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estor List of 839" sheetId="1" r:id="rId4"/>
    <sheet state="visible" name="Capital Contribution &amp; Continge" sheetId="2" r:id="rId5"/>
  </sheets>
  <definedNames/>
  <calcPr/>
  <extLst>
    <ext uri="GoogleSheetsCustomDataVersion2">
      <go:sheetsCustomData xmlns:go="http://customooxmlschemas.google.com/" r:id="rId6" roundtripDataChecksum="cTjyEELXamoAOw3uz7lR/+9b5qhuvS4oiRWroB8iaw4="/>
    </ext>
  </extLst>
</workbook>
</file>

<file path=xl/sharedStrings.xml><?xml version="1.0" encoding="utf-8"?>
<sst xmlns="http://schemas.openxmlformats.org/spreadsheetml/2006/main" count="1060" uniqueCount="349">
  <si>
    <t>Date of Fund Arrived</t>
  </si>
  <si>
    <t>Investor Name</t>
  </si>
  <si>
    <t>Investment Amount</t>
  </si>
  <si>
    <t>Dividend Rate</t>
  </si>
  <si>
    <t>1st 应发股息</t>
  </si>
  <si>
    <t>1st 实际发息</t>
  </si>
  <si>
    <t>Payment Date</t>
  </si>
  <si>
    <t>Cover Start Date</t>
  </si>
  <si>
    <t>Cover End Date</t>
  </si>
  <si>
    <t>Methord</t>
  </si>
  <si>
    <t>Note</t>
  </si>
  <si>
    <t>2nd 应发股息</t>
  </si>
  <si>
    <t>2nd 实际发息</t>
  </si>
  <si>
    <t>Cover Start date</t>
  </si>
  <si>
    <t>Cover End date</t>
  </si>
  <si>
    <t>3rd 应发股息</t>
  </si>
  <si>
    <t>3rd 实际发息</t>
  </si>
  <si>
    <t>4th 应发股息</t>
  </si>
  <si>
    <t>4th实际发息</t>
  </si>
  <si>
    <t>Principal Repayment</t>
  </si>
  <si>
    <t>Payment date</t>
  </si>
  <si>
    <t>Method</t>
  </si>
  <si>
    <t>Date of Birth</t>
  </si>
  <si>
    <t>Investor Category</t>
  </si>
  <si>
    <t>Personal Tax ID</t>
  </si>
  <si>
    <t>Company EIN</t>
  </si>
  <si>
    <t>Account Type</t>
  </si>
  <si>
    <t>Account Number</t>
  </si>
  <si>
    <t>Routing Number</t>
  </si>
  <si>
    <t>Address</t>
  </si>
  <si>
    <t>Batch#1</t>
  </si>
  <si>
    <t>Qiang Fu</t>
  </si>
  <si>
    <t>Chase 839 ACH</t>
  </si>
  <si>
    <t>Domestic</t>
  </si>
  <si>
    <t>127-88-8266</t>
  </si>
  <si>
    <t>ACH</t>
  </si>
  <si>
    <t>805679321</t>
  </si>
  <si>
    <t>21000021</t>
  </si>
  <si>
    <t>53 Rose Ave., Great Neck, NY, 11021</t>
  </si>
  <si>
    <t>Rongqing Xu</t>
  </si>
  <si>
    <t>The third dividend of 2 subscriptions was paid in total of   $ 426.16  +   $ 426.16 =  $ 852.33  on 4/1/2025</t>
  </si>
  <si>
    <t>551-99-4229</t>
  </si>
  <si>
    <t>4975528540</t>
  </si>
  <si>
    <t>21000089</t>
  </si>
  <si>
    <t>253-11 57th Ave, Little Neck, NY, 11362</t>
  </si>
  <si>
    <t>Qihao Jiang</t>
  </si>
  <si>
    <t xml:space="preserve">The second dividends of 2 subscriptions was paid in total of   $ 8,975.34  +   $ 8,975.34 = $ 17,950.68  on 10/1/2024 </t>
  </si>
  <si>
    <t>The third dividend of 3 subscriptions was paid in total of   $ 9,024.66  +   $ 9,024.66 +  $ 9,024.66 =  $ 27,073.97 on 4/1/2025</t>
  </si>
  <si>
    <t>248-83-7535</t>
  </si>
  <si>
    <t>5006130776</t>
  </si>
  <si>
    <t>21213591</t>
  </si>
  <si>
    <t>6 Manchur Court, Flemington, NJ, 08822</t>
  </si>
  <si>
    <t>Zheng Han</t>
  </si>
  <si>
    <t>181-86-6130</t>
  </si>
  <si>
    <t>815063735</t>
  </si>
  <si>
    <t>21202337</t>
  </si>
  <si>
    <t>17 Mulberry Ln, Holmdel, NJ, 07733</t>
  </si>
  <si>
    <t>Jing He</t>
  </si>
  <si>
    <t>059-90-9200</t>
  </si>
  <si>
    <t>934929126</t>
  </si>
  <si>
    <t>1497 Washington Ave, New Hyde Park, NY, 11040</t>
  </si>
  <si>
    <t>2016 Hualong Zhang Dynasty Trust (Hualong Zhang)</t>
  </si>
  <si>
    <t>The third dividend of 2 subscriptions was paid in total of  $ 10,967.47 +  $ 6,141.78 =  $17,109.25 on 4/1/2025</t>
  </si>
  <si>
    <t>-</t>
  </si>
  <si>
    <t>Domestic/Entity</t>
  </si>
  <si>
    <t>81-6764423</t>
  </si>
  <si>
    <t>3751712317</t>
  </si>
  <si>
    <t>17 Montauk Trail, Wayne, NJ, 07470</t>
  </si>
  <si>
    <t>Ning Ye</t>
  </si>
  <si>
    <t>066-96-6561</t>
  </si>
  <si>
    <t>850913021</t>
  </si>
  <si>
    <t>241 Hoyt Street, 1F, Brooklyn, NY, 11217</t>
  </si>
  <si>
    <t>David Tang</t>
  </si>
  <si>
    <t xml:space="preserve">The second dividends of 2 subscriptions was paid in total of    $ 2,119.18  +  $ 2,119.18 =    $ 4,238.36 on 10/1/2024 </t>
  </si>
  <si>
    <t>The third dividend of 6 subscriptions was paid in total of  $ 2,193.49  +  $ 2,193.49  +  $ 1,754.79  + $ 2,193.49  + $ 2,193.49 + $  2,193.49  = $12,722.24  on 4/1/2025</t>
  </si>
  <si>
    <t>530-04-3430</t>
  </si>
  <si>
    <t>7011452811</t>
  </si>
  <si>
    <t>21407912</t>
  </si>
  <si>
    <t>51-54 Codewise Place, 1st Floor, Elmhurst, NY, 11373</t>
  </si>
  <si>
    <t>Reliance USA Services Inc (Lina Tasci)</t>
  </si>
  <si>
    <t xml:space="preserve">The second dividends of 2 subscriptions was paid in total of  $ 847.67 +   $ 847.67 =  $ 1,695.34 on 10/1/2024 </t>
  </si>
  <si>
    <t>The third dividend of 3 subscriptions was paid in total of   $ 852.33 +   $ 852.33 +   $ 852.33  =  $2,556.99  on 4/1/2025</t>
  </si>
  <si>
    <t>92-195-6411</t>
  </si>
  <si>
    <t>64058514</t>
  </si>
  <si>
    <t>22000020</t>
  </si>
  <si>
    <t>29 14 139th Sttreet, APT 6G, Flushing, NY, 11354</t>
  </si>
  <si>
    <t>Zhiyu Zhang</t>
  </si>
  <si>
    <t>089-70-6907</t>
  </si>
  <si>
    <t>5005077036</t>
  </si>
  <si>
    <t>6327 Wetherole Street, Rego Park, NY, 11374</t>
  </si>
  <si>
    <t>Ling Li</t>
  </si>
  <si>
    <t xml:space="preserve">The second dividends of 2 subscriptions was paid in total of   $ 381.45 + 381.45 =  $ 762.90 on 10/1/2024 </t>
  </si>
  <si>
    <t>The third dividend of 3 subscriptions was paid in total of $ 426.16 + $ 426.16 + $1,278.49 = $1,917.74 on 4/1/2025</t>
  </si>
  <si>
    <t>International</t>
  </si>
  <si>
    <t>3024443433</t>
  </si>
  <si>
    <t>11 Hai Hu Xi Li，Yangqiao, Apt.5－76, Fengtai District, Beijing, China, 100068</t>
  </si>
  <si>
    <t>Yanyan Lin</t>
  </si>
  <si>
    <t>The third dividend of 2 subscriptions was paid in total of   $ 4,386.99  +   $ 8,773.97  =  $13,160.96  on 4/1/2025</t>
  </si>
  <si>
    <t>157-08-7486</t>
  </si>
  <si>
    <t>1010025825291</t>
  </si>
  <si>
    <t>21200025</t>
  </si>
  <si>
    <t>201 Dey street, Apt 154, Harrison, NJ, 07029</t>
  </si>
  <si>
    <t>Di Cheng (Jun Xia)</t>
  </si>
  <si>
    <t>Jun Xia replaced Di Cheng on 3/31/2025</t>
  </si>
  <si>
    <t>065-76-7248</t>
  </si>
  <si>
    <t>767018414065</t>
  </si>
  <si>
    <t>142-20 Franklin Ave, Flushing, NY 11355</t>
  </si>
  <si>
    <t>SCOTTY FASHION NY CORP. (Chun Liu)</t>
  </si>
  <si>
    <t>81-1696872</t>
  </si>
  <si>
    <t>483059080368</t>
  </si>
  <si>
    <t>21000322</t>
  </si>
  <si>
    <t>6968 229 St, Oakland Garden, NY, 11364</t>
  </si>
  <si>
    <t>Song Huang</t>
  </si>
  <si>
    <t>Song Huang's dividend rate shall be raised to 8.75% from 11/27/2024 to 3/31/2025; the mark-up divididend for the second period in total of $85.62 shall be paid with the third dividend payment</t>
  </si>
  <si>
    <t>The third dividend of 2 subscriptions was paid in total of   $ 4,386.99  +   $ 4,386.99  =  $8,773.98   on 4/1/2025</t>
  </si>
  <si>
    <t>017-82-3859</t>
  </si>
  <si>
    <t>14790115</t>
  </si>
  <si>
    <t>11000138</t>
  </si>
  <si>
    <t>2700 Broadway, Apt 10A, New York, NY, 10025</t>
  </si>
  <si>
    <t>AGI Medical PC (Steve Shay)</t>
  </si>
  <si>
    <t>26-4432199</t>
  </si>
  <si>
    <t>483081378983</t>
  </si>
  <si>
    <t>36-20 168th Street #1H, Flushing, NY 11358</t>
  </si>
  <si>
    <t>Steven Q Liu</t>
  </si>
  <si>
    <t>074-66-0561</t>
  </si>
  <si>
    <t>68613890</t>
  </si>
  <si>
    <t>44-11 74th street, Elmhurst, NY, 11373</t>
  </si>
  <si>
    <t>KAYTON CAPITAL HOLDING LLC (Xiaorong He)</t>
  </si>
  <si>
    <t>93-3671515</t>
  </si>
  <si>
    <t>556080102</t>
  </si>
  <si>
    <t>4530 Pearson Street, Apt. 19B, Long Island City, NY, 11101</t>
  </si>
  <si>
    <t>Bing Zhu (Xiao Hu)</t>
  </si>
  <si>
    <t xml:space="preserve">The $20,000.00 principal of first subscription from Xiao Hu is refunded on 10/26/2023; the current $20,000.00 principal of subscription is from Bing Zhu and is received on 10/23/2023. </t>
  </si>
  <si>
    <t>Reg S. Investor</t>
  </si>
  <si>
    <t>6869582761</t>
  </si>
  <si>
    <t>15 Xinhua Road, Guiyang City, Guizhou Province, 550002</t>
  </si>
  <si>
    <t>Batch#2</t>
  </si>
  <si>
    <t>Hongmei Tao</t>
  </si>
  <si>
    <t>The batch#2 investors have the first dividend cover start date from 12/20/2023 to cover end date 9/30/2024 (286 days)</t>
  </si>
  <si>
    <t>The third dividend of 2 subscriptions was paid in total of   $ 3,835.48  +  $3,409.32  =  $7,244.80 
 on 4/1/2025</t>
  </si>
  <si>
    <t>086-78-8517</t>
  </si>
  <si>
    <t>758382771</t>
  </si>
  <si>
    <t>7036 Juno St, Forest Hills, NY, 11375</t>
  </si>
  <si>
    <t>Yitong Deng</t>
  </si>
  <si>
    <t>The batch#2 investors have the first dividend cover start date from 12/20/2023 to cover end date 9/30/2024 (286 days); Yitong Deng's cover stat date is 12/13/2023</t>
  </si>
  <si>
    <t>The third dividend of 2 subscriptions was paid in total of   $ 4,386.99  +    $ 426.16  =  $ 4,813.15 
on 4/1/2025</t>
  </si>
  <si>
    <t>125-90-9197</t>
  </si>
  <si>
    <t>508119567</t>
  </si>
  <si>
    <t>122203950</t>
  </si>
  <si>
    <t>9411 65th Road, 3C, Rego Park, NY, 11374</t>
  </si>
  <si>
    <t>Yongcai Mao</t>
  </si>
  <si>
    <t>The third dividend of 2 subscriptions was paid in total of   $8,773.97  +  $9,651.37  = $18,425.34 on 4/1/2025</t>
  </si>
  <si>
    <t>605-19-3597</t>
  </si>
  <si>
    <t>8140066083</t>
  </si>
  <si>
    <t>31207607</t>
  </si>
  <si>
    <t>659 Belgrove Dr, Kearny, NJ, 07032</t>
  </si>
  <si>
    <t>Edward Weigong Fang</t>
  </si>
  <si>
    <t>The third dividend of 2 subscriptions was paid in total of  $ 2,130.82 +   $ 1,278.49  =  $3,409.31 on 4/1/2025</t>
  </si>
  <si>
    <t>116-70-9748</t>
  </si>
  <si>
    <t>756066228</t>
  </si>
  <si>
    <t>2844 Earlshire Court, Deltona, FL, 32738</t>
  </si>
  <si>
    <t>Jieyang Zhou</t>
  </si>
  <si>
    <t>142-04-5858</t>
  </si>
  <si>
    <t>237040551696</t>
  </si>
  <si>
    <t>53000196</t>
  </si>
  <si>
    <t>5701 Providence Country Club Dr, Charlotte, NC, 28277</t>
  </si>
  <si>
    <t>Yuanjia Yin</t>
  </si>
  <si>
    <t>358-75-5230</t>
  </si>
  <si>
    <t>5008141375</t>
  </si>
  <si>
    <t>21213608</t>
  </si>
  <si>
    <t>18 Tower Rd, Edison, NJ, 08820</t>
  </si>
  <si>
    <t>Haiyan Wu (Huifang Xiao)</t>
  </si>
  <si>
    <t>090-88-3342</t>
  </si>
  <si>
    <t>34913991</t>
  </si>
  <si>
    <t>3 Folie Ct, Manhasset, NY, 11030</t>
  </si>
  <si>
    <t>KK Fortune LLC (Dongping Zhang)</t>
  </si>
  <si>
    <t>85-3118661</t>
  </si>
  <si>
    <t>663091236</t>
  </si>
  <si>
    <t>17 Lawson Lane, Great Neck, NY, 11023</t>
  </si>
  <si>
    <t>Hui Lin Ho</t>
  </si>
  <si>
    <t>102-76-0331</t>
  </si>
  <si>
    <t>18066299365</t>
  </si>
  <si>
    <t>18 Talbot Dr, Great Neck, 11020</t>
  </si>
  <si>
    <t>92-1956411</t>
  </si>
  <si>
    <t>29 14 139th Street, Apt.6G, Flushing, NY, 11354</t>
  </si>
  <si>
    <t>Lisha Chen</t>
  </si>
  <si>
    <t xml:space="preserve">Lisha Chen has the first dividend cover start date from 12/13/2023 to cover end date 9/30/2024 (293 days); $81.50 First Dividend Allowance is sent on 12/28/2023 </t>
  </si>
  <si>
    <t>173-80-6135</t>
  </si>
  <si>
    <t>752978150</t>
  </si>
  <si>
    <t>21100361</t>
  </si>
  <si>
    <t>3903 N Leavitt St, Chicago, IL, 60618</t>
  </si>
  <si>
    <t>2016 Yi Zhang Dynasty Trust</t>
  </si>
  <si>
    <t>The third dividend of 2 subscriptions was paid in total of   $ 2,256.16 +  $1,754.79  =  $4,010.95  on 4/1/2025</t>
  </si>
  <si>
    <t>81-6764299</t>
  </si>
  <si>
    <t>3751712309</t>
  </si>
  <si>
    <t>Huizhong Fang</t>
  </si>
  <si>
    <t>077-74-0205</t>
  </si>
  <si>
    <t>483055904150</t>
  </si>
  <si>
    <t>100-25 Queens Blvd, , Apt 6k, Forest Hills, NY, 11375</t>
  </si>
  <si>
    <t>Deming Zhang</t>
  </si>
  <si>
    <t>The third dividend of 2 subscriptions was paid in total of    $ 1,917.74  +   $ 1,917.74  =  $3,835.48  on 4/1/2025</t>
  </si>
  <si>
    <t>9345807441</t>
  </si>
  <si>
    <t>21272655</t>
  </si>
  <si>
    <t>220 Ansun Road, No. 38, Room 100, Shanghai, China, 200051</t>
  </si>
  <si>
    <t>Yi Zhang</t>
  </si>
  <si>
    <t>138-02-3052</t>
  </si>
  <si>
    <t>36181242016</t>
  </si>
  <si>
    <t>31176110</t>
  </si>
  <si>
    <t>37 Rainbow Ridge Dr, Livingston, NJ, 07039</t>
  </si>
  <si>
    <t>Xiongliang Wei</t>
  </si>
  <si>
    <t>6294446825</t>
  </si>
  <si>
    <t>31000503</t>
  </si>
  <si>
    <t>7000 Avalon Way, Piscataway, NJ, 08854</t>
  </si>
  <si>
    <t>The batch#2 investors have the first dividend cover start date from 12/20/2023 to cover end date 9/30/2024 (286 days); starting from the beginning of 2024, dividend and principal shall be paid to Qihao Jiang's account ending in 0776.</t>
  </si>
  <si>
    <t>Kang Li Trading Inc (Kam Ng)</t>
  </si>
  <si>
    <t>45-5273890</t>
  </si>
  <si>
    <t>6221 20 Ave, Brooklyn, NY 11204</t>
  </si>
  <si>
    <t>Batch#3</t>
  </si>
  <si>
    <t>Xiuqin Yin</t>
  </si>
  <si>
    <t>689-22-1975</t>
  </si>
  <si>
    <t>7903093503</t>
  </si>
  <si>
    <t>53100737</t>
  </si>
  <si>
    <t>9703 Glenburn Ln, Charlotte, NC 282787</t>
  </si>
  <si>
    <t>Xi Jiang</t>
  </si>
  <si>
    <t>771-74-1891</t>
  </si>
  <si>
    <t>898025861339</t>
  </si>
  <si>
    <t>063100277</t>
  </si>
  <si>
    <t>125 West 31st Street, New York 10001</t>
  </si>
  <si>
    <t>Huiting Holding Inc (Qingqing Zhan)</t>
  </si>
  <si>
    <t>92-2742483</t>
  </si>
  <si>
    <t>6879911979</t>
  </si>
  <si>
    <t>10255 67th Drive Apt 6G, Forest Hills, NY, 11375</t>
  </si>
  <si>
    <t>Jianzhong You</t>
  </si>
  <si>
    <t>424-21-5849</t>
  </si>
  <si>
    <t>39900000591697174</t>
  </si>
  <si>
    <t>101205681</t>
  </si>
  <si>
    <t>212 Heritage Mill Dr, Madison, AL, 35758</t>
  </si>
  <si>
    <t>Zhaoqiao Zeng</t>
  </si>
  <si>
    <t>417-51-3052</t>
  </si>
  <si>
    <t>828038448</t>
  </si>
  <si>
    <t>150-29 Roosevelt Ave, 2FL, Flushing, NY, 11354</t>
  </si>
  <si>
    <t>Jessica Ran Xu (Jun Lu)</t>
  </si>
  <si>
    <t>Jessica Ran Xu's dividend rate was raised to 9%; $25.00 divided make-up was paid on 11/26/2024</t>
  </si>
  <si>
    <t>Jessica Ran Xu was replaced by Kevin Cheng Xu on 3/31/2025</t>
  </si>
  <si>
    <t>145-15-2124</t>
  </si>
  <si>
    <t>36255337037</t>
  </si>
  <si>
    <t>031176110</t>
  </si>
  <si>
    <t>613 Cliff St, HO HO KUS, NJ 07423</t>
  </si>
  <si>
    <t>Bin Xu</t>
  </si>
  <si>
    <t>123-45-7890</t>
  </si>
  <si>
    <t>818507928</t>
  </si>
  <si>
    <t>071000013</t>
  </si>
  <si>
    <t>400 West 61st Street, Apt 406, New York 10023</t>
  </si>
  <si>
    <t>Lina Tasci</t>
  </si>
  <si>
    <t>The third dividend of 2 subscriptions was paid in total of  $ 852.33  +  $1,704.66  =  $2,556.99 on 4/1/2025</t>
  </si>
  <si>
    <t>105-98-8685</t>
  </si>
  <si>
    <t>You Li</t>
  </si>
  <si>
    <t>The third dividend of 3 subscriptions was paid in total of  $ 426.16  + $ 1,278.49  +  $ 1,278.49 =  $ 2,983.14 on 4/1/2025</t>
  </si>
  <si>
    <t>126-70-3072</t>
  </si>
  <si>
    <t>10003042260715</t>
  </si>
  <si>
    <t>026083713</t>
  </si>
  <si>
    <t>134 Haven Avenue, 6B, New York 10032</t>
  </si>
  <si>
    <t>Xiaohong Du</t>
  </si>
  <si>
    <t xml:space="preserve">The second dividends of 3 subscriptions was paid in total of  $ 911.71  +  $  550.29 +   $ 510.47 =  $ 1,972.47  on 11/18/2024 </t>
  </si>
  <si>
    <t>The third dividend of 4 subscriptions was paid in total of   $ 1,150.64  +  $ 724.48 +   $ 681.86 + $4,261.64   =  $6,818.62  on 4/1/2025</t>
  </si>
  <si>
    <t>057-74-9425</t>
  </si>
  <si>
    <t>38209136</t>
  </si>
  <si>
    <t>146 West 57th Street, New York, NY, 10019</t>
  </si>
  <si>
    <t>Changqing Wang</t>
  </si>
  <si>
    <t>118-78-2971</t>
  </si>
  <si>
    <t>36107990278</t>
  </si>
  <si>
    <t>29-49 137 Street, APT 3C, Flushing, NY, 11354</t>
  </si>
  <si>
    <t>AA Plus Medical  PLLC (Yumei Ding)</t>
  </si>
  <si>
    <t>27-0953665</t>
  </si>
  <si>
    <t>124 I.U. WILLETS ROAD, ROSLYN, NY 11576</t>
  </si>
  <si>
    <t>Hui Tang</t>
  </si>
  <si>
    <t>9345807492</t>
  </si>
  <si>
    <t>021272655</t>
  </si>
  <si>
    <t>22 AVENUE, DES ERABLES, VIRY-CHATILLON Ile de France, FR 91170</t>
  </si>
  <si>
    <t>Qun Song</t>
  </si>
  <si>
    <t>279-65-4238</t>
  </si>
  <si>
    <t>229053500778</t>
  </si>
  <si>
    <t>63100277</t>
  </si>
  <si>
    <t>3841 Fairhaven Dr , West Linn, OR, 97068</t>
  </si>
  <si>
    <t>Rhema Medical PC (Jacqueline Shay)</t>
  </si>
  <si>
    <t>Reliance USA Service Inc (Lina Tasci)</t>
  </si>
  <si>
    <t>022000020</t>
  </si>
  <si>
    <t>Sheng Chen</t>
  </si>
  <si>
    <t>175-74-3580</t>
  </si>
  <si>
    <t>414735584</t>
  </si>
  <si>
    <t>021000021</t>
  </si>
  <si>
    <t>2804 Muirfield Rd, Springfield, IL 62711</t>
  </si>
  <si>
    <t>Shushu Geng</t>
  </si>
  <si>
    <t>891-33-0894</t>
  </si>
  <si>
    <t>609963801</t>
  </si>
  <si>
    <t>307 Gorge Road, Apt 403, Cliffside Park, NJ, 07010</t>
  </si>
  <si>
    <t>Wenxin Xiao</t>
  </si>
  <si>
    <t>The third dividend of 2 subscriptions was paid in total of  $ 426.16 + $1,278.49  =  $1,704.65  on 4/1/2025</t>
  </si>
  <si>
    <t>825-46-5259</t>
  </si>
  <si>
    <t>808659937</t>
  </si>
  <si>
    <t>100 Riverside Blvd, New York, NY 10069</t>
  </si>
  <si>
    <t>Chengan Liu</t>
  </si>
  <si>
    <t>402-49-1854</t>
  </si>
  <si>
    <t>543003405565</t>
  </si>
  <si>
    <t>021202337</t>
  </si>
  <si>
    <t>30B Lakeside Dr., Millburn, NJ 07041</t>
  </si>
  <si>
    <t>Batch#4</t>
  </si>
  <si>
    <t>Yingchun Cohen</t>
  </si>
  <si>
    <t>The third dividend of 2 subscriptions was paid in total of  $2,556.99  + $4,261.64  =  $6,818.63  on 4/1/2025</t>
  </si>
  <si>
    <t>SMoha Medical PLLC (Steve Shay)</t>
  </si>
  <si>
    <t>Lijuan Bao</t>
  </si>
  <si>
    <t>Chao Lian</t>
  </si>
  <si>
    <t>Wei Li</t>
  </si>
  <si>
    <t>Yuling Fan</t>
  </si>
  <si>
    <t>The third dividend of 2 subscriptions was paid in total of  $ 852.33 +   $ 852.33 =  $1,704.66 
on 4/1/2025</t>
  </si>
  <si>
    <t>Bi Xing Chen</t>
  </si>
  <si>
    <t>Yuanwen Wu</t>
  </si>
  <si>
    <t>Di Huang</t>
  </si>
  <si>
    <t>Tianpei Zhao</t>
  </si>
  <si>
    <t>Lei Tie</t>
  </si>
  <si>
    <t>2016 Qing Xu Dynasty Trust</t>
  </si>
  <si>
    <t>Joann Rowland</t>
  </si>
  <si>
    <t>Quyuan zhou</t>
  </si>
  <si>
    <t>The third dividend of 2 subscriptions was paid in total of  $852.33  + $426.16  =  $1,278.49  on 4/1/2025</t>
  </si>
  <si>
    <t>Hong Chen</t>
  </si>
  <si>
    <t>CrowdFunz raised Hong Chen's dividend rate to 9% on 4/3/2025; the make-up dividend in total of $250.69 was paid on 4/3/2025</t>
  </si>
  <si>
    <t>PY Medical PC (Steve Shay)</t>
  </si>
  <si>
    <t>Z &amp; K GROUP LLC (Jin Zhou)</t>
  </si>
  <si>
    <t>Peiling Zhong</t>
  </si>
  <si>
    <t>Quyuan Zhou</t>
  </si>
  <si>
    <t>Shifeng Zhu</t>
  </si>
  <si>
    <t>Dongping Zhang</t>
  </si>
  <si>
    <t>Kevin Cheng Xu (Jun Lu)</t>
  </si>
  <si>
    <t>Feng Yuan</t>
  </si>
  <si>
    <t>Jun Xia (Di Cheng)</t>
  </si>
  <si>
    <t>Jun Xia replaced Di Cheng on 6/26/2025; Jun Xia is Reg.S investor</t>
  </si>
  <si>
    <t>* Red text color incidats the invesotor as an foreign investor.</t>
  </si>
  <si>
    <t>* Difference between Accrual and Actual dividend paid used for reserved Dividends of foreign Investors for IRS tax purpose.</t>
  </si>
  <si>
    <t>Date of Fund Arrived/Disbursed</t>
  </si>
  <si>
    <t>Fiscal Year 2023</t>
  </si>
  <si>
    <t>% of Capital Contribution</t>
  </si>
  <si>
    <t>Combined if more than 1 subscription</t>
  </si>
  <si>
    <t>Di Cheng</t>
  </si>
  <si>
    <t>Premier Anesthesia LLC (Jacqueline Shay)</t>
  </si>
  <si>
    <t>Kang Li Trading Inc</t>
  </si>
  <si>
    <t>Total Capital Contribution:</t>
  </si>
  <si>
    <t>Fiscal Year 2024</t>
  </si>
  <si>
    <t>Existing Equity</t>
  </si>
  <si>
    <t>Invest-in Equity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</si>
</sst>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&quot;$&quot;#,##0.00"/>
    <numFmt numFmtId="165" formatCode="m/d/yyyy"/>
    <numFmt numFmtId="166" formatCode="_(&quot;$&quot;* #,##0.00_);_(&quot;$&quot;* \(#,##0.00\);_(&quot;$&quot;* &quot;-&quot;??_);_(@_)"/>
    <numFmt numFmtId="167" formatCode="mm/dd/yyyy"/>
    <numFmt numFmtId="168" formatCode="M/d/yyyy"/>
    <numFmt numFmtId="169" formatCode="0.0000%"/>
  </numFmts>
  <fonts count="23">
    <font>
      <sz val="10.0"/>
      <color rgb="FF000000"/>
      <name val="Arial"/>
      <scheme val="minor"/>
    </font>
    <font>
      <b/>
      <sz val="11.0"/>
      <color rgb="FF000000"/>
      <name val="Calibri"/>
    </font>
    <font>
      <b/>
      <sz val="11.0"/>
      <color theme="1"/>
      <name val="Calibri"/>
    </font>
    <font>
      <b/>
      <color rgb="FF000000"/>
      <name val="Arial"/>
    </font>
    <font>
      <color rgb="FF000000"/>
      <name val="Arial"/>
    </font>
    <font>
      <color theme="1"/>
      <name val="Arial"/>
    </font>
    <font>
      <sz val="11.0"/>
      <color theme="1"/>
      <name val="Calibri"/>
    </font>
    <font>
      <color rgb="FFFF0000"/>
      <name val="Arial"/>
    </font>
    <font>
      <sz val="11.0"/>
      <color rgb="FFFF0000"/>
      <name val="Calibri"/>
    </font>
    <font>
      <color rgb="FFFFFFFF"/>
      <name val="Arial"/>
    </font>
    <font>
      <sz val="11.0"/>
      <color rgb="FFFFFFFF"/>
      <name val="Calibri"/>
    </font>
    <font>
      <sz val="11.0"/>
      <color rgb="FF000000"/>
      <name val="Calibri"/>
    </font>
    <font>
      <color theme="1"/>
      <name val="Arial"/>
      <scheme val="minor"/>
    </font>
    <font>
      <color rgb="FFFFFFFF"/>
      <name val="Arial"/>
      <scheme val="minor"/>
    </font>
    <font>
      <color rgb="FFFF0000"/>
      <name val="Arial"/>
      <scheme val="minor"/>
    </font>
    <font>
      <b/>
      <color rgb="FFFFFFFF"/>
      <name val="Arial"/>
    </font>
    <font>
      <b/>
      <color rgb="FFFF0000"/>
      <name val="Arial"/>
    </font>
    <font>
      <b/>
      <i/>
      <color rgb="FF000000"/>
      <name val="Arial"/>
    </font>
    <font>
      <b/>
      <i/>
      <sz val="11.0"/>
      <color theme="1"/>
      <name val="Calibri"/>
    </font>
    <font>
      <b/>
      <color theme="1"/>
      <name val="Arial"/>
    </font>
    <font>
      <b/>
      <i/>
      <color theme="1"/>
      <name val="Arial"/>
    </font>
    <font>
      <b/>
      <color theme="1"/>
      <name val="Arial"/>
      <scheme val="minor"/>
    </font>
    <font>
      <color theme="0"/>
      <name val="Arial"/>
    </font>
  </fonts>
  <fills count="31">
    <fill>
      <patternFill patternType="none"/>
    </fill>
    <fill>
      <patternFill patternType="lightGray"/>
    </fill>
    <fill>
      <patternFill patternType="solid">
        <fgColor rgb="FFD9D2E9"/>
        <bgColor rgb="FFD9D2E9"/>
      </patternFill>
    </fill>
    <fill>
      <patternFill patternType="solid">
        <fgColor rgb="FFD0E0E3"/>
        <bgColor rgb="FFD0E0E3"/>
      </patternFill>
    </fill>
    <fill>
      <patternFill patternType="solid">
        <fgColor rgb="FFEFEFEF"/>
        <bgColor rgb="FFEFEFEF"/>
      </patternFill>
    </fill>
    <fill>
      <patternFill patternType="solid">
        <fgColor rgb="FF00FF00"/>
        <bgColor rgb="FF00FF00"/>
      </patternFill>
    </fill>
    <fill>
      <patternFill patternType="solid">
        <fgColor rgb="FFEAD1DC"/>
        <bgColor rgb="FFEAD1DC"/>
      </patternFill>
    </fill>
    <fill>
      <patternFill patternType="solid">
        <fgColor rgb="FF00FFFF"/>
        <bgColor rgb="FF00FFFF"/>
      </patternFill>
    </fill>
    <fill>
      <patternFill patternType="solid">
        <fgColor rgb="FF4C1130"/>
        <bgColor rgb="FF4C1130"/>
      </patternFill>
    </fill>
    <fill>
      <patternFill patternType="solid">
        <fgColor rgb="FFFFFF00"/>
        <bgColor rgb="FFFFFF00"/>
      </patternFill>
    </fill>
    <fill>
      <patternFill patternType="solid">
        <fgColor rgb="FFC9DAF8"/>
        <bgColor rgb="FFC9DAF8"/>
      </patternFill>
    </fill>
    <fill>
      <patternFill patternType="solid">
        <fgColor rgb="FF93C47D"/>
        <bgColor rgb="FF93C47D"/>
      </patternFill>
    </fill>
    <fill>
      <patternFill patternType="solid">
        <fgColor rgb="FFBF9000"/>
        <bgColor rgb="FFBF9000"/>
      </patternFill>
    </fill>
    <fill>
      <patternFill patternType="solid">
        <fgColor rgb="FFEA9999"/>
        <bgColor rgb="FFEA9999"/>
      </patternFill>
    </fill>
    <fill>
      <patternFill patternType="solid">
        <fgColor rgb="FFCCCCCC"/>
        <bgColor rgb="FFCCCCCC"/>
      </patternFill>
    </fill>
    <fill>
      <patternFill patternType="solid">
        <fgColor rgb="FFA61C00"/>
        <bgColor rgb="FFA61C00"/>
      </patternFill>
    </fill>
    <fill>
      <patternFill patternType="solid">
        <fgColor rgb="FF1155CC"/>
        <bgColor rgb="FF1155CC"/>
      </patternFill>
    </fill>
    <fill>
      <patternFill patternType="solid">
        <fgColor rgb="FF6FA8DC"/>
        <bgColor rgb="FF6FA8DC"/>
      </patternFill>
    </fill>
    <fill>
      <patternFill patternType="solid">
        <fgColor rgb="FFFCE5CD"/>
        <bgColor rgb="FFFCE5CD"/>
      </patternFill>
    </fill>
    <fill>
      <patternFill patternType="solid">
        <fgColor rgb="FFFFE599"/>
        <bgColor rgb="FFFFE599"/>
      </patternFill>
    </fill>
    <fill>
      <patternFill patternType="solid">
        <fgColor rgb="FFC27BA0"/>
        <bgColor rgb="FFC27BA0"/>
      </patternFill>
    </fill>
    <fill>
      <patternFill patternType="solid">
        <fgColor rgb="FFFFF2CC"/>
        <bgColor rgb="FFFFF2C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5B0F00"/>
        <bgColor rgb="FF5B0F00"/>
      </patternFill>
    </fill>
    <fill>
      <patternFill patternType="solid">
        <fgColor rgb="FFB6D7A8"/>
        <bgColor rgb="FFB6D7A8"/>
      </patternFill>
    </fill>
    <fill>
      <patternFill patternType="solid">
        <fgColor rgb="FFDD7E6B"/>
        <bgColor rgb="FFDD7E6B"/>
      </patternFill>
    </fill>
    <fill>
      <patternFill patternType="solid">
        <fgColor rgb="FFF6B26B"/>
        <bgColor rgb="FFF6B26B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</fills>
  <borders count="4">
    <border/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</border>
  </borders>
  <cellStyleXfs count="1">
    <xf borderId="0" fillId="0" fontId="0" numFmtId="0" applyAlignment="1" applyFont="1"/>
  </cellStyleXfs>
  <cellXfs count="7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bottom"/>
    </xf>
    <xf borderId="1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shrinkToFit="0" vertical="bottom" wrapText="1"/>
    </xf>
    <xf borderId="1" fillId="0" fontId="2" numFmtId="0" xfId="0" applyAlignment="1" applyBorder="1" applyFont="1">
      <alignment horizontal="center" vertical="bottom"/>
    </xf>
    <xf borderId="0" fillId="0" fontId="2" numFmtId="0" xfId="0" applyAlignment="1" applyFont="1">
      <alignment horizontal="center" vertical="bottom"/>
    </xf>
    <xf borderId="0" fillId="0" fontId="2" numFmtId="49" xfId="0" applyAlignment="1" applyFont="1" applyNumberFormat="1">
      <alignment horizontal="center" vertical="bottom"/>
    </xf>
    <xf borderId="0" fillId="0" fontId="3" numFmtId="0" xfId="0" applyAlignment="1" applyFont="1">
      <alignment horizontal="left"/>
    </xf>
    <xf borderId="0" fillId="0" fontId="4" numFmtId="0" xfId="0" applyAlignment="1" applyFont="1">
      <alignment horizontal="center" vertical="bottom"/>
    </xf>
    <xf borderId="0" fillId="0" fontId="4" numFmtId="164" xfId="0" applyAlignment="1" applyFont="1" applyNumberFormat="1">
      <alignment vertical="bottom"/>
    </xf>
    <xf borderId="0" fillId="0" fontId="4" numFmtId="10" xfId="0" applyAlignment="1" applyFont="1" applyNumberFormat="1">
      <alignment horizontal="right" vertical="bottom"/>
    </xf>
    <xf borderId="1" fillId="0" fontId="4" numFmtId="164" xfId="0" applyAlignment="1" applyBorder="1" applyFont="1" applyNumberFormat="1">
      <alignment vertical="bottom"/>
    </xf>
    <xf borderId="0" fillId="0" fontId="4" numFmtId="165" xfId="0" applyAlignment="1" applyFont="1" applyNumberFormat="1">
      <alignment horizontal="center" vertical="bottom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1" fillId="0" fontId="4" numFmtId="166" xfId="0" applyAlignment="1" applyBorder="1" applyFont="1" applyNumberFormat="1">
      <alignment vertical="bottom"/>
    </xf>
    <xf borderId="0" fillId="0" fontId="4" numFmtId="166" xfId="0" applyAlignment="1" applyFont="1" applyNumberFormat="1">
      <alignment vertical="bottom"/>
    </xf>
    <xf borderId="1" fillId="0" fontId="4" numFmtId="0" xfId="0" applyAlignment="1" applyBorder="1" applyFont="1">
      <alignment vertical="bottom"/>
    </xf>
    <xf borderId="1" fillId="0" fontId="5" numFmtId="0" xfId="0" applyAlignment="1" applyBorder="1" applyFont="1">
      <alignment horizontal="center" vertical="bottom"/>
    </xf>
    <xf borderId="0" fillId="0" fontId="5" numFmtId="0" xfId="0" applyAlignment="1" applyFont="1">
      <alignment horizontal="center" vertical="bottom"/>
    </xf>
    <xf borderId="0" fillId="0" fontId="5" numFmtId="49" xfId="0" applyAlignment="1" applyFont="1" applyNumberFormat="1">
      <alignment horizontal="center" vertical="bottom"/>
    </xf>
    <xf borderId="0" fillId="0" fontId="5" numFmtId="0" xfId="0" applyAlignment="1" applyFont="1">
      <alignment horizontal="left" vertical="bottom"/>
    </xf>
    <xf borderId="0" fillId="0" fontId="4" numFmtId="165" xfId="0" applyAlignment="1" applyFont="1" applyNumberFormat="1">
      <alignment horizontal="center"/>
    </xf>
    <xf borderId="0" fillId="0" fontId="4" numFmtId="165" xfId="0" applyAlignment="1" applyFont="1" applyNumberFormat="1">
      <alignment horizontal="center" readingOrder="0" vertical="bottom"/>
    </xf>
    <xf borderId="0" fillId="0" fontId="4" numFmtId="0" xfId="0" applyAlignment="1" applyFont="1">
      <alignment horizontal="center" readingOrder="0" vertical="bottom"/>
    </xf>
    <xf borderId="1" fillId="0" fontId="6" numFmtId="165" xfId="0" applyAlignment="1" applyBorder="1" applyFont="1" applyNumberFormat="1">
      <alignment horizontal="center" shrinkToFit="0" vertical="bottom" wrapText="0"/>
    </xf>
    <xf borderId="0" fillId="0" fontId="6" numFmtId="0" xfId="0" applyAlignment="1" applyFont="1">
      <alignment horizontal="center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6" numFmtId="49" xfId="0" applyAlignment="1" applyFont="1" applyNumberFormat="1">
      <alignment horizontal="center" shrinkToFit="0" vertical="bottom" wrapText="0"/>
    </xf>
    <xf borderId="0" fillId="0" fontId="6" numFmtId="0" xfId="0" applyAlignment="1" applyFont="1">
      <alignment horizontal="left" vertical="bottom"/>
    </xf>
    <xf borderId="0" fillId="2" fontId="4" numFmtId="165" xfId="0" applyAlignment="1" applyFill="1" applyFont="1" applyNumberFormat="1">
      <alignment horizontal="center"/>
    </xf>
    <xf borderId="0" fillId="2" fontId="4" numFmtId="0" xfId="0" applyAlignment="1" applyFont="1">
      <alignment horizontal="center" vertical="bottom"/>
    </xf>
    <xf borderId="0" fillId="2" fontId="4" numFmtId="166" xfId="0" applyAlignment="1" applyFont="1" applyNumberFormat="1">
      <alignment vertical="bottom"/>
    </xf>
    <xf borderId="0" fillId="2" fontId="4" numFmtId="10" xfId="0" applyAlignment="1" applyFont="1" applyNumberFormat="1">
      <alignment horizontal="right" vertical="bottom"/>
    </xf>
    <xf borderId="1" fillId="2" fontId="4" numFmtId="166" xfId="0" applyAlignment="1" applyBorder="1" applyFont="1" applyNumberFormat="1">
      <alignment vertical="bottom"/>
    </xf>
    <xf borderId="0" fillId="2" fontId="4" numFmtId="165" xfId="0" applyAlignment="1" applyFont="1" applyNumberFormat="1">
      <alignment horizontal="center" vertical="bottom"/>
    </xf>
    <xf borderId="0" fillId="2" fontId="4" numFmtId="0" xfId="0" applyAlignment="1" applyFont="1">
      <alignment shrinkToFit="0" vertical="bottom" wrapText="1"/>
    </xf>
    <xf borderId="0" fillId="2" fontId="4" numFmtId="0" xfId="0" applyAlignment="1" applyFont="1">
      <alignment vertical="bottom"/>
    </xf>
    <xf borderId="0" fillId="2" fontId="4" numFmtId="165" xfId="0" applyAlignment="1" applyFont="1" applyNumberFormat="1">
      <alignment horizontal="center" readingOrder="0" vertical="bottom"/>
    </xf>
    <xf borderId="0" fillId="2" fontId="4" numFmtId="0" xfId="0" applyAlignment="1" applyFont="1">
      <alignment horizontal="center" readingOrder="0" vertical="bottom"/>
    </xf>
    <xf borderId="0" fillId="2" fontId="4" numFmtId="0" xfId="0" applyAlignment="1" applyFont="1">
      <alignment readingOrder="0" shrinkToFit="0" vertical="bottom" wrapText="1"/>
    </xf>
    <xf borderId="1" fillId="2" fontId="4" numFmtId="0" xfId="0" applyAlignment="1" applyBorder="1" applyFont="1">
      <alignment vertical="bottom"/>
    </xf>
    <xf borderId="1" fillId="2" fontId="6" numFmtId="165" xfId="0" applyAlignment="1" applyBorder="1" applyFont="1" applyNumberFormat="1">
      <alignment horizontal="center" shrinkToFit="0" vertical="bottom" wrapText="0"/>
    </xf>
    <xf borderId="0" fillId="2" fontId="6" numFmtId="0" xfId="0" applyAlignment="1" applyFont="1">
      <alignment horizontal="center" shrinkToFit="0" vertical="bottom" wrapText="0"/>
    </xf>
    <xf borderId="0" fillId="2" fontId="6" numFmtId="49" xfId="0" applyAlignment="1" applyFont="1" applyNumberFormat="1">
      <alignment horizontal="center" shrinkToFit="0" vertical="bottom" wrapText="0"/>
    </xf>
    <xf borderId="0" fillId="2" fontId="6" numFmtId="0" xfId="0" applyAlignment="1" applyFont="1">
      <alignment horizontal="left" shrinkToFit="0" vertical="bottom" wrapText="0"/>
    </xf>
    <xf borderId="0" fillId="3" fontId="4" numFmtId="165" xfId="0" applyAlignment="1" applyFill="1" applyFont="1" applyNumberFormat="1">
      <alignment horizontal="center"/>
    </xf>
    <xf borderId="0" fillId="3" fontId="4" numFmtId="0" xfId="0" applyAlignment="1" applyFont="1">
      <alignment horizontal="center" vertical="bottom"/>
    </xf>
    <xf borderId="0" fillId="3" fontId="4" numFmtId="166" xfId="0" applyAlignment="1" applyFont="1" applyNumberFormat="1">
      <alignment vertical="bottom"/>
    </xf>
    <xf borderId="0" fillId="3" fontId="4" numFmtId="10" xfId="0" applyAlignment="1" applyFont="1" applyNumberFormat="1">
      <alignment horizontal="right" vertical="bottom"/>
    </xf>
    <xf borderId="1" fillId="3" fontId="4" numFmtId="166" xfId="0" applyAlignment="1" applyBorder="1" applyFont="1" applyNumberFormat="1">
      <alignment vertical="bottom"/>
    </xf>
    <xf borderId="0" fillId="3" fontId="4" numFmtId="165" xfId="0" applyAlignment="1" applyFont="1" applyNumberFormat="1">
      <alignment horizontal="center" vertical="bottom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vertical="bottom"/>
    </xf>
    <xf borderId="0" fillId="3" fontId="4" numFmtId="165" xfId="0" applyAlignment="1" applyFont="1" applyNumberFormat="1">
      <alignment horizontal="center" readingOrder="0" vertical="bottom"/>
    </xf>
    <xf borderId="0" fillId="3" fontId="4" numFmtId="0" xfId="0" applyAlignment="1" applyFont="1">
      <alignment horizontal="center" readingOrder="0" vertical="bottom"/>
    </xf>
    <xf borderId="0" fillId="3" fontId="4" numFmtId="0" xfId="0" applyAlignment="1" applyFont="1">
      <alignment readingOrder="0" shrinkToFit="0" vertical="bottom" wrapText="1"/>
    </xf>
    <xf borderId="1" fillId="3" fontId="4" numFmtId="0" xfId="0" applyAlignment="1" applyBorder="1" applyFont="1">
      <alignment vertical="bottom"/>
    </xf>
    <xf borderId="1" fillId="3" fontId="6" numFmtId="165" xfId="0" applyAlignment="1" applyBorder="1" applyFont="1" applyNumberFormat="1">
      <alignment horizontal="center" shrinkToFit="0" vertical="bottom" wrapText="0"/>
    </xf>
    <xf borderId="0" fillId="3" fontId="6" numFmtId="0" xfId="0" applyAlignment="1" applyFont="1">
      <alignment horizontal="center" shrinkToFit="0" vertical="bottom" wrapText="0"/>
    </xf>
    <xf borderId="0" fillId="3" fontId="6" numFmtId="49" xfId="0" applyAlignment="1" applyFont="1" applyNumberFormat="1">
      <alignment horizontal="center" shrinkToFit="0" vertical="bottom" wrapText="0"/>
    </xf>
    <xf borderId="0" fillId="3" fontId="6" numFmtId="0" xfId="0" applyAlignment="1" applyFont="1">
      <alignment horizontal="left" vertical="bottom"/>
    </xf>
    <xf borderId="0" fillId="0" fontId="6" numFmtId="0" xfId="0" applyAlignment="1" applyFont="1">
      <alignment horizontal="left" shrinkToFit="0" vertical="bottom" wrapText="0"/>
    </xf>
    <xf borderId="0" fillId="4" fontId="4" numFmtId="165" xfId="0" applyAlignment="1" applyFill="1" applyFont="1" applyNumberFormat="1">
      <alignment horizontal="center"/>
    </xf>
    <xf borderId="0" fillId="4" fontId="4" numFmtId="0" xfId="0" applyAlignment="1" applyFont="1">
      <alignment horizontal="center" vertical="bottom"/>
    </xf>
    <xf borderId="0" fillId="4" fontId="4" numFmtId="166" xfId="0" applyAlignment="1" applyFont="1" applyNumberFormat="1">
      <alignment vertical="bottom"/>
    </xf>
    <xf borderId="0" fillId="4" fontId="4" numFmtId="10" xfId="0" applyAlignment="1" applyFont="1" applyNumberFormat="1">
      <alignment horizontal="right" vertical="bottom"/>
    </xf>
    <xf borderId="1" fillId="4" fontId="4" numFmtId="166" xfId="0" applyAlignment="1" applyBorder="1" applyFont="1" applyNumberFormat="1">
      <alignment vertical="bottom"/>
    </xf>
    <xf borderId="0" fillId="4" fontId="4" numFmtId="165" xfId="0" applyAlignment="1" applyFont="1" applyNumberFormat="1">
      <alignment horizontal="center" vertical="bottom"/>
    </xf>
    <xf borderId="0" fillId="4" fontId="4" numFmtId="0" xfId="0" applyAlignment="1" applyFont="1">
      <alignment shrinkToFit="0" vertical="bottom" wrapText="1"/>
    </xf>
    <xf borderId="0" fillId="4" fontId="4" numFmtId="0" xfId="0" applyAlignment="1" applyFont="1">
      <alignment vertical="bottom"/>
    </xf>
    <xf borderId="0" fillId="4" fontId="4" numFmtId="165" xfId="0" applyAlignment="1" applyFont="1" applyNumberFormat="1">
      <alignment horizontal="center" readingOrder="0" vertical="bottom"/>
    </xf>
    <xf borderId="0" fillId="4" fontId="4" numFmtId="0" xfId="0" applyAlignment="1" applyFont="1">
      <alignment horizontal="center" readingOrder="0" vertical="bottom"/>
    </xf>
    <xf borderId="0" fillId="4" fontId="4" numFmtId="0" xfId="0" applyAlignment="1" applyFont="1">
      <alignment readingOrder="0" shrinkToFit="0" vertical="bottom" wrapText="1"/>
    </xf>
    <xf borderId="1" fillId="4" fontId="4" numFmtId="0" xfId="0" applyAlignment="1" applyBorder="1" applyFont="1">
      <alignment vertical="bottom"/>
    </xf>
    <xf borderId="1" fillId="4" fontId="6" numFmtId="0" xfId="0" applyAlignment="1" applyBorder="1" applyFont="1">
      <alignment horizontal="center" shrinkToFit="0" vertical="bottom" wrapText="0"/>
    </xf>
    <xf borderId="0" fillId="4" fontId="6" numFmtId="0" xfId="0" applyAlignment="1" applyFont="1">
      <alignment horizontal="center" shrinkToFit="0" vertical="bottom" wrapText="0"/>
    </xf>
    <xf borderId="0" fillId="4" fontId="6" numFmtId="49" xfId="0" applyAlignment="1" applyFont="1" applyNumberFormat="1">
      <alignment horizontal="center" shrinkToFit="0" vertical="bottom" wrapText="0"/>
    </xf>
    <xf borderId="0" fillId="4" fontId="6" numFmtId="0" xfId="0" applyAlignment="1" applyFont="1">
      <alignment horizontal="left" shrinkToFit="0" vertical="bottom" wrapText="0"/>
    </xf>
    <xf borderId="0" fillId="5" fontId="4" numFmtId="165" xfId="0" applyAlignment="1" applyFill="1" applyFont="1" applyNumberFormat="1">
      <alignment horizontal="center"/>
    </xf>
    <xf borderId="0" fillId="5" fontId="4" numFmtId="0" xfId="0" applyAlignment="1" applyFont="1">
      <alignment horizontal="center" vertical="bottom"/>
    </xf>
    <xf borderId="0" fillId="5" fontId="4" numFmtId="166" xfId="0" applyAlignment="1" applyFont="1" applyNumberFormat="1">
      <alignment vertical="bottom"/>
    </xf>
    <xf borderId="0" fillId="5" fontId="4" numFmtId="10" xfId="0" applyAlignment="1" applyFont="1" applyNumberFormat="1">
      <alignment horizontal="right" readingOrder="0" vertical="bottom"/>
    </xf>
    <xf borderId="1" fillId="5" fontId="4" numFmtId="166" xfId="0" applyAlignment="1" applyBorder="1" applyFont="1" applyNumberFormat="1">
      <alignment vertical="bottom"/>
    </xf>
    <xf borderId="0" fillId="5" fontId="4" numFmtId="165" xfId="0" applyAlignment="1" applyFont="1" applyNumberFormat="1">
      <alignment horizontal="center" vertical="bottom"/>
    </xf>
    <xf borderId="0" fillId="5" fontId="4" numFmtId="0" xfId="0" applyAlignment="1" applyFont="1">
      <alignment shrinkToFit="0" vertical="bottom" wrapText="1"/>
    </xf>
    <xf borderId="0" fillId="5" fontId="4" numFmtId="0" xfId="0" applyAlignment="1" applyFont="1">
      <alignment vertical="bottom"/>
    </xf>
    <xf borderId="0" fillId="5" fontId="4" numFmtId="165" xfId="0" applyAlignment="1" applyFont="1" applyNumberFormat="1">
      <alignment horizontal="center" readingOrder="0" vertical="bottom"/>
    </xf>
    <xf borderId="0" fillId="5" fontId="4" numFmtId="0" xfId="0" applyAlignment="1" applyFont="1">
      <alignment horizontal="center" readingOrder="0" vertical="bottom"/>
    </xf>
    <xf borderId="0" fillId="5" fontId="4" numFmtId="0" xfId="0" applyAlignment="1" applyFont="1">
      <alignment readingOrder="0" shrinkToFit="0" vertical="bottom" wrapText="1"/>
    </xf>
    <xf borderId="1" fillId="5" fontId="4" numFmtId="0" xfId="0" applyAlignment="1" applyBorder="1" applyFont="1">
      <alignment vertical="bottom"/>
    </xf>
    <xf borderId="1" fillId="5" fontId="6" numFmtId="165" xfId="0" applyAlignment="1" applyBorder="1" applyFont="1" applyNumberFormat="1">
      <alignment horizontal="center" shrinkToFit="0" vertical="bottom" wrapText="0"/>
    </xf>
    <xf borderId="0" fillId="5" fontId="6" numFmtId="0" xfId="0" applyAlignment="1" applyFont="1">
      <alignment horizontal="center" shrinkToFit="0" vertical="bottom" wrapText="0"/>
    </xf>
    <xf borderId="0" fillId="5" fontId="6" numFmtId="49" xfId="0" applyAlignment="1" applyFont="1" applyNumberFormat="1">
      <alignment horizontal="center" shrinkToFit="0" vertical="bottom" wrapText="0"/>
    </xf>
    <xf borderId="0" fillId="5" fontId="6" numFmtId="0" xfId="0" applyAlignment="1" applyFont="1">
      <alignment horizontal="left" shrinkToFit="0" vertical="bottom" wrapText="0"/>
    </xf>
    <xf borderId="0" fillId="6" fontId="4" numFmtId="165" xfId="0" applyAlignment="1" applyFill="1" applyFont="1" applyNumberFormat="1">
      <alignment horizontal="center"/>
    </xf>
    <xf borderId="0" fillId="6" fontId="4" numFmtId="0" xfId="0" applyAlignment="1" applyFont="1">
      <alignment horizontal="center" vertical="bottom"/>
    </xf>
    <xf borderId="0" fillId="6" fontId="4" numFmtId="166" xfId="0" applyAlignment="1" applyFont="1" applyNumberFormat="1">
      <alignment vertical="bottom"/>
    </xf>
    <xf borderId="0" fillId="6" fontId="4" numFmtId="10" xfId="0" applyAlignment="1" applyFont="1" applyNumberFormat="1">
      <alignment horizontal="right" vertical="bottom"/>
    </xf>
    <xf borderId="1" fillId="6" fontId="4" numFmtId="166" xfId="0" applyAlignment="1" applyBorder="1" applyFont="1" applyNumberFormat="1">
      <alignment vertical="bottom"/>
    </xf>
    <xf borderId="0" fillId="6" fontId="4" numFmtId="165" xfId="0" applyAlignment="1" applyFont="1" applyNumberFormat="1">
      <alignment horizontal="center" vertical="bottom"/>
    </xf>
    <xf borderId="0" fillId="6" fontId="4" numFmtId="0" xfId="0" applyAlignment="1" applyFont="1">
      <alignment shrinkToFit="0" vertical="bottom" wrapText="1"/>
    </xf>
    <xf borderId="0" fillId="6" fontId="4" numFmtId="0" xfId="0" applyAlignment="1" applyFont="1">
      <alignment vertical="bottom"/>
    </xf>
    <xf borderId="0" fillId="6" fontId="4" numFmtId="165" xfId="0" applyAlignment="1" applyFont="1" applyNumberFormat="1">
      <alignment horizontal="center" readingOrder="0" vertical="bottom"/>
    </xf>
    <xf borderId="0" fillId="6" fontId="4" numFmtId="0" xfId="0" applyAlignment="1" applyFont="1">
      <alignment horizontal="center" readingOrder="0" vertical="bottom"/>
    </xf>
    <xf borderId="0" fillId="6" fontId="4" numFmtId="0" xfId="0" applyAlignment="1" applyFont="1">
      <alignment readingOrder="0" shrinkToFit="0" vertical="bottom" wrapText="1"/>
    </xf>
    <xf borderId="1" fillId="6" fontId="4" numFmtId="0" xfId="0" applyAlignment="1" applyBorder="1" applyFont="1">
      <alignment vertical="bottom"/>
    </xf>
    <xf borderId="1" fillId="6" fontId="6" numFmtId="0" xfId="0" applyAlignment="1" applyBorder="1" applyFont="1">
      <alignment horizontal="center" vertical="bottom"/>
    </xf>
    <xf borderId="0" fillId="6" fontId="6" numFmtId="0" xfId="0" applyAlignment="1" applyFont="1">
      <alignment horizontal="center" vertical="bottom"/>
    </xf>
    <xf borderId="0" fillId="6" fontId="5" numFmtId="0" xfId="0" applyAlignment="1" applyFont="1">
      <alignment horizontal="center" vertical="bottom"/>
    </xf>
    <xf borderId="0" fillId="6" fontId="6" numFmtId="49" xfId="0" applyAlignment="1" applyFont="1" applyNumberFormat="1">
      <alignment horizontal="center" vertical="bottom"/>
    </xf>
    <xf borderId="0" fillId="6" fontId="6" numFmtId="0" xfId="0" applyAlignment="1" applyFont="1">
      <alignment horizontal="left" vertical="bottom"/>
    </xf>
    <xf borderId="0" fillId="7" fontId="7" numFmtId="165" xfId="0" applyAlignment="1" applyFill="1" applyFont="1" applyNumberFormat="1">
      <alignment horizontal="center"/>
    </xf>
    <xf borderId="0" fillId="7" fontId="7" numFmtId="0" xfId="0" applyAlignment="1" applyFont="1">
      <alignment horizontal="center" vertical="bottom"/>
    </xf>
    <xf borderId="0" fillId="7" fontId="7" numFmtId="166" xfId="0" applyAlignment="1" applyFont="1" applyNumberFormat="1">
      <alignment vertical="bottom"/>
    </xf>
    <xf borderId="0" fillId="7" fontId="7" numFmtId="10" xfId="0" applyAlignment="1" applyFont="1" applyNumberFormat="1">
      <alignment horizontal="right" vertical="bottom"/>
    </xf>
    <xf borderId="1" fillId="7" fontId="7" numFmtId="166" xfId="0" applyAlignment="1" applyBorder="1" applyFont="1" applyNumberFormat="1">
      <alignment vertical="bottom"/>
    </xf>
    <xf borderId="0" fillId="7" fontId="7" numFmtId="165" xfId="0" applyAlignment="1" applyFont="1" applyNumberFormat="1">
      <alignment horizontal="center" vertical="bottom"/>
    </xf>
    <xf borderId="0" fillId="7" fontId="7" numFmtId="0" xfId="0" applyAlignment="1" applyFont="1">
      <alignment shrinkToFit="0" vertical="bottom" wrapText="1"/>
    </xf>
    <xf borderId="0" fillId="7" fontId="7" numFmtId="0" xfId="0" applyAlignment="1" applyFont="1">
      <alignment vertical="bottom"/>
    </xf>
    <xf borderId="0" fillId="7" fontId="7" numFmtId="165" xfId="0" applyAlignment="1" applyFont="1" applyNumberFormat="1">
      <alignment horizontal="center" readingOrder="0" vertical="bottom"/>
    </xf>
    <xf borderId="0" fillId="7" fontId="7" numFmtId="0" xfId="0" applyAlignment="1" applyFont="1">
      <alignment horizontal="center" readingOrder="0" vertical="bottom"/>
    </xf>
    <xf borderId="0" fillId="7" fontId="7" numFmtId="0" xfId="0" applyAlignment="1" applyFont="1">
      <alignment readingOrder="0" shrinkToFit="0" vertical="bottom" wrapText="1"/>
    </xf>
    <xf borderId="1" fillId="7" fontId="7" numFmtId="0" xfId="0" applyAlignment="1" applyBorder="1" applyFont="1">
      <alignment vertical="bottom"/>
    </xf>
    <xf borderId="1" fillId="7" fontId="8" numFmtId="165" xfId="0" applyAlignment="1" applyBorder="1" applyFont="1" applyNumberFormat="1">
      <alignment horizontal="center" vertical="bottom"/>
    </xf>
    <xf borderId="0" fillId="7" fontId="8" numFmtId="0" xfId="0" applyAlignment="1" applyFont="1">
      <alignment horizontal="center" vertical="bottom"/>
    </xf>
    <xf borderId="0" fillId="7" fontId="8" numFmtId="49" xfId="0" applyAlignment="1" applyFont="1" applyNumberFormat="1">
      <alignment horizontal="center" vertical="bottom"/>
    </xf>
    <xf borderId="0" fillId="7" fontId="8" numFmtId="0" xfId="0" applyAlignment="1" applyFont="1">
      <alignment horizontal="left" shrinkToFit="0" vertical="bottom" wrapText="0"/>
    </xf>
    <xf borderId="0" fillId="8" fontId="9" numFmtId="165" xfId="0" applyAlignment="1" applyFill="1" applyFont="1" applyNumberFormat="1">
      <alignment horizontal="center"/>
    </xf>
    <xf borderId="0" fillId="8" fontId="9" numFmtId="0" xfId="0" applyAlignment="1" applyFont="1">
      <alignment horizontal="center" vertical="bottom"/>
    </xf>
    <xf borderId="0" fillId="8" fontId="9" numFmtId="166" xfId="0" applyAlignment="1" applyFont="1" applyNumberFormat="1">
      <alignment vertical="bottom"/>
    </xf>
    <xf borderId="0" fillId="8" fontId="9" numFmtId="10" xfId="0" applyAlignment="1" applyFont="1" applyNumberFormat="1">
      <alignment horizontal="right" readingOrder="0" vertical="bottom"/>
    </xf>
    <xf borderId="1" fillId="8" fontId="9" numFmtId="166" xfId="0" applyAlignment="1" applyBorder="1" applyFont="1" applyNumberFormat="1">
      <alignment vertical="bottom"/>
    </xf>
    <xf borderId="0" fillId="8" fontId="9" numFmtId="165" xfId="0" applyAlignment="1" applyFont="1" applyNumberFormat="1">
      <alignment horizontal="center" vertical="bottom"/>
    </xf>
    <xf borderId="0" fillId="8" fontId="9" numFmtId="0" xfId="0" applyAlignment="1" applyFont="1">
      <alignment shrinkToFit="0" vertical="bottom" wrapText="1"/>
    </xf>
    <xf borderId="0" fillId="8" fontId="9" numFmtId="0" xfId="0" applyAlignment="1" applyFont="1">
      <alignment vertical="bottom"/>
    </xf>
    <xf borderId="0" fillId="8" fontId="9" numFmtId="165" xfId="0" applyAlignment="1" applyFont="1" applyNumberFormat="1">
      <alignment horizontal="center" readingOrder="0" vertical="bottom"/>
    </xf>
    <xf borderId="0" fillId="8" fontId="9" numFmtId="0" xfId="0" applyAlignment="1" applyFont="1">
      <alignment horizontal="center" readingOrder="0" vertical="bottom"/>
    </xf>
    <xf borderId="0" fillId="8" fontId="9" numFmtId="0" xfId="0" applyAlignment="1" applyFont="1">
      <alignment readingOrder="0" shrinkToFit="0" vertical="bottom" wrapText="1"/>
    </xf>
    <xf borderId="1" fillId="8" fontId="9" numFmtId="0" xfId="0" applyAlignment="1" applyBorder="1" applyFont="1">
      <alignment vertical="bottom"/>
    </xf>
    <xf borderId="1" fillId="8" fontId="10" numFmtId="165" xfId="0" applyAlignment="1" applyBorder="1" applyFont="1" applyNumberFormat="1">
      <alignment horizontal="center" shrinkToFit="0" vertical="bottom" wrapText="0"/>
    </xf>
    <xf borderId="0" fillId="8" fontId="10" numFmtId="0" xfId="0" applyAlignment="1" applyFont="1">
      <alignment horizontal="center" shrinkToFit="0" vertical="bottom" wrapText="0"/>
    </xf>
    <xf borderId="0" fillId="8" fontId="10" numFmtId="49" xfId="0" applyAlignment="1" applyFont="1" applyNumberFormat="1">
      <alignment horizontal="center" shrinkToFit="0" vertical="bottom" wrapText="0"/>
    </xf>
    <xf borderId="0" fillId="8" fontId="10" numFmtId="0" xfId="0" applyAlignment="1" applyFont="1">
      <alignment horizontal="left" shrinkToFit="0" vertical="bottom" wrapText="0"/>
    </xf>
    <xf borderId="0" fillId="0" fontId="4" numFmtId="0" xfId="0" applyAlignment="1" applyFont="1">
      <alignment readingOrder="0" shrinkToFit="0" vertical="bottom" wrapText="1"/>
    </xf>
    <xf borderId="1" fillId="0" fontId="6" numFmtId="0" xfId="0" applyAlignment="1" applyBorder="1" applyFont="1">
      <alignment horizontal="center" shrinkToFit="0" vertical="bottom" wrapText="0"/>
    </xf>
    <xf borderId="0" fillId="9" fontId="4" numFmtId="165" xfId="0" applyAlignment="1" applyFill="1" applyFont="1" applyNumberFormat="1">
      <alignment horizontal="center"/>
    </xf>
    <xf borderId="0" fillId="9" fontId="4" numFmtId="0" xfId="0" applyAlignment="1" applyFont="1">
      <alignment horizontal="center" vertical="bottom"/>
    </xf>
    <xf borderId="0" fillId="9" fontId="4" numFmtId="166" xfId="0" applyAlignment="1" applyFont="1" applyNumberFormat="1">
      <alignment vertical="bottom"/>
    </xf>
    <xf borderId="0" fillId="9" fontId="4" numFmtId="10" xfId="0" applyAlignment="1" applyFont="1" applyNumberFormat="1">
      <alignment horizontal="right" readingOrder="0" vertical="bottom"/>
    </xf>
    <xf borderId="1" fillId="9" fontId="4" numFmtId="166" xfId="0" applyAlignment="1" applyBorder="1" applyFont="1" applyNumberFormat="1">
      <alignment vertical="bottom"/>
    </xf>
    <xf borderId="0" fillId="9" fontId="4" numFmtId="165" xfId="0" applyAlignment="1" applyFont="1" applyNumberFormat="1">
      <alignment horizontal="center" vertical="bottom"/>
    </xf>
    <xf borderId="0" fillId="9" fontId="4" numFmtId="0" xfId="0" applyAlignment="1" applyFont="1">
      <alignment shrinkToFit="0" vertical="bottom" wrapText="1"/>
    </xf>
    <xf borderId="0" fillId="9" fontId="4" numFmtId="0" xfId="0" applyAlignment="1" applyFont="1">
      <alignment vertical="bottom"/>
    </xf>
    <xf borderId="0" fillId="9" fontId="4" numFmtId="165" xfId="0" applyAlignment="1" applyFont="1" applyNumberFormat="1">
      <alignment horizontal="center" readingOrder="0" vertical="bottom"/>
    </xf>
    <xf borderId="0" fillId="9" fontId="4" numFmtId="0" xfId="0" applyAlignment="1" applyFont="1">
      <alignment horizontal="center" readingOrder="0" vertical="bottom"/>
    </xf>
    <xf borderId="0" fillId="9" fontId="4" numFmtId="0" xfId="0" applyAlignment="1" applyFont="1">
      <alignment horizontal="left" readingOrder="0" shrinkToFit="0" wrapText="1"/>
    </xf>
    <xf borderId="0" fillId="9" fontId="4" numFmtId="0" xfId="0" applyAlignment="1" applyFont="1">
      <alignment horizontal="center" readingOrder="0" shrinkToFit="0" wrapText="1"/>
    </xf>
    <xf borderId="1" fillId="9" fontId="4" numFmtId="0" xfId="0" applyAlignment="1" applyBorder="1" applyFont="1">
      <alignment vertical="bottom"/>
    </xf>
    <xf borderId="1" fillId="9" fontId="6" numFmtId="165" xfId="0" applyAlignment="1" applyBorder="1" applyFont="1" applyNumberFormat="1">
      <alignment horizontal="center" shrinkToFit="0" vertical="bottom" wrapText="0"/>
    </xf>
    <xf borderId="0" fillId="9" fontId="6" numFmtId="0" xfId="0" applyAlignment="1" applyFont="1">
      <alignment horizontal="center" shrinkToFit="0" vertical="bottom" wrapText="0"/>
    </xf>
    <xf borderId="0" fillId="9" fontId="6" numFmtId="49" xfId="0" applyAlignment="1" applyFont="1" applyNumberFormat="1">
      <alignment horizontal="center" shrinkToFit="0" vertical="bottom" wrapText="0"/>
    </xf>
    <xf borderId="0" fillId="9" fontId="6" numFmtId="0" xfId="0" applyAlignment="1" applyFont="1">
      <alignment horizontal="left" vertical="bottom"/>
    </xf>
    <xf borderId="1" fillId="0" fontId="6" numFmtId="165" xfId="0" applyAlignment="1" applyBorder="1" applyFont="1" applyNumberFormat="1">
      <alignment horizontal="center" vertical="bottom"/>
    </xf>
    <xf borderId="0" fillId="0" fontId="6" numFmtId="0" xfId="0" applyAlignment="1" applyFont="1">
      <alignment horizontal="center" vertical="bottom"/>
    </xf>
    <xf borderId="0" fillId="0" fontId="6" numFmtId="0" xfId="0" applyAlignment="1" applyFont="1">
      <alignment horizontal="center" readingOrder="0" vertical="bottom"/>
    </xf>
    <xf borderId="0" fillId="0" fontId="6" numFmtId="49" xfId="0" applyAlignment="1" applyFont="1" applyNumberFormat="1">
      <alignment horizontal="center" vertical="bottom"/>
    </xf>
    <xf borderId="0" fillId="0" fontId="6" numFmtId="0" xfId="0" applyAlignment="1" applyFont="1">
      <alignment horizontal="left" readingOrder="0" vertical="bottom"/>
    </xf>
    <xf borderId="0" fillId="0" fontId="5" numFmtId="0" xfId="0" applyAlignment="1" applyFont="1">
      <alignment horizontal="center"/>
    </xf>
    <xf borderId="0" fillId="0" fontId="7" numFmtId="165" xfId="0" applyAlignment="1" applyFont="1" applyNumberFormat="1">
      <alignment horizontal="center"/>
    </xf>
    <xf borderId="0" fillId="0" fontId="7" numFmtId="0" xfId="0" applyAlignment="1" applyFont="1">
      <alignment horizontal="center" vertical="bottom"/>
    </xf>
    <xf borderId="0" fillId="0" fontId="7" numFmtId="166" xfId="0" applyAlignment="1" applyFont="1" applyNumberFormat="1">
      <alignment vertical="bottom"/>
    </xf>
    <xf borderId="0" fillId="0" fontId="7" numFmtId="10" xfId="0" applyAlignment="1" applyFont="1" applyNumberFormat="1">
      <alignment horizontal="right" vertical="bottom"/>
    </xf>
    <xf borderId="1" fillId="0" fontId="7" numFmtId="166" xfId="0" applyAlignment="1" applyBorder="1" applyFont="1" applyNumberFormat="1">
      <alignment vertical="bottom"/>
    </xf>
    <xf borderId="0" fillId="0" fontId="7" numFmtId="165" xfId="0" applyAlignment="1" applyFont="1" applyNumberFormat="1">
      <alignment horizontal="center" vertical="bottom"/>
    </xf>
    <xf borderId="0" fillId="0" fontId="7" numFmtId="0" xfId="0" applyAlignment="1" applyFont="1">
      <alignment shrinkToFit="0" vertical="bottom" wrapText="1"/>
    </xf>
    <xf borderId="0" fillId="0" fontId="7" numFmtId="0" xfId="0" applyAlignment="1" applyFont="1">
      <alignment vertical="bottom"/>
    </xf>
    <xf borderId="0" fillId="0" fontId="7" numFmtId="165" xfId="0" applyAlignment="1" applyFont="1" applyNumberFormat="1">
      <alignment horizontal="center" readingOrder="0" vertical="bottom"/>
    </xf>
    <xf borderId="0" fillId="0" fontId="7" numFmtId="0" xfId="0" applyAlignment="1" applyFont="1">
      <alignment horizontal="center" readingOrder="0" vertical="bottom"/>
    </xf>
    <xf borderId="0" fillId="0" fontId="7" numFmtId="0" xfId="0" applyAlignment="1" applyFont="1">
      <alignment readingOrder="0" shrinkToFit="0" vertical="bottom" wrapText="1"/>
    </xf>
    <xf borderId="1" fillId="0" fontId="7" numFmtId="0" xfId="0" applyAlignment="1" applyBorder="1" applyFont="1">
      <alignment vertical="bottom"/>
    </xf>
    <xf borderId="1" fillId="0" fontId="8" numFmtId="165" xfId="0" applyAlignment="1" applyBorder="1" applyFont="1" applyNumberFormat="1">
      <alignment horizontal="center" shrinkToFit="0" vertical="bottom" wrapText="0"/>
    </xf>
    <xf borderId="0" fillId="0" fontId="8" numFmtId="0" xfId="0" applyAlignment="1" applyFont="1">
      <alignment horizontal="center" shrinkToFit="0" vertical="bottom" wrapText="0"/>
    </xf>
    <xf borderId="0" fillId="0" fontId="7" numFmtId="49" xfId="0" applyAlignment="1" applyFont="1" applyNumberFormat="1">
      <alignment horizontal="center" vertical="bottom"/>
    </xf>
    <xf borderId="0" fillId="0" fontId="7" numFmtId="0" xfId="0" applyAlignment="1" applyFont="1">
      <alignment horizontal="left" vertical="bottom"/>
    </xf>
    <xf borderId="0" fillId="0" fontId="4" numFmtId="167" xfId="0" applyAlignment="1" applyFont="1" applyNumberFormat="1">
      <alignment horizontal="center"/>
    </xf>
    <xf borderId="0" fillId="0" fontId="4" numFmtId="49" xfId="0" applyAlignment="1" applyFont="1" applyNumberFormat="1">
      <alignment horizontal="center" vertical="bottom"/>
    </xf>
    <xf borderId="0" fillId="0" fontId="4" numFmtId="0" xfId="0" applyAlignment="1" applyFont="1">
      <alignment horizontal="left" vertical="bottom"/>
    </xf>
    <xf borderId="0" fillId="10" fontId="4" numFmtId="167" xfId="0" applyAlignment="1" applyFill="1" applyFont="1" applyNumberFormat="1">
      <alignment horizontal="center"/>
    </xf>
    <xf borderId="0" fillId="10" fontId="4" numFmtId="0" xfId="0" applyAlignment="1" applyFont="1">
      <alignment horizontal="center" vertical="bottom"/>
    </xf>
    <xf borderId="0" fillId="10" fontId="4" numFmtId="166" xfId="0" applyAlignment="1" applyFont="1" applyNumberFormat="1">
      <alignment vertical="bottom"/>
    </xf>
    <xf borderId="0" fillId="10" fontId="4" numFmtId="10" xfId="0" applyAlignment="1" applyFont="1" applyNumberFormat="1">
      <alignment horizontal="right" vertical="bottom"/>
    </xf>
    <xf borderId="1" fillId="10" fontId="4" numFmtId="166" xfId="0" applyAlignment="1" applyBorder="1" applyFont="1" applyNumberFormat="1">
      <alignment vertical="bottom"/>
    </xf>
    <xf borderId="0" fillId="10" fontId="4" numFmtId="165" xfId="0" applyAlignment="1" applyFont="1" applyNumberFormat="1">
      <alignment horizontal="center" vertical="bottom"/>
    </xf>
    <xf borderId="0" fillId="10" fontId="4" numFmtId="0" xfId="0" applyAlignment="1" applyFont="1">
      <alignment shrinkToFit="0" vertical="bottom" wrapText="1"/>
    </xf>
    <xf borderId="0" fillId="10" fontId="4" numFmtId="0" xfId="0" applyAlignment="1" applyFont="1">
      <alignment vertical="bottom"/>
    </xf>
    <xf borderId="0" fillId="10" fontId="4" numFmtId="165" xfId="0" applyAlignment="1" applyFont="1" applyNumberFormat="1">
      <alignment horizontal="center" readingOrder="0" vertical="bottom"/>
    </xf>
    <xf borderId="0" fillId="10" fontId="4" numFmtId="0" xfId="0" applyAlignment="1" applyFont="1">
      <alignment horizontal="center" readingOrder="0" vertical="bottom"/>
    </xf>
    <xf borderId="0" fillId="10" fontId="4" numFmtId="0" xfId="0" applyAlignment="1" applyFont="1">
      <alignment readingOrder="0" shrinkToFit="0" vertical="bottom" wrapText="1"/>
    </xf>
    <xf borderId="1" fillId="10" fontId="4" numFmtId="0" xfId="0" applyAlignment="1" applyBorder="1" applyFont="1">
      <alignment vertical="bottom"/>
    </xf>
    <xf borderId="1" fillId="10" fontId="6" numFmtId="165" xfId="0" applyAlignment="1" applyBorder="1" applyFont="1" applyNumberFormat="1">
      <alignment horizontal="center" shrinkToFit="0" vertical="bottom" wrapText="0"/>
    </xf>
    <xf borderId="0" fillId="10" fontId="11" numFmtId="0" xfId="0" applyAlignment="1" applyFont="1">
      <alignment horizontal="center" shrinkToFit="0" vertical="bottom" wrapText="0"/>
    </xf>
    <xf borderId="0" fillId="10" fontId="6" numFmtId="0" xfId="0" applyAlignment="1" applyFont="1">
      <alignment horizontal="center" shrinkToFit="0" vertical="bottom" wrapText="0"/>
    </xf>
    <xf borderId="0" fillId="10" fontId="6" numFmtId="49" xfId="0" applyAlignment="1" applyFont="1" applyNumberFormat="1">
      <alignment horizontal="center" shrinkToFit="0" vertical="bottom" wrapText="0"/>
    </xf>
    <xf borderId="0" fillId="10" fontId="6" numFmtId="0" xfId="0" applyAlignment="1" applyFont="1">
      <alignment horizontal="left" shrinkToFit="0" vertical="bottom" wrapText="0"/>
    </xf>
    <xf borderId="0" fillId="11" fontId="4" numFmtId="167" xfId="0" applyAlignment="1" applyFill="1" applyFont="1" applyNumberFormat="1">
      <alignment horizontal="center"/>
    </xf>
    <xf borderId="0" fillId="11" fontId="4" numFmtId="0" xfId="0" applyAlignment="1" applyFont="1">
      <alignment horizontal="center" vertical="bottom"/>
    </xf>
    <xf borderId="0" fillId="11" fontId="4" numFmtId="166" xfId="0" applyAlignment="1" applyFont="1" applyNumberFormat="1">
      <alignment vertical="bottom"/>
    </xf>
    <xf borderId="0" fillId="11" fontId="4" numFmtId="10" xfId="0" applyAlignment="1" applyFont="1" applyNumberFormat="1">
      <alignment horizontal="right" vertical="bottom"/>
    </xf>
    <xf borderId="1" fillId="11" fontId="4" numFmtId="166" xfId="0" applyAlignment="1" applyBorder="1" applyFont="1" applyNumberFormat="1">
      <alignment vertical="bottom"/>
    </xf>
    <xf borderId="0" fillId="11" fontId="4" numFmtId="165" xfId="0" applyAlignment="1" applyFont="1" applyNumberFormat="1">
      <alignment horizontal="center" vertical="bottom"/>
    </xf>
    <xf borderId="0" fillId="11" fontId="4" numFmtId="0" xfId="0" applyAlignment="1" applyFont="1">
      <alignment shrinkToFit="0" vertical="bottom" wrapText="1"/>
    </xf>
    <xf borderId="0" fillId="11" fontId="4" numFmtId="0" xfId="0" applyAlignment="1" applyFont="1">
      <alignment vertical="bottom"/>
    </xf>
    <xf borderId="0" fillId="11" fontId="4" numFmtId="165" xfId="0" applyAlignment="1" applyFont="1" applyNumberFormat="1">
      <alignment horizontal="center" readingOrder="0" vertical="bottom"/>
    </xf>
    <xf borderId="0" fillId="11" fontId="4" numFmtId="0" xfId="0" applyAlignment="1" applyFont="1">
      <alignment horizontal="center" readingOrder="0" vertical="bottom"/>
    </xf>
    <xf borderId="0" fillId="11" fontId="4" numFmtId="0" xfId="0" applyAlignment="1" applyFont="1">
      <alignment readingOrder="0" shrinkToFit="0" vertical="bottom" wrapText="1"/>
    </xf>
    <xf borderId="1" fillId="11" fontId="4" numFmtId="0" xfId="0" applyAlignment="1" applyBorder="1" applyFont="1">
      <alignment vertical="bottom"/>
    </xf>
    <xf borderId="1" fillId="11" fontId="6" numFmtId="165" xfId="0" applyAlignment="1" applyBorder="1" applyFont="1" applyNumberFormat="1">
      <alignment horizontal="center" shrinkToFit="0" vertical="bottom" wrapText="0"/>
    </xf>
    <xf borderId="0" fillId="11" fontId="6" numFmtId="0" xfId="0" applyAlignment="1" applyFont="1">
      <alignment horizontal="center" shrinkToFit="0" vertical="bottom" wrapText="0"/>
    </xf>
    <xf borderId="0" fillId="11" fontId="6" numFmtId="49" xfId="0" applyAlignment="1" applyFont="1" applyNumberFormat="1">
      <alignment horizontal="center" shrinkToFit="0" vertical="bottom" wrapText="0"/>
    </xf>
    <xf borderId="0" fillId="11" fontId="6" numFmtId="0" xfId="0" applyAlignment="1" applyFont="1">
      <alignment horizontal="left" readingOrder="0" shrinkToFit="0" vertical="bottom" wrapText="0"/>
    </xf>
    <xf borderId="0" fillId="7" fontId="7" numFmtId="167" xfId="0" applyAlignment="1" applyFont="1" applyNumberFormat="1">
      <alignment horizontal="center"/>
    </xf>
    <xf borderId="1" fillId="7" fontId="8" numFmtId="165" xfId="0" applyAlignment="1" applyBorder="1" applyFont="1" applyNumberFormat="1">
      <alignment horizontal="center" shrinkToFit="0" vertical="bottom" wrapText="0"/>
    </xf>
    <xf borderId="0" fillId="7" fontId="8" numFmtId="0" xfId="0" applyAlignment="1" applyFont="1">
      <alignment horizontal="center" shrinkToFit="0" vertical="bottom" wrapText="0"/>
    </xf>
    <xf borderId="0" fillId="7" fontId="8" numFmtId="49" xfId="0" applyAlignment="1" applyFont="1" applyNumberFormat="1">
      <alignment horizontal="center" shrinkToFit="0" vertical="bottom" wrapText="0"/>
    </xf>
    <xf borderId="0" fillId="12" fontId="9" numFmtId="167" xfId="0" applyAlignment="1" applyFill="1" applyFont="1" applyNumberFormat="1">
      <alignment horizontal="center"/>
    </xf>
    <xf borderId="0" fillId="12" fontId="9" numFmtId="0" xfId="0" applyAlignment="1" applyFont="1">
      <alignment horizontal="center"/>
    </xf>
    <xf borderId="0" fillId="12" fontId="9" numFmtId="166" xfId="0" applyAlignment="1" applyFont="1" applyNumberFormat="1">
      <alignment vertical="bottom"/>
    </xf>
    <xf borderId="0" fillId="12" fontId="9" numFmtId="10" xfId="0" applyAlignment="1" applyFont="1" applyNumberFormat="1">
      <alignment horizontal="right" vertical="bottom"/>
    </xf>
    <xf borderId="1" fillId="12" fontId="9" numFmtId="166" xfId="0" applyAlignment="1" applyBorder="1" applyFont="1" applyNumberFormat="1">
      <alignment vertical="bottom"/>
    </xf>
    <xf borderId="0" fillId="12" fontId="9" numFmtId="165" xfId="0" applyAlignment="1" applyFont="1" applyNumberFormat="1">
      <alignment horizontal="center" vertical="bottom"/>
    </xf>
    <xf borderId="0" fillId="12" fontId="9" numFmtId="0" xfId="0" applyAlignment="1" applyFont="1">
      <alignment horizontal="center" vertical="bottom"/>
    </xf>
    <xf borderId="0" fillId="12" fontId="9" numFmtId="0" xfId="0" applyAlignment="1" applyFont="1">
      <alignment shrinkToFit="0" vertical="bottom" wrapText="1"/>
    </xf>
    <xf borderId="0" fillId="12" fontId="9" numFmtId="0" xfId="0" applyAlignment="1" applyFont="1">
      <alignment vertical="bottom"/>
    </xf>
    <xf borderId="0" fillId="12" fontId="9" numFmtId="165" xfId="0" applyAlignment="1" applyFont="1" applyNumberFormat="1">
      <alignment horizontal="center" readingOrder="0" vertical="bottom"/>
    </xf>
    <xf borderId="0" fillId="12" fontId="9" numFmtId="0" xfId="0" applyAlignment="1" applyFont="1">
      <alignment horizontal="center" readingOrder="0" vertical="bottom"/>
    </xf>
    <xf borderId="0" fillId="12" fontId="9" numFmtId="0" xfId="0" applyAlignment="1" applyFont="1">
      <alignment readingOrder="0" shrinkToFit="0" vertical="bottom" wrapText="1"/>
    </xf>
    <xf borderId="1" fillId="12" fontId="9" numFmtId="0" xfId="0" applyAlignment="1" applyBorder="1" applyFont="1">
      <alignment vertical="bottom"/>
    </xf>
    <xf borderId="1" fillId="12" fontId="10" numFmtId="165" xfId="0" applyAlignment="1" applyBorder="1" applyFont="1" applyNumberFormat="1">
      <alignment horizontal="center" shrinkToFit="0" vertical="bottom" wrapText="0"/>
    </xf>
    <xf borderId="0" fillId="12" fontId="10" numFmtId="0" xfId="0" applyAlignment="1" applyFont="1">
      <alignment horizontal="center" shrinkToFit="0" vertical="bottom" wrapText="0"/>
    </xf>
    <xf borderId="0" fillId="12" fontId="10" numFmtId="49" xfId="0" applyAlignment="1" applyFont="1" applyNumberFormat="1">
      <alignment horizontal="center" shrinkToFit="0" vertical="bottom" wrapText="0"/>
    </xf>
    <xf borderId="0" fillId="12" fontId="10" numFmtId="0" xfId="0" applyAlignment="1" applyFont="1">
      <alignment horizontal="left" shrinkToFit="0" vertical="bottom" wrapText="0"/>
    </xf>
    <xf borderId="0" fillId="13" fontId="4" numFmtId="167" xfId="0" applyAlignment="1" applyFill="1" applyFont="1" applyNumberFormat="1">
      <alignment horizontal="center"/>
    </xf>
    <xf borderId="0" fillId="13" fontId="4" numFmtId="0" xfId="0" applyAlignment="1" applyFont="1">
      <alignment horizontal="center" vertical="bottom"/>
    </xf>
    <xf borderId="0" fillId="13" fontId="4" numFmtId="166" xfId="0" applyAlignment="1" applyFont="1" applyNumberFormat="1">
      <alignment vertical="bottom"/>
    </xf>
    <xf borderId="0" fillId="13" fontId="4" numFmtId="10" xfId="0" applyAlignment="1" applyFont="1" applyNumberFormat="1">
      <alignment horizontal="right" vertical="bottom"/>
    </xf>
    <xf borderId="1" fillId="13" fontId="4" numFmtId="166" xfId="0" applyAlignment="1" applyBorder="1" applyFont="1" applyNumberFormat="1">
      <alignment vertical="bottom"/>
    </xf>
    <xf borderId="0" fillId="13" fontId="4" numFmtId="165" xfId="0" applyAlignment="1" applyFont="1" applyNumberFormat="1">
      <alignment horizontal="center" vertical="bottom"/>
    </xf>
    <xf borderId="0" fillId="13" fontId="4" numFmtId="0" xfId="0" applyAlignment="1" applyFont="1">
      <alignment shrinkToFit="0" vertical="bottom" wrapText="1"/>
    </xf>
    <xf borderId="0" fillId="13" fontId="4" numFmtId="0" xfId="0" applyAlignment="1" applyFont="1">
      <alignment vertical="bottom"/>
    </xf>
    <xf borderId="0" fillId="13" fontId="4" numFmtId="165" xfId="0" applyAlignment="1" applyFont="1" applyNumberFormat="1">
      <alignment horizontal="center" readingOrder="0" vertical="bottom"/>
    </xf>
    <xf borderId="0" fillId="13" fontId="4" numFmtId="0" xfId="0" applyAlignment="1" applyFont="1">
      <alignment horizontal="center" readingOrder="0" vertical="bottom"/>
    </xf>
    <xf borderId="0" fillId="13" fontId="4" numFmtId="0" xfId="0" applyAlignment="1" applyFont="1">
      <alignment readingOrder="0" shrinkToFit="0" vertical="bottom" wrapText="1"/>
    </xf>
    <xf borderId="1" fillId="13" fontId="4" numFmtId="0" xfId="0" applyAlignment="1" applyBorder="1" applyFont="1">
      <alignment vertical="bottom"/>
    </xf>
    <xf borderId="1" fillId="13" fontId="6" numFmtId="165" xfId="0" applyAlignment="1" applyBorder="1" applyFont="1" applyNumberFormat="1">
      <alignment horizontal="center" shrinkToFit="0" vertical="bottom" wrapText="0"/>
    </xf>
    <xf borderId="0" fillId="13" fontId="11" numFmtId="0" xfId="0" applyAlignment="1" applyFont="1">
      <alignment horizontal="center" shrinkToFit="0" vertical="bottom" wrapText="0"/>
    </xf>
    <xf borderId="0" fillId="13" fontId="6" numFmtId="0" xfId="0" applyAlignment="1" applyFont="1">
      <alignment horizontal="center" shrinkToFit="0" vertical="bottom" wrapText="0"/>
    </xf>
    <xf borderId="0" fillId="13" fontId="6" numFmtId="49" xfId="0" applyAlignment="1" applyFont="1" applyNumberFormat="1">
      <alignment horizontal="center" shrinkToFit="0" vertical="bottom" wrapText="0"/>
    </xf>
    <xf borderId="0" fillId="13" fontId="6" numFmtId="0" xfId="0" applyAlignment="1" applyFont="1">
      <alignment horizontal="left" shrinkToFit="0" vertical="bottom" wrapText="0"/>
    </xf>
    <xf borderId="0" fillId="5" fontId="4" numFmtId="167" xfId="0" applyAlignment="1" applyFont="1" applyNumberFormat="1">
      <alignment horizontal="center"/>
    </xf>
    <xf borderId="0" fillId="0" fontId="11" numFmtId="0" xfId="0" applyAlignment="1" applyFont="1">
      <alignment horizontal="center" shrinkToFit="0" vertical="bottom" wrapText="0"/>
    </xf>
    <xf borderId="1" fillId="0" fontId="11" numFmtId="165" xfId="0" applyAlignment="1" applyBorder="1" applyFont="1" applyNumberFormat="1">
      <alignment horizontal="center" shrinkToFit="0" vertical="bottom" wrapText="0"/>
    </xf>
    <xf borderId="0" fillId="0" fontId="11" numFmtId="49" xfId="0" applyAlignment="1" applyFont="1" applyNumberFormat="1">
      <alignment horizontal="center" shrinkToFit="0" vertical="bottom" wrapText="0"/>
    </xf>
    <xf borderId="0" fillId="0" fontId="11" numFmtId="0" xfId="0" applyAlignment="1" applyFont="1">
      <alignment horizontal="left" shrinkToFit="0" vertical="bottom" wrapText="0"/>
    </xf>
    <xf borderId="0" fillId="0" fontId="5" numFmtId="167" xfId="0" applyAlignment="1" applyFont="1" applyNumberFormat="1">
      <alignment horizontal="center"/>
    </xf>
    <xf borderId="0" fillId="0" fontId="5" numFmtId="166" xfId="0" applyAlignment="1" applyFont="1" applyNumberFormat="1">
      <alignment vertical="bottom"/>
    </xf>
    <xf borderId="0" fillId="0" fontId="5" numFmtId="10" xfId="0" applyAlignment="1" applyFont="1" applyNumberFormat="1">
      <alignment horizontal="right" vertical="bottom"/>
    </xf>
    <xf borderId="1" fillId="0" fontId="5" numFmtId="166" xfId="0" applyAlignment="1" applyBorder="1" applyFont="1" applyNumberFormat="1">
      <alignment vertical="bottom"/>
    </xf>
    <xf borderId="0" fillId="0" fontId="5" numFmtId="165" xfId="0" applyAlignment="1" applyFont="1" applyNumberFormat="1">
      <alignment horizontal="center" vertical="bottom"/>
    </xf>
    <xf borderId="0" fillId="0" fontId="5" numFmtId="0" xfId="0" applyAlignment="1" applyFont="1">
      <alignment shrinkToFit="0" vertical="bottom" wrapText="1"/>
    </xf>
    <xf borderId="0" fillId="0" fontId="5" numFmtId="0" xfId="0" applyAlignment="1" applyFont="1">
      <alignment vertical="bottom"/>
    </xf>
    <xf borderId="0" fillId="0" fontId="5" numFmtId="0" xfId="0" applyAlignment="1" applyFont="1">
      <alignment horizontal="center" readingOrder="0" vertical="bottom"/>
    </xf>
    <xf borderId="1" fillId="0" fontId="5" numFmtId="0" xfId="0" applyAlignment="1" applyBorder="1" applyFont="1">
      <alignment vertical="bottom"/>
    </xf>
    <xf borderId="0" fillId="0" fontId="11" numFmtId="0" xfId="0" applyAlignment="1" applyFont="1">
      <alignment horizontal="left" vertical="bottom"/>
    </xf>
    <xf borderId="0" fillId="6" fontId="4" numFmtId="167" xfId="0" applyAlignment="1" applyFont="1" applyNumberFormat="1">
      <alignment horizontal="center"/>
    </xf>
    <xf borderId="2" fillId="6" fontId="4" numFmtId="166" xfId="0" applyAlignment="1" applyBorder="1" applyFont="1" applyNumberFormat="1">
      <alignment vertical="bottom"/>
    </xf>
    <xf borderId="0" fillId="6" fontId="5" numFmtId="49" xfId="0" applyAlignment="1" applyFont="1" applyNumberFormat="1">
      <alignment horizontal="center" vertical="bottom"/>
    </xf>
    <xf borderId="0" fillId="14" fontId="5" numFmtId="167" xfId="0" applyAlignment="1" applyFill="1" applyFont="1" applyNumberFormat="1">
      <alignment horizontal="center"/>
    </xf>
    <xf borderId="0" fillId="14" fontId="5" numFmtId="0" xfId="0" applyAlignment="1" applyFont="1">
      <alignment horizontal="center" vertical="bottom"/>
    </xf>
    <xf borderId="0" fillId="14" fontId="5" numFmtId="166" xfId="0" applyAlignment="1" applyFont="1" applyNumberFormat="1">
      <alignment vertical="bottom"/>
    </xf>
    <xf borderId="0" fillId="14" fontId="5" numFmtId="10" xfId="0" applyAlignment="1" applyFont="1" applyNumberFormat="1">
      <alignment horizontal="right" vertical="bottom"/>
    </xf>
    <xf borderId="1" fillId="14" fontId="5" numFmtId="166" xfId="0" applyAlignment="1" applyBorder="1" applyFont="1" applyNumberFormat="1">
      <alignment vertical="bottom"/>
    </xf>
    <xf borderId="0" fillId="14" fontId="5" numFmtId="165" xfId="0" applyAlignment="1" applyFont="1" applyNumberFormat="1">
      <alignment horizontal="center" vertical="bottom"/>
    </xf>
    <xf borderId="0" fillId="14" fontId="5" numFmtId="0" xfId="0" applyAlignment="1" applyFont="1">
      <alignment shrinkToFit="0" vertical="bottom" wrapText="1"/>
    </xf>
    <xf borderId="0" fillId="14" fontId="5" numFmtId="0" xfId="0" applyAlignment="1" applyFont="1">
      <alignment vertical="bottom"/>
    </xf>
    <xf borderId="1" fillId="14" fontId="4" numFmtId="166" xfId="0" applyAlignment="1" applyBorder="1" applyFont="1" applyNumberFormat="1">
      <alignment vertical="bottom"/>
    </xf>
    <xf borderId="0" fillId="14" fontId="4" numFmtId="166" xfId="0" applyAlignment="1" applyFont="1" applyNumberFormat="1">
      <alignment vertical="bottom"/>
    </xf>
    <xf borderId="0" fillId="14" fontId="4" numFmtId="165" xfId="0" applyAlignment="1" applyFont="1" applyNumberFormat="1">
      <alignment horizontal="center" readingOrder="0" vertical="bottom"/>
    </xf>
    <xf borderId="0" fillId="14" fontId="4" numFmtId="0" xfId="0" applyAlignment="1" applyFont="1">
      <alignment horizontal="center" readingOrder="0" vertical="bottom"/>
    </xf>
    <xf borderId="0" fillId="14" fontId="5" numFmtId="0" xfId="0" applyAlignment="1" applyFont="1">
      <alignment horizontal="center" readingOrder="0" vertical="bottom"/>
    </xf>
    <xf borderId="0" fillId="14" fontId="5" numFmtId="0" xfId="0" applyAlignment="1" applyFont="1">
      <alignment readingOrder="0" shrinkToFit="0" vertical="bottom" wrapText="1"/>
    </xf>
    <xf borderId="1" fillId="14" fontId="5" numFmtId="0" xfId="0" applyAlignment="1" applyBorder="1" applyFont="1">
      <alignment vertical="bottom"/>
    </xf>
    <xf borderId="1" fillId="14" fontId="6" numFmtId="0" xfId="0" applyAlignment="1" applyBorder="1" applyFont="1">
      <alignment horizontal="center" shrinkToFit="0" vertical="bottom" wrapText="0"/>
    </xf>
    <xf borderId="0" fillId="14" fontId="6" numFmtId="0" xfId="0" applyAlignment="1" applyFont="1">
      <alignment horizontal="center" shrinkToFit="0" vertical="bottom" wrapText="0"/>
    </xf>
    <xf borderId="0" fillId="14" fontId="6" numFmtId="49" xfId="0" applyAlignment="1" applyFont="1" applyNumberFormat="1">
      <alignment horizontal="center" shrinkToFit="0" vertical="bottom" wrapText="0"/>
    </xf>
    <xf borderId="0" fillId="14" fontId="6" numFmtId="0" xfId="0" applyAlignment="1" applyFont="1">
      <alignment horizontal="left" shrinkToFit="0" vertical="bottom" wrapText="0"/>
    </xf>
    <xf borderId="0" fillId="15" fontId="9" numFmtId="167" xfId="0" applyAlignment="1" applyFill="1" applyFont="1" applyNumberFormat="1">
      <alignment horizontal="center"/>
    </xf>
    <xf borderId="0" fillId="15" fontId="9" numFmtId="0" xfId="0" applyAlignment="1" applyFont="1">
      <alignment horizontal="center" vertical="bottom"/>
    </xf>
    <xf borderId="0" fillId="15" fontId="9" numFmtId="166" xfId="0" applyAlignment="1" applyFont="1" applyNumberFormat="1">
      <alignment vertical="bottom"/>
    </xf>
    <xf borderId="0" fillId="15" fontId="9" numFmtId="10" xfId="0" applyAlignment="1" applyFont="1" applyNumberFormat="1">
      <alignment horizontal="right" vertical="bottom"/>
    </xf>
    <xf borderId="1" fillId="15" fontId="9" numFmtId="166" xfId="0" applyAlignment="1" applyBorder="1" applyFont="1" applyNumberFormat="1">
      <alignment vertical="bottom"/>
    </xf>
    <xf borderId="0" fillId="15" fontId="9" numFmtId="165" xfId="0" applyAlignment="1" applyFont="1" applyNumberFormat="1">
      <alignment horizontal="center" vertical="bottom"/>
    </xf>
    <xf borderId="0" fillId="15" fontId="9" numFmtId="0" xfId="0" applyAlignment="1" applyFont="1">
      <alignment shrinkToFit="0" vertical="bottom" wrapText="1"/>
    </xf>
    <xf borderId="0" fillId="15" fontId="9" numFmtId="0" xfId="0" applyAlignment="1" applyFont="1">
      <alignment vertical="bottom"/>
    </xf>
    <xf borderId="0" fillId="15" fontId="9" numFmtId="165" xfId="0" applyAlignment="1" applyFont="1" applyNumberFormat="1">
      <alignment horizontal="center" readingOrder="0" vertical="bottom"/>
    </xf>
    <xf borderId="0" fillId="15" fontId="9" numFmtId="0" xfId="0" applyAlignment="1" applyFont="1">
      <alignment horizontal="center" readingOrder="0" vertical="bottom"/>
    </xf>
    <xf borderId="0" fillId="15" fontId="9" numFmtId="0" xfId="0" applyAlignment="1" applyFont="1">
      <alignment readingOrder="0" shrinkToFit="0" vertical="bottom" wrapText="1"/>
    </xf>
    <xf borderId="1" fillId="15" fontId="9" numFmtId="0" xfId="0" applyAlignment="1" applyBorder="1" applyFont="1">
      <alignment vertical="bottom"/>
    </xf>
    <xf borderId="1" fillId="15" fontId="10" numFmtId="165" xfId="0" applyAlignment="1" applyBorder="1" applyFont="1" applyNumberFormat="1">
      <alignment horizontal="center" shrinkToFit="0" vertical="bottom" wrapText="0"/>
    </xf>
    <xf borderId="0" fillId="15" fontId="10" numFmtId="0" xfId="0" applyAlignment="1" applyFont="1">
      <alignment horizontal="center" shrinkToFit="0" vertical="bottom" wrapText="0"/>
    </xf>
    <xf borderId="0" fillId="15" fontId="10" numFmtId="49" xfId="0" applyAlignment="1" applyFont="1" applyNumberFormat="1">
      <alignment horizontal="center" shrinkToFit="0" vertical="bottom" wrapText="0"/>
    </xf>
    <xf borderId="0" fillId="15" fontId="10" numFmtId="0" xfId="0" applyAlignment="1" applyFont="1">
      <alignment horizontal="left" shrinkToFit="0" vertical="bottom" wrapText="0"/>
    </xf>
    <xf borderId="0" fillId="3" fontId="4" numFmtId="167" xfId="0" applyAlignment="1" applyFont="1" applyNumberForma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horizontal="left" readingOrder="0"/>
    </xf>
    <xf borderId="0" fillId="0" fontId="12" numFmtId="0" xfId="0" applyAlignment="1" applyFont="1">
      <alignment shrinkToFit="0" wrapText="1"/>
    </xf>
    <xf borderId="0" fillId="0" fontId="12" numFmtId="0" xfId="0" applyAlignment="1" applyFont="1">
      <alignment horizontal="center"/>
    </xf>
    <xf borderId="1" fillId="0" fontId="12" numFmtId="0" xfId="0" applyBorder="1" applyFont="1"/>
    <xf borderId="0" fillId="0" fontId="12" numFmtId="49" xfId="0" applyAlignment="1" applyFont="1" applyNumberFormat="1">
      <alignment horizontal="center"/>
    </xf>
    <xf borderId="0" fillId="0" fontId="5" numFmtId="167" xfId="0" applyAlignment="1" applyFont="1" applyNumberFormat="1">
      <alignment horizontal="center" readingOrder="0"/>
    </xf>
    <xf borderId="0" fillId="0" fontId="12" numFmtId="0" xfId="0" applyAlignment="1" applyFont="1">
      <alignment horizontal="center" readingOrder="0"/>
    </xf>
    <xf borderId="0" fillId="0" fontId="5" numFmtId="166" xfId="0" applyAlignment="1" applyFont="1" applyNumberFormat="1">
      <alignment readingOrder="0" vertical="bottom"/>
    </xf>
    <xf borderId="1" fillId="0" fontId="12" numFmtId="168" xfId="0" applyAlignment="1" applyBorder="1" applyFont="1" applyNumberFormat="1">
      <alignment horizontal="center" readingOrder="0"/>
    </xf>
    <xf borderId="0" fillId="0" fontId="12" numFmtId="49" xfId="0" applyAlignment="1" applyFont="1" applyNumberFormat="1">
      <alignment horizontal="center" readingOrder="0"/>
    </xf>
    <xf borderId="0" fillId="0" fontId="12" numFmtId="0" xfId="0" applyAlignment="1" applyFont="1">
      <alignment horizontal="left" readingOrder="0"/>
    </xf>
    <xf borderId="1" fillId="0" fontId="4" numFmtId="168" xfId="0" applyAlignment="1" applyBorder="1" applyFont="1" applyNumberFormat="1">
      <alignment horizontal="center" readingOrder="0" vertical="bottom"/>
    </xf>
    <xf borderId="0" fillId="0" fontId="4" numFmtId="49" xfId="0" applyAlignment="1" applyFont="1" applyNumberFormat="1">
      <alignment horizontal="center" readingOrder="0" vertical="bottom"/>
    </xf>
    <xf borderId="0" fillId="0" fontId="4" numFmtId="0" xfId="0" applyAlignment="1" applyFont="1">
      <alignment readingOrder="0" vertical="bottom"/>
    </xf>
    <xf borderId="0" fillId="4" fontId="5" numFmtId="167" xfId="0" applyAlignment="1" applyFont="1" applyNumberFormat="1">
      <alignment horizontal="center" readingOrder="0"/>
    </xf>
    <xf borderId="0" fillId="4" fontId="5" numFmtId="166" xfId="0" applyAlignment="1" applyFont="1" applyNumberFormat="1">
      <alignment readingOrder="0" vertical="bottom"/>
    </xf>
    <xf borderId="1" fillId="4" fontId="6" numFmtId="0" xfId="0" applyAlignment="1" applyBorder="1" applyFont="1">
      <alignment horizontal="center" vertical="bottom"/>
    </xf>
    <xf borderId="0" fillId="4" fontId="6" numFmtId="0" xfId="0" applyAlignment="1" applyFont="1">
      <alignment horizontal="center" vertical="bottom"/>
    </xf>
    <xf borderId="0" fillId="4" fontId="5" numFmtId="0" xfId="0" applyAlignment="1" applyFont="1">
      <alignment vertical="bottom"/>
    </xf>
    <xf borderId="0" fillId="4" fontId="6" numFmtId="49" xfId="0" applyAlignment="1" applyFont="1" applyNumberFormat="1">
      <alignment horizontal="center" vertical="bottom"/>
    </xf>
    <xf borderId="0" fillId="4" fontId="6" numFmtId="0" xfId="0" applyAlignment="1" applyFont="1">
      <alignment vertical="bottom"/>
    </xf>
    <xf borderId="0" fillId="14" fontId="5" numFmtId="167" xfId="0" applyAlignment="1" applyFont="1" applyNumberFormat="1">
      <alignment horizontal="center" readingOrder="0"/>
    </xf>
    <xf borderId="0" fillId="14" fontId="5" numFmtId="166" xfId="0" applyAlignment="1" applyFont="1" applyNumberFormat="1">
      <alignment readingOrder="0" vertical="bottom"/>
    </xf>
    <xf borderId="0" fillId="14" fontId="4" numFmtId="10" xfId="0" applyAlignment="1" applyFont="1" applyNumberFormat="1">
      <alignment horizontal="right" vertical="bottom"/>
    </xf>
    <xf borderId="1" fillId="14" fontId="4" numFmtId="0" xfId="0" applyAlignment="1" applyBorder="1" applyFont="1">
      <alignment vertical="bottom"/>
    </xf>
    <xf borderId="0" fillId="14" fontId="4" numFmtId="0" xfId="0" applyAlignment="1" applyFont="1">
      <alignment vertical="bottom"/>
    </xf>
    <xf borderId="0" fillId="14" fontId="4" numFmtId="0" xfId="0" applyAlignment="1" applyFont="1">
      <alignment horizontal="center" vertical="bottom"/>
    </xf>
    <xf borderId="0" fillId="14" fontId="4" numFmtId="0" xfId="0" applyAlignment="1" applyFont="1">
      <alignment shrinkToFit="0" vertical="bottom" wrapText="1"/>
    </xf>
    <xf borderId="0" fillId="2" fontId="5" numFmtId="167" xfId="0" applyAlignment="1" applyFont="1" applyNumberFormat="1">
      <alignment horizontal="center" readingOrder="0"/>
    </xf>
    <xf borderId="0" fillId="2" fontId="5" numFmtId="166" xfId="0" applyAlignment="1" applyFont="1" applyNumberFormat="1">
      <alignment readingOrder="0" vertical="bottom"/>
    </xf>
    <xf borderId="0" fillId="2" fontId="5" numFmtId="10" xfId="0" applyAlignment="1" applyFont="1" applyNumberFormat="1">
      <alignment horizontal="right" vertical="bottom"/>
    </xf>
    <xf borderId="1" fillId="0" fontId="6" numFmtId="0" xfId="0" applyAlignment="1" applyBorder="1" applyFont="1">
      <alignment horizontal="center" vertical="bottom"/>
    </xf>
    <xf borderId="0" fillId="0" fontId="6" numFmtId="0" xfId="0" applyAlignment="1" applyFont="1">
      <alignment vertical="bottom"/>
    </xf>
    <xf borderId="0" fillId="5" fontId="5" numFmtId="167" xfId="0" applyAlignment="1" applyFont="1" applyNumberFormat="1">
      <alignment horizontal="center" readingOrder="0"/>
    </xf>
    <xf borderId="0" fillId="5" fontId="12" numFmtId="166" xfId="0" applyAlignment="1" applyFont="1" applyNumberFormat="1">
      <alignment readingOrder="0"/>
    </xf>
    <xf borderId="0" fillId="5" fontId="4" numFmtId="10" xfId="0" applyAlignment="1" applyFont="1" applyNumberFormat="1">
      <alignment readingOrder="0" vertical="bottom"/>
    </xf>
    <xf borderId="1" fillId="5" fontId="6" numFmtId="165" xfId="0" applyAlignment="1" applyBorder="1" applyFont="1" applyNumberFormat="1">
      <alignment horizontal="center" vertical="bottom"/>
    </xf>
    <xf borderId="0" fillId="5" fontId="6" numFmtId="0" xfId="0" applyAlignment="1" applyFont="1">
      <alignment horizontal="center" vertical="bottom"/>
    </xf>
    <xf borderId="0" fillId="5" fontId="5" numFmtId="0" xfId="0" applyAlignment="1" applyFont="1">
      <alignment horizontal="center" vertical="bottom"/>
    </xf>
    <xf borderId="0" fillId="5" fontId="6" numFmtId="49" xfId="0" applyAlignment="1" applyFont="1" applyNumberFormat="1">
      <alignment horizontal="center" vertical="bottom"/>
    </xf>
    <xf borderId="0" fillId="5" fontId="6" numFmtId="0" xfId="0" applyAlignment="1" applyFont="1">
      <alignment vertical="bottom"/>
    </xf>
    <xf borderId="0" fillId="0" fontId="12" numFmtId="166" xfId="0" applyAlignment="1" applyFont="1" applyNumberFormat="1">
      <alignment readingOrder="0"/>
    </xf>
    <xf borderId="3" fillId="0" fontId="5" numFmtId="10" xfId="0" applyAlignment="1" applyBorder="1" applyFont="1" applyNumberFormat="1">
      <alignment horizontal="right" vertical="bottom"/>
    </xf>
    <xf borderId="1" fillId="0" fontId="6" numFmtId="165" xfId="0" applyAlignment="1" applyBorder="1" applyFont="1" applyNumberFormat="1">
      <alignment horizontal="center" readingOrder="0" vertical="bottom"/>
    </xf>
    <xf borderId="0" fillId="0" fontId="6" numFmtId="49" xfId="0" applyAlignment="1" applyFont="1" applyNumberFormat="1">
      <alignment vertical="bottom"/>
    </xf>
    <xf borderId="3" fillId="0" fontId="5" numFmtId="10" xfId="0" applyAlignment="1" applyBorder="1" applyFont="1" applyNumberFormat="1">
      <alignment horizontal="right" readingOrder="0" vertical="bottom"/>
    </xf>
    <xf borderId="0" fillId="8" fontId="9" numFmtId="167" xfId="0" applyAlignment="1" applyFont="1" applyNumberFormat="1">
      <alignment horizontal="center" readingOrder="0"/>
    </xf>
    <xf borderId="0" fillId="8" fontId="13" numFmtId="166" xfId="0" applyAlignment="1" applyFont="1" applyNumberFormat="1">
      <alignment readingOrder="0"/>
    </xf>
    <xf borderId="3" fillId="8" fontId="9" numFmtId="10" xfId="0" applyAlignment="1" applyBorder="1" applyFont="1" applyNumberFormat="1">
      <alignment horizontal="right" readingOrder="0" vertical="bottom"/>
    </xf>
    <xf borderId="1" fillId="8" fontId="10" numFmtId="165" xfId="0" applyAlignment="1" applyBorder="1" applyFont="1" applyNumberFormat="1">
      <alignment horizontal="center" readingOrder="0" vertical="bottom"/>
    </xf>
    <xf borderId="0" fillId="8" fontId="10" numFmtId="0" xfId="0" applyAlignment="1" applyFont="1">
      <alignment horizontal="center" vertical="bottom"/>
    </xf>
    <xf borderId="0" fillId="8" fontId="10" numFmtId="49" xfId="0" applyAlignment="1" applyFont="1" applyNumberFormat="1">
      <alignment horizontal="center" vertical="bottom"/>
    </xf>
    <xf borderId="0" fillId="8" fontId="10" numFmtId="0" xfId="0" applyAlignment="1" applyFont="1">
      <alignment vertical="bottom"/>
    </xf>
    <xf borderId="0" fillId="16" fontId="9" numFmtId="167" xfId="0" applyAlignment="1" applyFill="1" applyFont="1" applyNumberFormat="1">
      <alignment horizontal="center" readingOrder="0"/>
    </xf>
    <xf borderId="0" fillId="16" fontId="9" numFmtId="0" xfId="0" applyAlignment="1" applyFont="1">
      <alignment horizontal="center" readingOrder="0" vertical="bottom"/>
    </xf>
    <xf borderId="0" fillId="16" fontId="13" numFmtId="166" xfId="0" applyAlignment="1" applyFont="1" applyNumberFormat="1">
      <alignment readingOrder="0"/>
    </xf>
    <xf borderId="3" fillId="16" fontId="9" numFmtId="10" xfId="0" applyAlignment="1" applyBorder="1" applyFont="1" applyNumberFormat="1">
      <alignment horizontal="right" vertical="bottom"/>
    </xf>
    <xf borderId="1" fillId="16" fontId="9" numFmtId="0" xfId="0" applyAlignment="1" applyBorder="1" applyFont="1">
      <alignment vertical="bottom"/>
    </xf>
    <xf borderId="0" fillId="16" fontId="9" numFmtId="0" xfId="0" applyAlignment="1" applyFont="1">
      <alignment vertical="bottom"/>
    </xf>
    <xf borderId="0" fillId="16" fontId="9" numFmtId="0" xfId="0" applyAlignment="1" applyFont="1">
      <alignment horizontal="center" vertical="bottom"/>
    </xf>
    <xf borderId="0" fillId="16" fontId="9" numFmtId="0" xfId="0" applyAlignment="1" applyFont="1">
      <alignment shrinkToFit="0" vertical="bottom" wrapText="1"/>
    </xf>
    <xf borderId="1" fillId="16" fontId="9" numFmtId="166" xfId="0" applyAlignment="1" applyBorder="1" applyFont="1" applyNumberFormat="1">
      <alignment vertical="bottom"/>
    </xf>
    <xf borderId="0" fillId="16" fontId="9" numFmtId="166" xfId="0" applyAlignment="1" applyFont="1" applyNumberFormat="1">
      <alignment vertical="bottom"/>
    </xf>
    <xf borderId="0" fillId="16" fontId="9" numFmtId="165" xfId="0" applyAlignment="1" applyFont="1" applyNumberFormat="1">
      <alignment horizontal="center" readingOrder="0" vertical="bottom"/>
    </xf>
    <xf borderId="0" fillId="16" fontId="9" numFmtId="0" xfId="0" applyAlignment="1" applyFont="1">
      <alignment readingOrder="0" shrinkToFit="0" vertical="bottom" wrapText="1"/>
    </xf>
    <xf borderId="1" fillId="16" fontId="10" numFmtId="165" xfId="0" applyAlignment="1" applyBorder="1" applyFont="1" applyNumberFormat="1">
      <alignment horizontal="center" vertical="bottom"/>
    </xf>
    <xf borderId="0" fillId="16" fontId="10" numFmtId="0" xfId="0" applyAlignment="1" applyFont="1">
      <alignment horizontal="center" vertical="bottom"/>
    </xf>
    <xf borderId="0" fillId="16" fontId="10" numFmtId="49" xfId="0" applyAlignment="1" applyFont="1" applyNumberFormat="1">
      <alignment horizontal="center" vertical="bottom"/>
    </xf>
    <xf borderId="0" fillId="16" fontId="10" numFmtId="0" xfId="0" applyAlignment="1" applyFont="1">
      <alignment vertical="bottom"/>
    </xf>
    <xf borderId="0" fillId="17" fontId="5" numFmtId="167" xfId="0" applyAlignment="1" applyFill="1" applyFont="1" applyNumberFormat="1">
      <alignment horizontal="center" readingOrder="0"/>
    </xf>
    <xf borderId="0" fillId="17" fontId="4" numFmtId="0" xfId="0" applyAlignment="1" applyFont="1">
      <alignment horizontal="center" readingOrder="0" vertical="bottom"/>
    </xf>
    <xf borderId="0" fillId="17" fontId="12" numFmtId="166" xfId="0" applyAlignment="1" applyFont="1" applyNumberFormat="1">
      <alignment readingOrder="0"/>
    </xf>
    <xf borderId="3" fillId="17" fontId="5" numFmtId="10" xfId="0" applyAlignment="1" applyBorder="1" applyFont="1" applyNumberFormat="1">
      <alignment horizontal="right" readingOrder="0" vertical="bottom"/>
    </xf>
    <xf borderId="1" fillId="17" fontId="4" numFmtId="0" xfId="0" applyAlignment="1" applyBorder="1" applyFont="1">
      <alignment vertical="bottom"/>
    </xf>
    <xf borderId="0" fillId="17" fontId="4" numFmtId="0" xfId="0" applyAlignment="1" applyFont="1">
      <alignment vertical="bottom"/>
    </xf>
    <xf borderId="0" fillId="17" fontId="4" numFmtId="0" xfId="0" applyAlignment="1" applyFont="1">
      <alignment horizontal="center" vertical="bottom"/>
    </xf>
    <xf borderId="0" fillId="17" fontId="4" numFmtId="0" xfId="0" applyAlignment="1" applyFont="1">
      <alignment shrinkToFit="0" vertical="bottom" wrapText="1"/>
    </xf>
    <xf borderId="1" fillId="17" fontId="4" numFmtId="166" xfId="0" applyAlignment="1" applyBorder="1" applyFont="1" applyNumberFormat="1">
      <alignment vertical="bottom"/>
    </xf>
    <xf borderId="0" fillId="17" fontId="4" numFmtId="166" xfId="0" applyAlignment="1" applyFont="1" applyNumberFormat="1">
      <alignment vertical="bottom"/>
    </xf>
    <xf borderId="0" fillId="17" fontId="4" numFmtId="165" xfId="0" applyAlignment="1" applyFont="1" applyNumberFormat="1">
      <alignment horizontal="center" readingOrder="0" vertical="bottom"/>
    </xf>
    <xf borderId="0" fillId="17" fontId="4" numFmtId="0" xfId="0" applyAlignment="1" applyFont="1">
      <alignment readingOrder="0" shrinkToFit="0" vertical="bottom" wrapText="1"/>
    </xf>
    <xf borderId="1" fillId="17" fontId="6" numFmtId="165" xfId="0" applyAlignment="1" applyBorder="1" applyFont="1" applyNumberFormat="1">
      <alignment horizontal="center" readingOrder="0" vertical="bottom"/>
    </xf>
    <xf borderId="0" fillId="17" fontId="6" numFmtId="0" xfId="0" applyAlignment="1" applyFont="1">
      <alignment horizontal="center" vertical="bottom"/>
    </xf>
    <xf borderId="0" fillId="17" fontId="4" numFmtId="49" xfId="0" applyAlignment="1" applyFont="1" applyNumberFormat="1">
      <alignment horizontal="center" readingOrder="0" vertical="bottom"/>
    </xf>
    <xf borderId="0" fillId="17" fontId="4" numFmtId="0" xfId="0" applyAlignment="1" applyFont="1">
      <alignment readingOrder="0" vertical="bottom"/>
    </xf>
    <xf borderId="0" fillId="18" fontId="5" numFmtId="167" xfId="0" applyAlignment="1" applyFill="1" applyFont="1" applyNumberFormat="1">
      <alignment horizontal="center" readingOrder="0"/>
    </xf>
    <xf borderId="0" fillId="18" fontId="12" numFmtId="0" xfId="0" applyAlignment="1" applyFont="1">
      <alignment horizontal="center" readingOrder="0"/>
    </xf>
    <xf borderId="0" fillId="18" fontId="12" numFmtId="166" xfId="0" applyAlignment="1" applyFont="1" applyNumberFormat="1">
      <alignment readingOrder="0"/>
    </xf>
    <xf borderId="3" fillId="18" fontId="5" numFmtId="10" xfId="0" applyAlignment="1" applyBorder="1" applyFont="1" applyNumberFormat="1">
      <alignment horizontal="right" readingOrder="0" vertical="bottom"/>
    </xf>
    <xf borderId="0" fillId="18" fontId="12" numFmtId="0" xfId="0" applyFont="1"/>
    <xf borderId="1" fillId="18" fontId="4" numFmtId="166" xfId="0" applyAlignment="1" applyBorder="1" applyFont="1" applyNumberFormat="1">
      <alignment vertical="bottom"/>
    </xf>
    <xf borderId="0" fillId="18" fontId="4" numFmtId="166" xfId="0" applyAlignment="1" applyFont="1" applyNumberFormat="1">
      <alignment vertical="bottom"/>
    </xf>
    <xf borderId="0" fillId="18" fontId="4" numFmtId="165" xfId="0" applyAlignment="1" applyFont="1" applyNumberFormat="1">
      <alignment horizontal="center" readingOrder="0" vertical="bottom"/>
    </xf>
    <xf borderId="0" fillId="18" fontId="4" numFmtId="0" xfId="0" applyAlignment="1" applyFont="1">
      <alignment horizontal="center" readingOrder="0" vertical="bottom"/>
    </xf>
    <xf borderId="0" fillId="18" fontId="12" numFmtId="0" xfId="0" applyAlignment="1" applyFont="1">
      <alignment readingOrder="0" shrinkToFit="0" wrapText="1"/>
    </xf>
    <xf borderId="0" fillId="18" fontId="12" numFmtId="165" xfId="0" applyAlignment="1" applyFont="1" applyNumberFormat="1">
      <alignment horizontal="center" readingOrder="0"/>
    </xf>
    <xf borderId="1" fillId="18" fontId="12" numFmtId="0" xfId="0" applyBorder="1" applyFont="1"/>
    <xf borderId="1" fillId="18" fontId="6" numFmtId="165" xfId="0" applyAlignment="1" applyBorder="1" applyFont="1" applyNumberFormat="1">
      <alignment horizontal="center" readingOrder="0" vertical="bottom"/>
    </xf>
    <xf borderId="0" fillId="18" fontId="6" numFmtId="0" xfId="0" applyAlignment="1" applyFont="1">
      <alignment horizontal="center" vertical="bottom"/>
    </xf>
    <xf borderId="0" fillId="18" fontId="5" numFmtId="0" xfId="0" applyAlignment="1" applyFont="1">
      <alignment horizontal="center" vertical="bottom"/>
    </xf>
    <xf borderId="0" fillId="18" fontId="6" numFmtId="49" xfId="0" applyAlignment="1" applyFont="1" applyNumberFormat="1">
      <alignment horizontal="center" vertical="bottom"/>
    </xf>
    <xf borderId="0" fillId="18" fontId="6" numFmtId="0" xfId="0" applyAlignment="1" applyFont="1">
      <alignment vertical="bottom"/>
    </xf>
    <xf borderId="0" fillId="18" fontId="4" numFmtId="0" xfId="0" applyAlignment="1" applyFont="1">
      <alignment vertical="bottom"/>
    </xf>
    <xf borderId="0" fillId="18" fontId="4" numFmtId="0" xfId="0" applyAlignment="1" applyFont="1">
      <alignment horizontal="center" vertical="bottom"/>
    </xf>
    <xf borderId="0" fillId="18" fontId="4" numFmtId="0" xfId="0" applyAlignment="1" applyFont="1">
      <alignment shrinkToFit="0" vertical="bottom" wrapText="1"/>
    </xf>
    <xf borderId="1" fillId="18" fontId="4" numFmtId="0" xfId="0" applyAlignment="1" applyBorder="1" applyFont="1">
      <alignment vertical="bottom"/>
    </xf>
    <xf borderId="0" fillId="12" fontId="9" numFmtId="167" xfId="0" applyAlignment="1" applyFont="1" applyNumberFormat="1">
      <alignment horizontal="center" readingOrder="0"/>
    </xf>
    <xf borderId="0" fillId="12" fontId="13" numFmtId="166" xfId="0" applyAlignment="1" applyFont="1" applyNumberFormat="1">
      <alignment readingOrder="0"/>
    </xf>
    <xf borderId="3" fillId="12" fontId="9" numFmtId="10" xfId="0" applyAlignment="1" applyBorder="1" applyFont="1" applyNumberFormat="1">
      <alignment horizontal="right" readingOrder="0" vertical="bottom"/>
    </xf>
    <xf borderId="1" fillId="12" fontId="10" numFmtId="165" xfId="0" applyAlignment="1" applyBorder="1" applyFont="1" applyNumberFormat="1">
      <alignment horizontal="center" vertical="bottom"/>
    </xf>
    <xf borderId="0" fillId="12" fontId="10" numFmtId="0" xfId="0" applyAlignment="1" applyFont="1">
      <alignment horizontal="center" vertical="bottom"/>
    </xf>
    <xf borderId="0" fillId="12" fontId="10" numFmtId="49" xfId="0" applyAlignment="1" applyFont="1" applyNumberFormat="1">
      <alignment horizontal="center" vertical="bottom"/>
    </xf>
    <xf borderId="0" fillId="12" fontId="10" numFmtId="0" xfId="0" applyAlignment="1" applyFont="1">
      <alignment vertical="bottom"/>
    </xf>
    <xf borderId="3" fillId="5" fontId="5" numFmtId="10" xfId="0" applyAlignment="1" applyBorder="1" applyFont="1" applyNumberFormat="1">
      <alignment horizontal="right" readingOrder="0" vertical="bottom"/>
    </xf>
    <xf borderId="0" fillId="0" fontId="14" numFmtId="166" xfId="0" applyAlignment="1" applyFont="1" applyNumberFormat="1">
      <alignment readingOrder="0"/>
    </xf>
    <xf borderId="3" fillId="0" fontId="7" numFmtId="10" xfId="0" applyAlignment="1" applyBorder="1" applyFont="1" applyNumberFormat="1">
      <alignment horizontal="right" readingOrder="0" vertical="bottom"/>
    </xf>
    <xf borderId="1" fillId="0" fontId="7" numFmtId="165" xfId="0" applyAlignment="1" applyBorder="1" applyFont="1" applyNumberFormat="1">
      <alignment horizontal="center" readingOrder="0" vertical="bottom"/>
    </xf>
    <xf borderId="0" fillId="0" fontId="8" numFmtId="0" xfId="0" applyAlignment="1" applyFont="1">
      <alignment horizontal="center" vertical="bottom"/>
    </xf>
    <xf borderId="0" fillId="0" fontId="7" numFmtId="49" xfId="0" applyAlignment="1" applyFont="1" applyNumberFormat="1">
      <alignment horizontal="center" readingOrder="0" vertical="bottom"/>
    </xf>
    <xf borderId="0" fillId="0" fontId="7" numFmtId="0" xfId="0" applyAlignment="1" applyFont="1">
      <alignment readingOrder="0" vertical="bottom"/>
    </xf>
    <xf borderId="0" fillId="15" fontId="13" numFmtId="166" xfId="0" applyAlignment="1" applyFont="1" applyNumberFormat="1">
      <alignment readingOrder="0"/>
    </xf>
    <xf borderId="3" fillId="15" fontId="9" numFmtId="10" xfId="0" applyAlignment="1" applyBorder="1" applyFont="1" applyNumberFormat="1">
      <alignment horizontal="right" readingOrder="0" vertical="bottom"/>
    </xf>
    <xf borderId="1" fillId="15" fontId="9" numFmtId="165" xfId="0" applyAlignment="1" applyBorder="1" applyFont="1" applyNumberFormat="1">
      <alignment horizontal="center" readingOrder="0" vertical="bottom"/>
    </xf>
    <xf borderId="0" fillId="15" fontId="10" numFmtId="0" xfId="0" applyAlignment="1" applyFont="1">
      <alignment horizontal="center" vertical="bottom"/>
    </xf>
    <xf borderId="0" fillId="15" fontId="9" numFmtId="49" xfId="0" applyAlignment="1" applyFont="1" applyNumberFormat="1">
      <alignment horizontal="center" readingOrder="0" vertical="bottom"/>
    </xf>
    <xf borderId="0" fillId="15" fontId="9" numFmtId="0" xfId="0" applyAlignment="1" applyFont="1">
      <alignment readingOrder="0" vertical="bottom"/>
    </xf>
    <xf borderId="0" fillId="0" fontId="5" numFmtId="49" xfId="0" applyAlignment="1" applyFont="1" applyNumberFormat="1">
      <alignment vertical="bottom"/>
    </xf>
    <xf borderId="0" fillId="3" fontId="12" numFmtId="166" xfId="0" applyAlignment="1" applyFont="1" applyNumberFormat="1">
      <alignment readingOrder="0"/>
    </xf>
    <xf borderId="3" fillId="3" fontId="5" numFmtId="10" xfId="0" applyAlignment="1" applyBorder="1" applyFont="1" applyNumberFormat="1">
      <alignment horizontal="right" readingOrder="0" vertical="bottom"/>
    </xf>
    <xf borderId="1" fillId="3" fontId="6" numFmtId="165" xfId="0" applyAlignment="1" applyBorder="1" applyFont="1" applyNumberFormat="1">
      <alignment horizontal="center" vertical="bottom"/>
    </xf>
    <xf borderId="0" fillId="3" fontId="6" numFmtId="0" xfId="0" applyAlignment="1" applyFont="1">
      <alignment horizontal="center" vertical="bottom"/>
    </xf>
    <xf borderId="0" fillId="3" fontId="5" numFmtId="0" xfId="0" applyAlignment="1" applyFont="1">
      <alignment vertical="bottom"/>
    </xf>
    <xf borderId="0" fillId="3" fontId="6" numFmtId="49" xfId="0" applyAlignment="1" applyFont="1" applyNumberFormat="1">
      <alignment horizontal="center" vertical="bottom"/>
    </xf>
    <xf borderId="0" fillId="3" fontId="6" numFmtId="0" xfId="0" applyAlignment="1" applyFont="1">
      <alignment vertical="bottom"/>
    </xf>
    <xf borderId="0" fillId="9" fontId="12" numFmtId="166" xfId="0" applyAlignment="1" applyFont="1" applyNumberFormat="1">
      <alignment readingOrder="0"/>
    </xf>
    <xf borderId="3" fillId="9" fontId="5" numFmtId="10" xfId="0" applyAlignment="1" applyBorder="1" applyFont="1" applyNumberFormat="1">
      <alignment horizontal="right" readingOrder="0" vertical="bottom"/>
    </xf>
    <xf borderId="0" fillId="6" fontId="12" numFmtId="166" xfId="0" applyAlignment="1" applyFont="1" applyNumberFormat="1">
      <alignment readingOrder="0"/>
    </xf>
    <xf borderId="3" fillId="6" fontId="5" numFmtId="10" xfId="0" applyAlignment="1" applyBorder="1" applyFont="1" applyNumberFormat="1">
      <alignment horizontal="right" readingOrder="0" vertical="bottom"/>
    </xf>
    <xf borderId="0" fillId="6" fontId="5" numFmtId="0" xfId="0" applyAlignment="1" applyFont="1">
      <alignment vertical="bottom"/>
    </xf>
    <xf borderId="0" fillId="6" fontId="6" numFmtId="49" xfId="0" applyAlignment="1" applyFont="1" applyNumberFormat="1">
      <alignment horizontal="center" readingOrder="0" vertical="bottom"/>
    </xf>
    <xf borderId="0" fillId="6" fontId="6" numFmtId="0" xfId="0" applyAlignment="1" applyFont="1">
      <alignment vertical="bottom"/>
    </xf>
    <xf borderId="0" fillId="0" fontId="6" numFmtId="49" xfId="0" applyAlignment="1" applyFont="1" applyNumberFormat="1">
      <alignment horizontal="center" readingOrder="0" vertical="bottom"/>
    </xf>
    <xf borderId="0" fillId="19" fontId="4" numFmtId="165" xfId="0" applyAlignment="1" applyFill="1" applyFont="1" applyNumberFormat="1">
      <alignment horizontal="center" readingOrder="0" vertical="bottom"/>
    </xf>
    <xf borderId="0" fillId="19" fontId="4" numFmtId="0" xfId="0" applyAlignment="1" applyFont="1">
      <alignment horizontal="center" readingOrder="0" vertical="bottom"/>
    </xf>
    <xf borderId="0" fillId="19" fontId="12" numFmtId="166" xfId="0" applyAlignment="1" applyFont="1" applyNumberFormat="1">
      <alignment readingOrder="0"/>
    </xf>
    <xf borderId="3" fillId="19" fontId="5" numFmtId="10" xfId="0" applyAlignment="1" applyBorder="1" applyFont="1" applyNumberFormat="1">
      <alignment horizontal="right" readingOrder="0" vertical="bottom"/>
    </xf>
    <xf borderId="0" fillId="19" fontId="4" numFmtId="0" xfId="0" applyAlignment="1" applyFont="1">
      <alignment vertical="bottom"/>
    </xf>
    <xf borderId="0" fillId="19" fontId="4" numFmtId="0" xfId="0" applyAlignment="1" applyFont="1">
      <alignment horizontal="center" vertical="bottom"/>
    </xf>
    <xf borderId="0" fillId="19" fontId="4" numFmtId="0" xfId="0" applyAlignment="1" applyFont="1">
      <alignment shrinkToFit="0" vertical="bottom" wrapText="1"/>
    </xf>
    <xf borderId="1" fillId="19" fontId="4" numFmtId="166" xfId="0" applyAlignment="1" applyBorder="1" applyFont="1" applyNumberFormat="1">
      <alignment vertical="bottom"/>
    </xf>
    <xf borderId="0" fillId="19" fontId="4" numFmtId="166" xfId="0" applyAlignment="1" applyFont="1" applyNumberFormat="1">
      <alignment vertical="bottom"/>
    </xf>
    <xf borderId="0" fillId="19" fontId="4" numFmtId="0" xfId="0" applyAlignment="1" applyFont="1">
      <alignment readingOrder="0" shrinkToFit="0" vertical="bottom" wrapText="1"/>
    </xf>
    <xf borderId="1" fillId="19" fontId="4" numFmtId="0" xfId="0" applyAlignment="1" applyBorder="1" applyFont="1">
      <alignment vertical="bottom"/>
    </xf>
    <xf borderId="1" fillId="19" fontId="6" numFmtId="165" xfId="0" applyAlignment="1" applyBorder="1" applyFont="1" applyNumberFormat="1">
      <alignment horizontal="center" readingOrder="0" vertical="bottom"/>
    </xf>
    <xf borderId="0" fillId="19" fontId="5" numFmtId="0" xfId="0" applyAlignment="1" applyFont="1">
      <alignment horizontal="center" vertical="bottom"/>
    </xf>
    <xf borderId="0" fillId="19" fontId="5" numFmtId="0" xfId="0" applyAlignment="1" applyFont="1">
      <alignment vertical="bottom"/>
    </xf>
    <xf borderId="0" fillId="19" fontId="5" numFmtId="49" xfId="0" applyAlignment="1" applyFont="1" applyNumberFormat="1">
      <alignment horizontal="center" vertical="bottom"/>
    </xf>
    <xf borderId="0" fillId="18" fontId="6" numFmtId="0" xfId="0" applyAlignment="1" applyFont="1">
      <alignment horizontal="center" vertical="bottom"/>
    </xf>
    <xf borderId="0" fillId="18" fontId="5" numFmtId="0" xfId="0" applyAlignment="1" applyFont="1">
      <alignment vertical="bottom"/>
    </xf>
    <xf borderId="0" fillId="18" fontId="6" numFmtId="0" xfId="0" applyAlignment="1" applyFont="1">
      <alignment vertical="bottom"/>
    </xf>
    <xf borderId="0" fillId="11" fontId="12" numFmtId="166" xfId="0" applyAlignment="1" applyFont="1" applyNumberFormat="1">
      <alignment readingOrder="0"/>
    </xf>
    <xf borderId="3" fillId="11" fontId="5" numFmtId="10" xfId="0" applyAlignment="1" applyBorder="1" applyFont="1" applyNumberFormat="1">
      <alignment horizontal="right" readingOrder="0" vertical="bottom"/>
    </xf>
    <xf borderId="0" fillId="11" fontId="4" numFmtId="49" xfId="0" applyAlignment="1" applyFont="1" applyNumberFormat="1">
      <alignment horizontal="center" vertical="bottom"/>
    </xf>
    <xf borderId="0" fillId="19" fontId="4" numFmtId="49" xfId="0" applyAlignment="1" applyFont="1" applyNumberFormat="1">
      <alignment horizontal="center" vertical="bottom"/>
    </xf>
    <xf borderId="0" fillId="17" fontId="4" numFmtId="49" xfId="0" applyAlignment="1" applyFont="1" applyNumberFormat="1">
      <alignment horizontal="center" vertical="bottom"/>
    </xf>
    <xf borderId="0" fillId="13" fontId="12" numFmtId="166" xfId="0" applyAlignment="1" applyFont="1" applyNumberFormat="1">
      <alignment readingOrder="0"/>
    </xf>
    <xf borderId="3" fillId="13" fontId="5" numFmtId="10" xfId="0" applyAlignment="1" applyBorder="1" applyFont="1" applyNumberFormat="1">
      <alignment horizontal="right" readingOrder="0" vertical="bottom"/>
    </xf>
    <xf borderId="0" fillId="13" fontId="4" numFmtId="49" xfId="0" applyAlignment="1" applyFont="1" applyNumberFormat="1">
      <alignment horizontal="center" vertical="bottom"/>
    </xf>
    <xf borderId="0" fillId="5" fontId="4" numFmtId="49" xfId="0" applyAlignment="1" applyFont="1" applyNumberFormat="1">
      <alignment horizontal="center" vertical="bottom"/>
    </xf>
    <xf borderId="0" fillId="7" fontId="14" numFmtId="166" xfId="0" applyAlignment="1" applyFont="1" applyNumberFormat="1">
      <alignment readingOrder="0"/>
    </xf>
    <xf borderId="3" fillId="7" fontId="7" numFmtId="10" xfId="0" applyAlignment="1" applyBorder="1" applyFont="1" applyNumberFormat="1">
      <alignment horizontal="right" readingOrder="0" vertical="bottom"/>
    </xf>
    <xf borderId="0" fillId="7" fontId="7" numFmtId="49" xfId="0" applyAlignment="1" applyFont="1" applyNumberFormat="1">
      <alignment horizontal="center" vertical="bottom"/>
    </xf>
    <xf borderId="0" fillId="20" fontId="9" numFmtId="165" xfId="0" applyAlignment="1" applyFill="1" applyFont="1" applyNumberFormat="1">
      <alignment horizontal="center" readingOrder="0" vertical="bottom"/>
    </xf>
    <xf borderId="0" fillId="20" fontId="9" numFmtId="0" xfId="0" applyAlignment="1" applyFont="1">
      <alignment horizontal="center" readingOrder="0" vertical="bottom"/>
    </xf>
    <xf borderId="0" fillId="20" fontId="13" numFmtId="166" xfId="0" applyAlignment="1" applyFont="1" applyNumberFormat="1">
      <alignment readingOrder="0"/>
    </xf>
    <xf borderId="3" fillId="20" fontId="9" numFmtId="10" xfId="0" applyAlignment="1" applyBorder="1" applyFont="1" applyNumberFormat="1">
      <alignment horizontal="right" readingOrder="0" vertical="bottom"/>
    </xf>
    <xf borderId="0" fillId="20" fontId="9" numFmtId="0" xfId="0" applyAlignment="1" applyFont="1">
      <alignment vertical="bottom"/>
    </xf>
    <xf borderId="0" fillId="20" fontId="9" numFmtId="0" xfId="0" applyAlignment="1" applyFont="1">
      <alignment horizontal="center" vertical="bottom"/>
    </xf>
    <xf borderId="0" fillId="20" fontId="9" numFmtId="0" xfId="0" applyAlignment="1" applyFont="1">
      <alignment shrinkToFit="0" vertical="bottom" wrapText="1"/>
    </xf>
    <xf borderId="1" fillId="20" fontId="9" numFmtId="166" xfId="0" applyAlignment="1" applyBorder="1" applyFont="1" applyNumberFormat="1">
      <alignment vertical="bottom"/>
    </xf>
    <xf borderId="0" fillId="20" fontId="9" numFmtId="166" xfId="0" applyAlignment="1" applyFont="1" applyNumberFormat="1">
      <alignment vertical="bottom"/>
    </xf>
    <xf borderId="0" fillId="20" fontId="9" numFmtId="0" xfId="0" applyAlignment="1" applyFont="1">
      <alignment readingOrder="0" shrinkToFit="0" vertical="bottom" wrapText="1"/>
    </xf>
    <xf borderId="1" fillId="20" fontId="9" numFmtId="0" xfId="0" applyAlignment="1" applyBorder="1" applyFont="1">
      <alignment vertical="bottom"/>
    </xf>
    <xf borderId="0" fillId="20" fontId="9" numFmtId="49" xfId="0" applyAlignment="1" applyFont="1" applyNumberFormat="1">
      <alignment horizontal="center" vertical="bottom"/>
    </xf>
    <xf borderId="0" fillId="21" fontId="4" numFmtId="165" xfId="0" applyAlignment="1" applyFill="1" applyFont="1" applyNumberFormat="1">
      <alignment horizontal="center" readingOrder="0" vertical="bottom"/>
    </xf>
    <xf borderId="0" fillId="21" fontId="4" numFmtId="0" xfId="0" applyAlignment="1" applyFont="1">
      <alignment horizontal="center" readingOrder="0" vertical="bottom"/>
    </xf>
    <xf borderId="0" fillId="21" fontId="12" numFmtId="166" xfId="0" applyAlignment="1" applyFont="1" applyNumberFormat="1">
      <alignment readingOrder="0"/>
    </xf>
    <xf borderId="3" fillId="21" fontId="5" numFmtId="10" xfId="0" applyAlignment="1" applyBorder="1" applyFont="1" applyNumberFormat="1">
      <alignment horizontal="right" readingOrder="0" vertical="bottom"/>
    </xf>
    <xf borderId="0" fillId="21" fontId="4" numFmtId="0" xfId="0" applyAlignment="1" applyFont="1">
      <alignment vertical="bottom"/>
    </xf>
    <xf borderId="0" fillId="21" fontId="4" numFmtId="0" xfId="0" applyAlignment="1" applyFont="1">
      <alignment horizontal="center" vertical="bottom"/>
    </xf>
    <xf borderId="0" fillId="21" fontId="4" numFmtId="0" xfId="0" applyAlignment="1" applyFont="1">
      <alignment shrinkToFit="0" vertical="bottom" wrapText="1"/>
    </xf>
    <xf borderId="1" fillId="21" fontId="4" numFmtId="166" xfId="0" applyAlignment="1" applyBorder="1" applyFont="1" applyNumberFormat="1">
      <alignment vertical="bottom"/>
    </xf>
    <xf borderId="0" fillId="21" fontId="4" numFmtId="166" xfId="0" applyAlignment="1" applyFont="1" applyNumberFormat="1">
      <alignment vertical="bottom"/>
    </xf>
    <xf borderId="0" fillId="21" fontId="4" numFmtId="0" xfId="0" applyAlignment="1" applyFont="1">
      <alignment readingOrder="0" shrinkToFit="0" vertical="bottom" wrapText="1"/>
    </xf>
    <xf borderId="1" fillId="21" fontId="4" numFmtId="0" xfId="0" applyAlignment="1" applyBorder="1" applyFont="1">
      <alignment vertical="bottom"/>
    </xf>
    <xf borderId="0" fillId="21" fontId="4" numFmtId="49" xfId="0" applyAlignment="1" applyFont="1" applyNumberFormat="1">
      <alignment horizontal="center" vertical="bottom"/>
    </xf>
    <xf borderId="0" fillId="0" fontId="3" numFmtId="166" xfId="0" applyAlignment="1" applyFont="1" applyNumberFormat="1">
      <alignment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vertical="bottom"/>
    </xf>
    <xf borderId="0" fillId="0" fontId="3" numFmtId="0" xfId="0" applyAlignment="1" applyFont="1">
      <alignment shrinkToFit="0" vertical="bottom" wrapText="1"/>
    </xf>
    <xf borderId="1" fillId="0" fontId="3" numFmtId="0" xfId="0" applyAlignment="1" applyBorder="1" applyFont="1">
      <alignment vertical="bottom"/>
    </xf>
    <xf borderId="0" fillId="0" fontId="3" numFmtId="49" xfId="0" applyAlignment="1" applyFont="1" applyNumberFormat="1">
      <alignment horizontal="center" vertical="bottom"/>
    </xf>
    <xf borderId="0" fillId="22" fontId="4" numFmtId="165" xfId="0" applyAlignment="1" applyFill="1" applyFont="1" applyNumberFormat="1">
      <alignment horizontal="center" readingOrder="0" vertical="bottom"/>
    </xf>
    <xf borderId="0" fillId="22" fontId="4" numFmtId="0" xfId="0" applyAlignment="1" applyFont="1">
      <alignment horizontal="center" readingOrder="0" vertical="bottom"/>
    </xf>
    <xf borderId="0" fillId="22" fontId="12" numFmtId="166" xfId="0" applyAlignment="1" applyFont="1" applyNumberFormat="1">
      <alignment readingOrder="0"/>
    </xf>
    <xf borderId="3" fillId="22" fontId="5" numFmtId="10" xfId="0" applyAlignment="1" applyBorder="1" applyFont="1" applyNumberFormat="1">
      <alignment horizontal="right" readingOrder="0" vertical="bottom"/>
    </xf>
    <xf borderId="0" fillId="22" fontId="3" numFmtId="166" xfId="0" applyAlignment="1" applyFont="1" applyNumberFormat="1">
      <alignment vertical="bottom"/>
    </xf>
    <xf borderId="0" fillId="22" fontId="3" numFmtId="0" xfId="0" applyAlignment="1" applyFont="1">
      <alignment vertical="bottom"/>
    </xf>
    <xf borderId="0" fillId="22" fontId="3" numFmtId="0" xfId="0" applyAlignment="1" applyFont="1">
      <alignment horizontal="center" vertical="bottom"/>
    </xf>
    <xf borderId="0" fillId="22" fontId="3" numFmtId="0" xfId="0" applyAlignment="1" applyFont="1">
      <alignment shrinkToFit="0" vertical="bottom" wrapText="1"/>
    </xf>
    <xf borderId="1" fillId="22" fontId="4" numFmtId="166" xfId="0" applyAlignment="1" applyBorder="1" applyFont="1" applyNumberFormat="1">
      <alignment vertical="bottom"/>
    </xf>
    <xf borderId="0" fillId="22" fontId="4" numFmtId="166" xfId="0" applyAlignment="1" applyFont="1" applyNumberFormat="1">
      <alignment vertical="bottom"/>
    </xf>
    <xf borderId="0" fillId="22" fontId="4" numFmtId="0" xfId="0" applyAlignment="1" applyFont="1">
      <alignment readingOrder="0" shrinkToFit="0" vertical="bottom" wrapText="1"/>
    </xf>
    <xf borderId="1" fillId="22" fontId="3" numFmtId="0" xfId="0" applyAlignment="1" applyBorder="1" applyFont="1">
      <alignment vertical="bottom"/>
    </xf>
    <xf borderId="0" fillId="22" fontId="3" numFmtId="49" xfId="0" applyAlignment="1" applyFont="1" applyNumberFormat="1">
      <alignment horizontal="center" vertical="bottom"/>
    </xf>
    <xf borderId="0" fillId="11" fontId="4" numFmtId="0" xfId="0" applyAlignment="1" applyFont="1">
      <alignment horizontal="center" readingOrder="0" vertical="bottom"/>
    </xf>
    <xf borderId="0" fillId="11" fontId="4" numFmtId="166" xfId="0" applyAlignment="1" applyFont="1" applyNumberFormat="1">
      <alignment readingOrder="0" vertical="bottom"/>
    </xf>
    <xf borderId="0" fillId="11" fontId="3" numFmtId="166" xfId="0" applyAlignment="1" applyFont="1" applyNumberFormat="1">
      <alignment vertical="bottom"/>
    </xf>
    <xf borderId="0" fillId="11" fontId="3" numFmtId="0" xfId="0" applyAlignment="1" applyFont="1">
      <alignment vertical="bottom"/>
    </xf>
    <xf borderId="0" fillId="11" fontId="3" numFmtId="0" xfId="0" applyAlignment="1" applyFont="1">
      <alignment horizontal="center" vertical="bottom"/>
    </xf>
    <xf borderId="0" fillId="11" fontId="3" numFmtId="0" xfId="0" applyAlignment="1" applyFont="1">
      <alignment shrinkToFit="0" vertical="bottom" wrapText="1"/>
    </xf>
    <xf borderId="1" fillId="11" fontId="3" numFmtId="166" xfId="0" applyAlignment="1" applyBorder="1" applyFont="1" applyNumberFormat="1">
      <alignment vertical="bottom"/>
    </xf>
    <xf borderId="1" fillId="11" fontId="3" numFmtId="0" xfId="0" applyAlignment="1" applyBorder="1" applyFont="1">
      <alignment vertical="bottom"/>
    </xf>
    <xf borderId="0" fillId="11" fontId="3" numFmtId="49" xfId="0" applyAlignment="1" applyFont="1" applyNumberFormat="1">
      <alignment horizontal="center" vertical="bottom"/>
    </xf>
    <xf borderId="0" fillId="17" fontId="3" numFmtId="166" xfId="0" applyAlignment="1" applyFont="1" applyNumberFormat="1">
      <alignment vertical="bottom"/>
    </xf>
    <xf borderId="0" fillId="17" fontId="3" numFmtId="0" xfId="0" applyAlignment="1" applyFont="1">
      <alignment vertical="bottom"/>
    </xf>
    <xf borderId="0" fillId="17" fontId="3" numFmtId="0" xfId="0" applyAlignment="1" applyFont="1">
      <alignment horizontal="center" vertical="bottom"/>
    </xf>
    <xf borderId="0" fillId="17" fontId="3" numFmtId="0" xfId="0" applyAlignment="1" applyFont="1">
      <alignment shrinkToFit="0" vertical="bottom" wrapText="1"/>
    </xf>
    <xf borderId="1" fillId="17" fontId="3" numFmtId="166" xfId="0" applyAlignment="1" applyBorder="1" applyFont="1" applyNumberFormat="1">
      <alignment vertical="bottom"/>
    </xf>
    <xf borderId="1" fillId="17" fontId="3" numFmtId="0" xfId="0" applyAlignment="1" applyBorder="1" applyFont="1">
      <alignment vertical="bottom"/>
    </xf>
    <xf borderId="0" fillId="17" fontId="3" numFmtId="49" xfId="0" applyAlignment="1" applyFont="1" applyNumberFormat="1">
      <alignment horizontal="center" vertical="bottom"/>
    </xf>
    <xf borderId="1" fillId="0" fontId="3" numFmtId="166" xfId="0" applyAlignment="1" applyBorder="1" applyFont="1" applyNumberFormat="1">
      <alignment vertical="bottom"/>
    </xf>
    <xf borderId="0" fillId="0" fontId="4" numFmtId="0" xfId="0" applyAlignment="1" applyFont="1">
      <alignment horizontal="center" readingOrder="0" vertical="bottom"/>
    </xf>
    <xf borderId="0" fillId="0" fontId="4" numFmtId="166" xfId="0" applyAlignment="1" applyFont="1" applyNumberFormat="1">
      <alignment readingOrder="0" vertical="bottom"/>
    </xf>
    <xf borderId="0" fillId="5" fontId="3" numFmtId="166" xfId="0" applyAlignment="1" applyFont="1" applyNumberFormat="1">
      <alignment vertical="bottom"/>
    </xf>
    <xf borderId="0" fillId="5" fontId="3" numFmtId="0" xfId="0" applyAlignment="1" applyFont="1">
      <alignment vertical="bottom"/>
    </xf>
    <xf borderId="0" fillId="5" fontId="3" numFmtId="0" xfId="0" applyAlignment="1" applyFont="1">
      <alignment horizontal="center" vertical="bottom"/>
    </xf>
    <xf borderId="0" fillId="5" fontId="3" numFmtId="0" xfId="0" applyAlignment="1" applyFont="1">
      <alignment shrinkToFit="0" vertical="bottom" wrapText="1"/>
    </xf>
    <xf borderId="1" fillId="5" fontId="3" numFmtId="166" xfId="0" applyAlignment="1" applyBorder="1" applyFont="1" applyNumberFormat="1">
      <alignment vertical="bottom"/>
    </xf>
    <xf borderId="1" fillId="5" fontId="3" numFmtId="0" xfId="0" applyAlignment="1" applyBorder="1" applyFont="1">
      <alignment vertical="bottom"/>
    </xf>
    <xf borderId="0" fillId="5" fontId="3" numFmtId="49" xfId="0" applyAlignment="1" applyFont="1" applyNumberFormat="1">
      <alignment horizontal="center" vertical="bottom"/>
    </xf>
    <xf borderId="0" fillId="21" fontId="3" numFmtId="166" xfId="0" applyAlignment="1" applyFont="1" applyNumberFormat="1">
      <alignment vertical="bottom"/>
    </xf>
    <xf borderId="0" fillId="21" fontId="3" numFmtId="0" xfId="0" applyAlignment="1" applyFont="1">
      <alignment vertical="bottom"/>
    </xf>
    <xf borderId="0" fillId="21" fontId="3" numFmtId="0" xfId="0" applyAlignment="1" applyFont="1">
      <alignment horizontal="center" vertical="bottom"/>
    </xf>
    <xf borderId="0" fillId="21" fontId="3" numFmtId="0" xfId="0" applyAlignment="1" applyFont="1">
      <alignment shrinkToFit="0" vertical="bottom" wrapText="1"/>
    </xf>
    <xf borderId="1" fillId="21" fontId="3" numFmtId="166" xfId="0" applyAlignment="1" applyBorder="1" applyFont="1" applyNumberFormat="1">
      <alignment vertical="bottom"/>
    </xf>
    <xf borderId="1" fillId="21" fontId="3" numFmtId="0" xfId="0" applyAlignment="1" applyBorder="1" applyFont="1">
      <alignment vertical="bottom"/>
    </xf>
    <xf borderId="0" fillId="21" fontId="3" numFmtId="49" xfId="0" applyAlignment="1" applyFont="1" applyNumberFormat="1">
      <alignment horizontal="center" vertical="bottom"/>
    </xf>
    <xf borderId="0" fillId="10" fontId="12" numFmtId="166" xfId="0" applyAlignment="1" applyFont="1" applyNumberFormat="1">
      <alignment readingOrder="0"/>
    </xf>
    <xf borderId="3" fillId="10" fontId="5" numFmtId="10" xfId="0" applyAlignment="1" applyBorder="1" applyFont="1" applyNumberFormat="1">
      <alignment horizontal="right" readingOrder="0" vertical="bottom"/>
    </xf>
    <xf borderId="0" fillId="10" fontId="3" numFmtId="166" xfId="0" applyAlignment="1" applyFont="1" applyNumberFormat="1">
      <alignment vertical="bottom"/>
    </xf>
    <xf borderId="0" fillId="10" fontId="3" numFmtId="0" xfId="0" applyAlignment="1" applyFont="1">
      <alignment vertical="bottom"/>
    </xf>
    <xf borderId="0" fillId="10" fontId="3" numFmtId="0" xfId="0" applyAlignment="1" applyFont="1">
      <alignment horizontal="center" vertical="bottom"/>
    </xf>
    <xf borderId="0" fillId="10" fontId="3" numFmtId="0" xfId="0" applyAlignment="1" applyFont="1">
      <alignment shrinkToFit="0" vertical="bottom" wrapText="1"/>
    </xf>
    <xf borderId="1" fillId="10" fontId="3" numFmtId="166" xfId="0" applyAlignment="1" applyBorder="1" applyFont="1" applyNumberFormat="1">
      <alignment vertical="bottom"/>
    </xf>
    <xf borderId="1" fillId="10" fontId="3" numFmtId="0" xfId="0" applyAlignment="1" applyBorder="1" applyFont="1">
      <alignment vertical="bottom"/>
    </xf>
    <xf borderId="0" fillId="10" fontId="3" numFmtId="49" xfId="0" applyAlignment="1" applyFont="1" applyNumberFormat="1">
      <alignment horizontal="center" vertical="bottom"/>
    </xf>
    <xf borderId="0" fillId="20" fontId="15" numFmtId="166" xfId="0" applyAlignment="1" applyFont="1" applyNumberFormat="1">
      <alignment vertical="bottom"/>
    </xf>
    <xf borderId="0" fillId="20" fontId="15" numFmtId="0" xfId="0" applyAlignment="1" applyFont="1">
      <alignment vertical="bottom"/>
    </xf>
    <xf borderId="0" fillId="20" fontId="15" numFmtId="0" xfId="0" applyAlignment="1" applyFont="1">
      <alignment horizontal="center" vertical="bottom"/>
    </xf>
    <xf borderId="0" fillId="20" fontId="15" numFmtId="0" xfId="0" applyAlignment="1" applyFont="1">
      <alignment shrinkToFit="0" vertical="bottom" wrapText="1"/>
    </xf>
    <xf borderId="1" fillId="20" fontId="15" numFmtId="166" xfId="0" applyAlignment="1" applyBorder="1" applyFont="1" applyNumberFormat="1">
      <alignment vertical="bottom"/>
    </xf>
    <xf borderId="1" fillId="20" fontId="15" numFmtId="0" xfId="0" applyAlignment="1" applyBorder="1" applyFont="1">
      <alignment vertical="bottom"/>
    </xf>
    <xf borderId="0" fillId="20" fontId="15" numFmtId="49" xfId="0" applyAlignment="1" applyFont="1" applyNumberFormat="1">
      <alignment horizontal="center" vertical="bottom"/>
    </xf>
    <xf borderId="0" fillId="0" fontId="16" numFmtId="166" xfId="0" applyAlignment="1" applyFont="1" applyNumberFormat="1">
      <alignment vertical="bottom"/>
    </xf>
    <xf borderId="0" fillId="0" fontId="16" numFmtId="0" xfId="0" applyAlignment="1" applyFont="1">
      <alignment vertical="bottom"/>
    </xf>
    <xf borderId="0" fillId="0" fontId="16" numFmtId="0" xfId="0" applyAlignment="1" applyFont="1">
      <alignment horizontal="center" vertical="bottom"/>
    </xf>
    <xf borderId="0" fillId="0" fontId="16" numFmtId="0" xfId="0" applyAlignment="1" applyFont="1">
      <alignment shrinkToFit="0" vertical="bottom" wrapText="1"/>
    </xf>
    <xf borderId="1" fillId="0" fontId="16" numFmtId="0" xfId="0" applyAlignment="1" applyBorder="1" applyFont="1">
      <alignment vertical="bottom"/>
    </xf>
    <xf borderId="0" fillId="0" fontId="16" numFmtId="49" xfId="0" applyAlignment="1" applyFont="1" applyNumberFormat="1">
      <alignment horizontal="center" vertical="bottom"/>
    </xf>
    <xf borderId="3" fillId="16" fontId="9" numFmtId="10" xfId="0" applyAlignment="1" applyBorder="1" applyFont="1" applyNumberFormat="1">
      <alignment horizontal="right" readingOrder="0" vertical="bottom"/>
    </xf>
    <xf borderId="0" fillId="16" fontId="15" numFmtId="166" xfId="0" applyAlignment="1" applyFont="1" applyNumberFormat="1">
      <alignment vertical="bottom"/>
    </xf>
    <xf borderId="0" fillId="16" fontId="15" numFmtId="0" xfId="0" applyAlignment="1" applyFont="1">
      <alignment vertical="bottom"/>
    </xf>
    <xf borderId="0" fillId="16" fontId="15" numFmtId="0" xfId="0" applyAlignment="1" applyFont="1">
      <alignment horizontal="center" vertical="bottom"/>
    </xf>
    <xf borderId="0" fillId="16" fontId="15" numFmtId="0" xfId="0" applyAlignment="1" applyFont="1">
      <alignment shrinkToFit="0" vertical="bottom" wrapText="1"/>
    </xf>
    <xf borderId="1" fillId="16" fontId="15" numFmtId="166" xfId="0" applyAlignment="1" applyBorder="1" applyFont="1" applyNumberFormat="1">
      <alignment vertical="bottom"/>
    </xf>
    <xf borderId="1" fillId="16" fontId="15" numFmtId="0" xfId="0" applyAlignment="1" applyBorder="1" applyFont="1">
      <alignment vertical="bottom"/>
    </xf>
    <xf borderId="0" fillId="16" fontId="15" numFmtId="49" xfId="0" applyAlignment="1" applyFont="1" applyNumberFormat="1">
      <alignment horizontal="center" vertical="bottom"/>
    </xf>
    <xf borderId="1" fillId="22" fontId="3" numFmtId="166" xfId="0" applyAlignment="1" applyBorder="1" applyFont="1" applyNumberFormat="1">
      <alignment vertical="bottom"/>
    </xf>
    <xf borderId="0" fillId="0" fontId="7" numFmtId="166" xfId="0" applyAlignment="1" applyFont="1" applyNumberFormat="1">
      <alignment readingOrder="0" vertical="bottom"/>
    </xf>
    <xf borderId="0" fillId="0" fontId="14" numFmtId="0" xfId="0" applyFont="1"/>
    <xf borderId="1" fillId="0" fontId="16" numFmtId="166" xfId="0" applyAlignment="1" applyBorder="1" applyFont="1" applyNumberFormat="1">
      <alignment vertical="bottom"/>
    </xf>
    <xf borderId="0" fillId="23" fontId="8" numFmtId="0" xfId="0" applyAlignment="1" applyFill="1" applyFont="1">
      <alignment readingOrder="0" shrinkToFit="0" vertical="bottom" wrapText="1"/>
    </xf>
    <xf borderId="0" fillId="0" fontId="3" numFmtId="0" xfId="0" applyAlignment="1" applyFont="1">
      <alignment horizontal="center"/>
    </xf>
    <xf borderId="0" fillId="0" fontId="3" numFmtId="166" xfId="0" applyAlignment="1" applyFont="1" applyNumberFormat="1">
      <alignment readingOrder="0" vertical="bottom"/>
    </xf>
    <xf borderId="0" fillId="0" fontId="4" numFmtId="3" xfId="0" applyAlignment="1" applyFont="1" applyNumberFormat="1">
      <alignment readingOrder="0" vertical="bottom"/>
    </xf>
    <xf borderId="0" fillId="0" fontId="17" numFmtId="0" xfId="0" applyAlignment="1" applyFont="1">
      <alignment vertical="bottom"/>
    </xf>
    <xf borderId="0" fillId="0" fontId="6" numFmtId="166" xfId="0" applyAlignment="1" applyFont="1" applyNumberFormat="1">
      <alignment shrinkToFit="0" vertical="bottom" wrapText="0"/>
    </xf>
    <xf borderId="0" fillId="0" fontId="18" numFmtId="0" xfId="0" applyAlignment="1" applyFont="1">
      <alignment vertical="bottom"/>
    </xf>
    <xf borderId="0" fillId="0" fontId="19" numFmtId="169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vertical="bottom"/>
    </xf>
    <xf borderId="0" fillId="0" fontId="5" numFmtId="10" xfId="0" applyAlignment="1" applyFont="1" applyNumberFormat="1">
      <alignment vertical="bottom"/>
    </xf>
    <xf borderId="0" fillId="0" fontId="19" numFmtId="0" xfId="0" applyAlignment="1" applyFont="1">
      <alignment vertical="bottom"/>
    </xf>
    <xf borderId="0" fillId="0" fontId="5" numFmtId="166" xfId="0" applyAlignment="1" applyFont="1" applyNumberFormat="1">
      <alignment horizontal="right" vertical="bottom"/>
    </xf>
    <xf borderId="0" fillId="0" fontId="5" numFmtId="169" xfId="0" applyFont="1" applyNumberFormat="1"/>
    <xf borderId="0" fillId="6" fontId="5" numFmtId="165" xfId="0" applyAlignment="1" applyFont="1" applyNumberFormat="1">
      <alignment horizontal="center" vertical="bottom"/>
    </xf>
    <xf borderId="0" fillId="6" fontId="5" numFmtId="166" xfId="0" applyAlignment="1" applyFont="1" applyNumberFormat="1">
      <alignment horizontal="right" vertical="bottom"/>
    </xf>
    <xf borderId="0" fillId="6" fontId="5" numFmtId="10" xfId="0" applyAlignment="1" applyFont="1" applyNumberFormat="1">
      <alignment horizontal="right" vertical="bottom"/>
    </xf>
    <xf borderId="0" fillId="6" fontId="5" numFmtId="169" xfId="0" applyFont="1" applyNumberFormat="1"/>
    <xf borderId="0" fillId="6" fontId="5" numFmtId="0" xfId="0" applyFont="1"/>
    <xf borderId="0" fillId="5" fontId="5" numFmtId="165" xfId="0" applyAlignment="1" applyFont="1" applyNumberFormat="1">
      <alignment horizontal="center" vertical="bottom"/>
    </xf>
    <xf borderId="0" fillId="5" fontId="5" numFmtId="166" xfId="0" applyAlignment="1" applyFont="1" applyNumberFormat="1">
      <alignment horizontal="right" vertical="bottom"/>
    </xf>
    <xf borderId="0" fillId="5" fontId="5" numFmtId="10" xfId="0" applyAlignment="1" applyFont="1" applyNumberFormat="1">
      <alignment horizontal="right" vertical="bottom"/>
    </xf>
    <xf borderId="0" fillId="5" fontId="5" numFmtId="169" xfId="0" applyFont="1" applyNumberFormat="1"/>
    <xf borderId="0" fillId="5" fontId="5" numFmtId="0" xfId="0" applyFont="1"/>
    <xf borderId="0" fillId="3" fontId="5" numFmtId="165" xfId="0" applyAlignment="1" applyFont="1" applyNumberFormat="1">
      <alignment horizontal="center" vertical="bottom"/>
    </xf>
    <xf borderId="0" fillId="3" fontId="5" numFmtId="0" xfId="0" applyAlignment="1" applyFont="1">
      <alignment horizontal="center" vertical="bottom"/>
    </xf>
    <xf borderId="0" fillId="3" fontId="5" numFmtId="166" xfId="0" applyAlignment="1" applyFont="1" applyNumberFormat="1">
      <alignment horizontal="right" vertical="bottom"/>
    </xf>
    <xf borderId="0" fillId="3" fontId="5" numFmtId="10" xfId="0" applyAlignment="1" applyFont="1" applyNumberFormat="1">
      <alignment horizontal="right" vertical="bottom"/>
    </xf>
    <xf borderId="0" fillId="3" fontId="5" numFmtId="169" xfId="0" applyFont="1" applyNumberFormat="1"/>
    <xf borderId="0" fillId="3" fontId="5" numFmtId="0" xfId="0" applyFont="1"/>
    <xf borderId="0" fillId="9" fontId="7" numFmtId="165" xfId="0" applyAlignment="1" applyFont="1" applyNumberFormat="1">
      <alignment horizontal="center" vertical="bottom"/>
    </xf>
    <xf borderId="0" fillId="9" fontId="7" numFmtId="0" xfId="0" applyAlignment="1" applyFont="1">
      <alignment horizontal="center" vertical="bottom"/>
    </xf>
    <xf borderId="0" fillId="9" fontId="7" numFmtId="166" xfId="0" applyAlignment="1" applyFont="1" applyNumberFormat="1">
      <alignment horizontal="right" vertical="bottom"/>
    </xf>
    <xf borderId="0" fillId="9" fontId="7" numFmtId="10" xfId="0" applyAlignment="1" applyFont="1" applyNumberFormat="1">
      <alignment horizontal="right" vertical="bottom"/>
    </xf>
    <xf borderId="0" fillId="9" fontId="5" numFmtId="169" xfId="0" applyFont="1" applyNumberFormat="1"/>
    <xf borderId="0" fillId="9" fontId="5" numFmtId="0" xfId="0" applyFont="1"/>
    <xf borderId="0" fillId="0" fontId="7" numFmtId="166" xfId="0" applyAlignment="1" applyFont="1" applyNumberFormat="1">
      <alignment horizontal="right" vertical="bottom"/>
    </xf>
    <xf borderId="0" fillId="0" fontId="5" numFmtId="167" xfId="0" applyAlignment="1" applyFont="1" applyNumberFormat="1">
      <alignment vertical="bottom"/>
    </xf>
    <xf borderId="0" fillId="0" fontId="5" numFmtId="167" xfId="0" applyAlignment="1" applyFont="1" applyNumberFormat="1">
      <alignment horizontal="center" vertical="bottom"/>
    </xf>
    <xf borderId="0" fillId="9" fontId="7" numFmtId="167" xfId="0" applyAlignment="1" applyFont="1" applyNumberFormat="1">
      <alignment horizontal="center" vertical="bottom"/>
    </xf>
    <xf borderId="0" fillId="5" fontId="5" numFmtId="167" xfId="0" applyAlignment="1" applyFont="1" applyNumberFormat="1">
      <alignment horizontal="center" vertical="bottom"/>
    </xf>
    <xf borderId="0" fillId="3" fontId="5" numFmtId="167" xfId="0" applyAlignment="1" applyFont="1" applyNumberFormat="1">
      <alignment horizontal="center" vertical="bottom"/>
    </xf>
    <xf borderId="0" fillId="0" fontId="7" numFmtId="167" xfId="0" applyAlignment="1" applyFont="1" applyNumberFormat="1">
      <alignment horizontal="center" vertical="bottom"/>
    </xf>
    <xf borderId="0" fillId="6" fontId="5" numFmtId="167" xfId="0" applyAlignment="1" applyFont="1" applyNumberFormat="1">
      <alignment horizontal="center" vertical="bottom"/>
    </xf>
    <xf borderId="0" fillId="0" fontId="20" numFmtId="0" xfId="0" applyAlignment="1" applyFont="1">
      <alignment horizontal="right" vertical="bottom"/>
    </xf>
    <xf borderId="0" fillId="0" fontId="5" numFmtId="166" xfId="0" applyFont="1" applyNumberFormat="1"/>
    <xf borderId="0" fillId="0" fontId="18" numFmtId="0" xfId="0" applyAlignment="1" applyFont="1">
      <alignment readingOrder="0" vertical="bottom"/>
    </xf>
    <xf borderId="0" fillId="0" fontId="21" numFmtId="0" xfId="0" applyAlignment="1" applyFont="1">
      <alignment horizontal="right" readingOrder="0"/>
    </xf>
    <xf borderId="0" fillId="7" fontId="5" numFmtId="165" xfId="0" applyAlignment="1" applyFont="1" applyNumberFormat="1">
      <alignment horizontal="center" vertical="bottom"/>
    </xf>
    <xf borderId="0" fillId="7" fontId="5" numFmtId="0" xfId="0" applyAlignment="1" applyFont="1">
      <alignment horizontal="center" vertical="bottom"/>
    </xf>
    <xf borderId="0" fillId="7" fontId="5" numFmtId="166" xfId="0" applyAlignment="1" applyFont="1" applyNumberFormat="1">
      <alignment horizontal="right" vertical="bottom"/>
    </xf>
    <xf borderId="0" fillId="7" fontId="5" numFmtId="10" xfId="0" applyAlignment="1" applyFont="1" applyNumberFormat="1">
      <alignment horizontal="right" vertical="bottom"/>
    </xf>
    <xf borderId="0" fillId="7" fontId="5" numFmtId="169" xfId="0" applyFont="1" applyNumberFormat="1"/>
    <xf borderId="0" fillId="7" fontId="12" numFmtId="0" xfId="0" applyFont="1"/>
    <xf borderId="0" fillId="24" fontId="5" numFmtId="165" xfId="0" applyAlignment="1" applyFill="1" applyFont="1" applyNumberFormat="1">
      <alignment horizontal="center" vertical="bottom"/>
    </xf>
    <xf borderId="0" fillId="24" fontId="5" numFmtId="0" xfId="0" applyAlignment="1" applyFont="1">
      <alignment horizontal="center" vertical="bottom"/>
    </xf>
    <xf borderId="0" fillId="24" fontId="5" numFmtId="166" xfId="0" applyAlignment="1" applyFont="1" applyNumberFormat="1">
      <alignment horizontal="right" vertical="bottom"/>
    </xf>
    <xf borderId="0" fillId="24" fontId="5" numFmtId="10" xfId="0" applyAlignment="1" applyFont="1" applyNumberFormat="1">
      <alignment horizontal="right" vertical="bottom"/>
    </xf>
    <xf borderId="0" fillId="24" fontId="5" numFmtId="169" xfId="0" applyFont="1" applyNumberFormat="1"/>
    <xf borderId="0" fillId="24" fontId="12" numFmtId="0" xfId="0" applyFont="1"/>
    <xf borderId="0" fillId="9" fontId="7" numFmtId="169" xfId="0" applyFont="1" applyNumberFormat="1"/>
    <xf borderId="0" fillId="9" fontId="7" numFmtId="0" xfId="0" applyFont="1"/>
    <xf borderId="0" fillId="22" fontId="5" numFmtId="165" xfId="0" applyAlignment="1" applyFont="1" applyNumberFormat="1">
      <alignment horizontal="center" vertical="bottom"/>
    </xf>
    <xf borderId="0" fillId="22" fontId="5" numFmtId="0" xfId="0" applyAlignment="1" applyFont="1">
      <alignment horizontal="center" vertical="bottom"/>
    </xf>
    <xf borderId="0" fillId="22" fontId="5" numFmtId="166" xfId="0" applyAlignment="1" applyFont="1" applyNumberFormat="1">
      <alignment horizontal="right" vertical="bottom"/>
    </xf>
    <xf borderId="0" fillId="22" fontId="5" numFmtId="10" xfId="0" applyAlignment="1" applyFont="1" applyNumberFormat="1">
      <alignment horizontal="right" vertical="bottom"/>
    </xf>
    <xf borderId="0" fillId="22" fontId="5" numFmtId="169" xfId="0" applyFont="1" applyNumberFormat="1"/>
    <xf borderId="0" fillId="22" fontId="12" numFmtId="0" xfId="0" applyFont="1"/>
    <xf borderId="0" fillId="25" fontId="22" numFmtId="165" xfId="0" applyAlignment="1" applyFill="1" applyFont="1" applyNumberFormat="1">
      <alignment horizontal="center" vertical="bottom"/>
    </xf>
    <xf borderId="0" fillId="25" fontId="22" numFmtId="0" xfId="0" applyAlignment="1" applyFont="1">
      <alignment horizontal="center" vertical="bottom"/>
    </xf>
    <xf borderId="0" fillId="25" fontId="22" numFmtId="166" xfId="0" applyAlignment="1" applyFont="1" applyNumberFormat="1">
      <alignment horizontal="right" vertical="bottom"/>
    </xf>
    <xf borderId="0" fillId="25" fontId="22" numFmtId="10" xfId="0" applyAlignment="1" applyFont="1" applyNumberFormat="1">
      <alignment horizontal="right" vertical="bottom"/>
    </xf>
    <xf borderId="0" fillId="25" fontId="9" numFmtId="169" xfId="0" applyFont="1" applyNumberFormat="1"/>
    <xf borderId="0" fillId="25" fontId="13" numFmtId="0" xfId="0" applyFont="1"/>
    <xf borderId="0" fillId="0" fontId="7" numFmtId="169" xfId="0" applyFont="1" applyNumberFormat="1"/>
    <xf borderId="0" fillId="26" fontId="5" numFmtId="167" xfId="0" applyAlignment="1" applyFill="1" applyFont="1" applyNumberFormat="1">
      <alignment horizontal="center" vertical="bottom"/>
    </xf>
    <xf borderId="0" fillId="26" fontId="5" numFmtId="0" xfId="0" applyAlignment="1" applyFont="1">
      <alignment horizontal="center" vertical="bottom"/>
    </xf>
    <xf borderId="0" fillId="26" fontId="5" numFmtId="166" xfId="0" applyAlignment="1" applyFont="1" applyNumberFormat="1">
      <alignment horizontal="right" vertical="bottom"/>
    </xf>
    <xf borderId="0" fillId="26" fontId="5" numFmtId="10" xfId="0" applyAlignment="1" applyFont="1" applyNumberFormat="1">
      <alignment horizontal="right" vertical="bottom"/>
    </xf>
    <xf borderId="0" fillId="26" fontId="5" numFmtId="169" xfId="0" applyFont="1" applyNumberFormat="1"/>
    <xf borderId="0" fillId="26" fontId="12" numFmtId="0" xfId="0" applyFont="1"/>
    <xf borderId="0" fillId="27" fontId="5" numFmtId="167" xfId="0" applyAlignment="1" applyFill="1" applyFont="1" applyNumberFormat="1">
      <alignment horizontal="center" vertical="bottom"/>
    </xf>
    <xf borderId="0" fillId="27" fontId="5" numFmtId="0" xfId="0" applyAlignment="1" applyFont="1">
      <alignment horizontal="center" vertical="bottom"/>
    </xf>
    <xf borderId="0" fillId="27" fontId="5" numFmtId="166" xfId="0" applyAlignment="1" applyFont="1" applyNumberFormat="1">
      <alignment horizontal="right" vertical="bottom"/>
    </xf>
    <xf borderId="0" fillId="27" fontId="5" numFmtId="10" xfId="0" applyAlignment="1" applyFont="1" applyNumberFormat="1">
      <alignment horizontal="right" vertical="bottom"/>
    </xf>
    <xf borderId="0" fillId="27" fontId="5" numFmtId="169" xfId="0" applyFont="1" applyNumberFormat="1"/>
    <xf borderId="0" fillId="27" fontId="12" numFmtId="0" xfId="0" applyFont="1"/>
    <xf borderId="0" fillId="28" fontId="7" numFmtId="167" xfId="0" applyAlignment="1" applyFill="1" applyFont="1" applyNumberFormat="1">
      <alignment horizontal="center" vertical="bottom"/>
    </xf>
    <xf borderId="0" fillId="28" fontId="7" numFmtId="0" xfId="0" applyAlignment="1" applyFont="1">
      <alignment horizontal="center" vertical="bottom"/>
    </xf>
    <xf borderId="0" fillId="28" fontId="7" numFmtId="166" xfId="0" applyAlignment="1" applyFont="1" applyNumberFormat="1">
      <alignment horizontal="right" vertical="bottom"/>
    </xf>
    <xf borderId="0" fillId="28" fontId="7" numFmtId="10" xfId="0" applyAlignment="1" applyFont="1" applyNumberFormat="1">
      <alignment horizontal="right" vertical="bottom"/>
    </xf>
    <xf borderId="0" fillId="28" fontId="7" numFmtId="169" xfId="0" applyFont="1" applyNumberFormat="1"/>
    <xf borderId="0" fillId="28" fontId="14" numFmtId="0" xfId="0" applyFont="1"/>
    <xf borderId="0" fillId="0" fontId="5" numFmtId="0" xfId="0" applyAlignment="1" applyFont="1">
      <alignment readingOrder="0" vertical="bottom"/>
    </xf>
    <xf borderId="0" fillId="0" fontId="5" numFmtId="0" xfId="0" applyAlignment="1" applyFont="1">
      <alignment horizontal="center" vertical="bottom"/>
    </xf>
    <xf borderId="0" fillId="7" fontId="5" numFmtId="167" xfId="0" applyAlignment="1" applyFont="1" applyNumberFormat="1">
      <alignment horizontal="center" vertical="bottom"/>
    </xf>
    <xf borderId="0" fillId="7" fontId="5" numFmtId="0" xfId="0" applyAlignment="1" applyFont="1">
      <alignment horizontal="center" vertical="bottom"/>
    </xf>
    <xf borderId="0" fillId="7" fontId="12" numFmtId="169" xfId="0" applyFont="1" applyNumberFormat="1"/>
    <xf borderId="0" fillId="6" fontId="5" numFmtId="0" xfId="0" applyAlignment="1" applyFont="1">
      <alignment horizontal="center" vertical="bottom"/>
    </xf>
    <xf borderId="0" fillId="6" fontId="12" numFmtId="169" xfId="0" applyFont="1" applyNumberFormat="1"/>
    <xf borderId="0" fillId="24" fontId="5" numFmtId="167" xfId="0" applyAlignment="1" applyFont="1" applyNumberFormat="1">
      <alignment horizontal="center" vertical="bottom"/>
    </xf>
    <xf borderId="0" fillId="24" fontId="5" numFmtId="0" xfId="0" applyAlignment="1" applyFont="1">
      <alignment horizontal="center" vertical="bottom"/>
    </xf>
    <xf borderId="0" fillId="24" fontId="12" numFmtId="169" xfId="0" applyFont="1" applyNumberFormat="1"/>
    <xf borderId="0" fillId="5" fontId="5" numFmtId="0" xfId="0" applyAlignment="1" applyFont="1">
      <alignment horizontal="center" vertical="bottom"/>
    </xf>
    <xf borderId="0" fillId="5" fontId="12" numFmtId="0" xfId="0" applyFont="1"/>
    <xf borderId="0" fillId="5" fontId="12" numFmtId="169" xfId="0" applyFont="1" applyNumberFormat="1"/>
    <xf borderId="0" fillId="3" fontId="5" numFmtId="0" xfId="0" applyAlignment="1" applyFont="1">
      <alignment horizontal="center" vertical="bottom"/>
    </xf>
    <xf borderId="0" fillId="3" fontId="12" numFmtId="169" xfId="0" applyFont="1" applyNumberFormat="1"/>
    <xf borderId="0" fillId="22" fontId="5" numFmtId="167" xfId="0" applyAlignment="1" applyFont="1" applyNumberFormat="1">
      <alignment horizontal="center" vertical="bottom"/>
    </xf>
    <xf borderId="0" fillId="22" fontId="5" numFmtId="0" xfId="0" applyAlignment="1" applyFont="1">
      <alignment horizontal="center" vertical="bottom"/>
    </xf>
    <xf borderId="0" fillId="22" fontId="12" numFmtId="169" xfId="0" applyFont="1" applyNumberFormat="1"/>
    <xf borderId="0" fillId="25" fontId="9" numFmtId="165" xfId="0" applyAlignment="1" applyFont="1" applyNumberFormat="1">
      <alignment horizontal="center" vertical="bottom"/>
    </xf>
    <xf borderId="0" fillId="25" fontId="9" numFmtId="0" xfId="0" applyAlignment="1" applyFont="1">
      <alignment horizontal="center" vertical="bottom"/>
    </xf>
    <xf borderId="0" fillId="25" fontId="9" numFmtId="166" xfId="0" applyAlignment="1" applyFont="1" applyNumberFormat="1">
      <alignment horizontal="right" vertical="bottom"/>
    </xf>
    <xf borderId="0" fillId="25" fontId="9" numFmtId="10" xfId="0" applyAlignment="1" applyFont="1" applyNumberFormat="1">
      <alignment horizontal="right" vertical="bottom"/>
    </xf>
    <xf borderId="0" fillId="25" fontId="13" numFmtId="169" xfId="0" applyFont="1" applyNumberFormat="1"/>
    <xf borderId="0" fillId="29" fontId="5" numFmtId="167" xfId="0" applyAlignment="1" applyFill="1" applyFont="1" applyNumberFormat="1">
      <alignment horizontal="center" vertical="bottom"/>
    </xf>
    <xf borderId="0" fillId="29" fontId="5" numFmtId="0" xfId="0" applyAlignment="1" applyFont="1">
      <alignment horizontal="center" vertical="bottom"/>
    </xf>
    <xf borderId="0" fillId="29" fontId="5" numFmtId="166" xfId="0" applyAlignment="1" applyFont="1" applyNumberFormat="1">
      <alignment horizontal="right" vertical="bottom"/>
    </xf>
    <xf borderId="0" fillId="29" fontId="5" numFmtId="10" xfId="0" applyAlignment="1" applyFont="1" applyNumberFormat="1">
      <alignment horizontal="right" vertical="bottom"/>
    </xf>
    <xf borderId="0" fillId="29" fontId="5" numFmtId="169" xfId="0" applyFont="1" applyNumberFormat="1"/>
    <xf borderId="0" fillId="29" fontId="12" numFmtId="169" xfId="0" applyFont="1" applyNumberFormat="1"/>
    <xf borderId="0" fillId="27" fontId="5" numFmtId="0" xfId="0" applyAlignment="1" applyFont="1">
      <alignment horizontal="center" vertical="bottom"/>
    </xf>
    <xf borderId="0" fillId="27" fontId="12" numFmtId="169" xfId="0" applyFont="1" applyNumberFormat="1"/>
    <xf borderId="0" fillId="28" fontId="7" numFmtId="165" xfId="0" applyAlignment="1" applyFont="1" applyNumberFormat="1">
      <alignment horizontal="center" vertical="bottom"/>
    </xf>
    <xf borderId="0" fillId="28" fontId="7" numFmtId="0" xfId="0" applyAlignment="1" applyFont="1">
      <alignment horizontal="center" vertical="bottom"/>
    </xf>
    <xf borderId="0" fillId="28" fontId="14" numFmtId="169" xfId="0" applyFont="1" applyNumberFormat="1"/>
    <xf borderId="0" fillId="30" fontId="5" numFmtId="167" xfId="0" applyAlignment="1" applyFill="1" applyFont="1" applyNumberFormat="1">
      <alignment horizontal="center" vertical="bottom"/>
    </xf>
    <xf borderId="0" fillId="30" fontId="5" numFmtId="0" xfId="0" applyAlignment="1" applyFont="1">
      <alignment horizontal="center" vertical="bottom"/>
    </xf>
    <xf borderId="0" fillId="30" fontId="5" numFmtId="166" xfId="0" applyAlignment="1" applyFont="1" applyNumberFormat="1">
      <alignment horizontal="right" vertical="bottom"/>
    </xf>
    <xf borderId="0" fillId="30" fontId="5" numFmtId="10" xfId="0" applyAlignment="1" applyFont="1" applyNumberFormat="1">
      <alignment horizontal="right" vertical="bottom"/>
    </xf>
    <xf borderId="0" fillId="30" fontId="5" numFmtId="169" xfId="0" applyFont="1" applyNumberFormat="1"/>
    <xf borderId="0" fillId="30" fontId="12" numFmtId="0" xfId="0" applyFont="1"/>
    <xf borderId="0" fillId="30" fontId="5" numFmtId="165" xfId="0" applyAlignment="1" applyFont="1" applyNumberFormat="1">
      <alignment horizontal="center" vertical="bottom"/>
    </xf>
    <xf borderId="0" fillId="30" fontId="12" numFmtId="169" xfId="0" applyFont="1" applyNumberFormat="1"/>
    <xf borderId="0" fillId="0" fontId="7" numFmtId="0" xfId="0" applyAlignment="1" applyFont="1">
      <alignment horizontal="center" vertical="bottom"/>
    </xf>
    <xf borderId="0" fillId="0" fontId="21" numFmtId="0" xfId="0" applyFont="1"/>
    <xf borderId="0" fillId="0" fontId="19" numFmtId="166" xfId="0" applyFont="1" applyNumberFormat="1"/>
    <xf borderId="0" fillId="0" fontId="19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16.75"/>
    <col customWidth="1" min="2" max="2" width="41.75"/>
    <col customWidth="1" min="3" max="3" width="22.63"/>
    <col customWidth="1" min="4" max="4" width="12.88"/>
    <col customWidth="1" min="5" max="6" width="15.13"/>
    <col customWidth="1" min="7" max="7" width="14.13"/>
    <col customWidth="1" min="8" max="8" width="13.5"/>
    <col customWidth="1" min="9" max="9" width="14.63"/>
    <col customWidth="1" min="10" max="10" width="17.63"/>
    <col customWidth="1" min="11" max="11" width="58.13"/>
    <col customWidth="1" min="12" max="12" width="11.25"/>
    <col customWidth="1" min="13" max="13" width="14.63"/>
    <col customWidth="1" min="14" max="14" width="13.88"/>
    <col customWidth="1" min="15" max="15" width="14.63"/>
    <col customWidth="1" min="16" max="16" width="13.25"/>
    <col customWidth="1" min="17" max="17" width="12.5"/>
    <col customWidth="1" min="18" max="18" width="14.5"/>
    <col customWidth="1" min="19" max="19" width="54.13"/>
    <col customWidth="1" min="23" max="23" width="13.88"/>
    <col customWidth="1" min="24" max="24" width="17.75"/>
    <col customWidth="1" min="26" max="26" width="17.38"/>
    <col customWidth="1" min="27" max="27" width="73.13"/>
    <col customWidth="1" min="31" max="31" width="16.13"/>
    <col customWidth="1" min="32" max="32" width="15.63"/>
    <col customWidth="1" min="37" max="37" width="19.88"/>
    <col customWidth="1" min="42" max="42" width="18.13"/>
    <col customWidth="1" min="43" max="43" width="16.0"/>
    <col customWidth="1" min="44" max="45" width="14.5"/>
    <col customWidth="1" min="46" max="46" width="17.0"/>
    <col customWidth="1" min="47" max="47" width="16.38"/>
    <col customWidth="1" min="48" max="48" width="67.88"/>
  </cols>
  <sheetData>
    <row r="1" ht="24.0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1"/>
      <c r="M1" s="2" t="s">
        <v>11</v>
      </c>
      <c r="N1" s="1" t="s">
        <v>12</v>
      </c>
      <c r="O1" s="1" t="s">
        <v>6</v>
      </c>
      <c r="P1" s="1" t="s">
        <v>13</v>
      </c>
      <c r="Q1" s="1" t="s">
        <v>14</v>
      </c>
      <c r="R1" s="1" t="s">
        <v>9</v>
      </c>
      <c r="S1" s="3" t="s">
        <v>10</v>
      </c>
      <c r="T1" s="1"/>
      <c r="U1" s="2" t="s">
        <v>15</v>
      </c>
      <c r="V1" s="1" t="s">
        <v>16</v>
      </c>
      <c r="W1" s="1" t="s">
        <v>6</v>
      </c>
      <c r="X1" s="1" t="s">
        <v>13</v>
      </c>
      <c r="Y1" s="1" t="s">
        <v>14</v>
      </c>
      <c r="Z1" s="1" t="s">
        <v>9</v>
      </c>
      <c r="AA1" s="3" t="s">
        <v>10</v>
      </c>
      <c r="AB1" s="1"/>
      <c r="AC1" s="2" t="s">
        <v>17</v>
      </c>
      <c r="AD1" s="1" t="s">
        <v>18</v>
      </c>
      <c r="AE1" s="1" t="s">
        <v>6</v>
      </c>
      <c r="AF1" s="1" t="s">
        <v>13</v>
      </c>
      <c r="AG1" s="1" t="s">
        <v>14</v>
      </c>
      <c r="AH1" s="1" t="s">
        <v>9</v>
      </c>
      <c r="AI1" s="1" t="s">
        <v>10</v>
      </c>
      <c r="AJ1" s="1"/>
      <c r="AK1" s="2" t="s">
        <v>19</v>
      </c>
      <c r="AL1" s="1" t="s">
        <v>20</v>
      </c>
      <c r="AM1" s="1" t="s">
        <v>21</v>
      </c>
      <c r="AN1" s="1"/>
      <c r="AO1" s="4" t="s">
        <v>22</v>
      </c>
      <c r="AP1" s="5" t="s">
        <v>23</v>
      </c>
      <c r="AQ1" s="5" t="s">
        <v>24</v>
      </c>
      <c r="AR1" s="5" t="s">
        <v>25</v>
      </c>
      <c r="AS1" s="5" t="s">
        <v>26</v>
      </c>
      <c r="AT1" s="6" t="s">
        <v>27</v>
      </c>
      <c r="AU1" s="6" t="s">
        <v>28</v>
      </c>
      <c r="AV1" s="5" t="s">
        <v>29</v>
      </c>
      <c r="AW1" s="5"/>
    </row>
    <row r="2" ht="15.75" customHeight="1">
      <c r="A2" s="7" t="s">
        <v>30</v>
      </c>
      <c r="B2" s="8"/>
      <c r="C2" s="9"/>
      <c r="D2" s="10"/>
      <c r="E2" s="11"/>
      <c r="F2" s="9"/>
      <c r="G2" s="12"/>
      <c r="H2" s="12"/>
      <c r="I2" s="12"/>
      <c r="J2" s="8"/>
      <c r="K2" s="13"/>
      <c r="L2" s="14"/>
      <c r="M2" s="15"/>
      <c r="N2" s="16"/>
      <c r="O2" s="14"/>
      <c r="P2" s="14"/>
      <c r="Q2" s="14"/>
      <c r="R2" s="8"/>
      <c r="S2" s="13"/>
      <c r="T2" s="14"/>
      <c r="U2" s="17"/>
      <c r="V2" s="14"/>
      <c r="W2" s="8"/>
      <c r="X2" s="14"/>
      <c r="Y2" s="14"/>
      <c r="Z2" s="8"/>
      <c r="AA2" s="13"/>
      <c r="AB2" s="14"/>
      <c r="AC2" s="17"/>
      <c r="AD2" s="14"/>
      <c r="AE2" s="14"/>
      <c r="AF2" s="14"/>
      <c r="AG2" s="14"/>
      <c r="AH2" s="14"/>
      <c r="AI2" s="14"/>
      <c r="AJ2" s="14"/>
      <c r="AK2" s="17"/>
      <c r="AL2" s="14"/>
      <c r="AM2" s="14"/>
      <c r="AN2" s="14"/>
      <c r="AO2" s="18"/>
      <c r="AP2" s="19"/>
      <c r="AQ2" s="19"/>
      <c r="AR2" s="19"/>
      <c r="AS2" s="19"/>
      <c r="AT2" s="20"/>
      <c r="AU2" s="20"/>
      <c r="AV2" s="21"/>
      <c r="AW2" s="14"/>
    </row>
    <row r="3" ht="15.75" customHeight="1">
      <c r="A3" s="22">
        <v>45196.0</v>
      </c>
      <c r="B3" s="8" t="s">
        <v>31</v>
      </c>
      <c r="C3" s="16">
        <v>20000.0</v>
      </c>
      <c r="D3" s="10">
        <v>0.085</v>
      </c>
      <c r="E3" s="15">
        <v>1704.66</v>
      </c>
      <c r="F3" s="16">
        <v>1704.66</v>
      </c>
      <c r="G3" s="12">
        <v>45215.0</v>
      </c>
      <c r="H3" s="12">
        <v>45200.0</v>
      </c>
      <c r="I3" s="12">
        <v>45565.0</v>
      </c>
      <c r="J3" s="8" t="s">
        <v>32</v>
      </c>
      <c r="K3" s="13"/>
      <c r="L3" s="14"/>
      <c r="M3" s="15">
        <f t="shared" ref="M3:M21" si="1">(C3*D3)*((Q3-P3+1)/365)</f>
        <v>847.6712329</v>
      </c>
      <c r="N3" s="16">
        <f t="shared" ref="N3:N12" si="2">M3</f>
        <v>847.6712329</v>
      </c>
      <c r="O3" s="23">
        <v>45566.0</v>
      </c>
      <c r="P3" s="23">
        <v>45566.0</v>
      </c>
      <c r="Q3" s="23">
        <v>45747.0</v>
      </c>
      <c r="R3" s="24" t="s">
        <v>32</v>
      </c>
      <c r="S3" s="13"/>
      <c r="T3" s="14"/>
      <c r="U3" s="15">
        <f t="shared" ref="U3:U14" si="3">(C3*D3)*((Y3-X3+1)/365)</f>
        <v>852.3287671</v>
      </c>
      <c r="V3" s="16">
        <f t="shared" ref="V3:V12" si="4">U3</f>
        <v>852.3287671</v>
      </c>
      <c r="W3" s="23">
        <v>45748.0</v>
      </c>
      <c r="X3" s="23">
        <v>45748.0</v>
      </c>
      <c r="Y3" s="23">
        <v>45930.0</v>
      </c>
      <c r="Z3" s="24" t="s">
        <v>32</v>
      </c>
      <c r="AA3" s="13"/>
      <c r="AB3" s="14"/>
      <c r="AC3" s="15">
        <f t="shared" ref="AC3:AC14" si="5">(C3*D3)*((AG3-AF3+1)/365)</f>
        <v>847.6712329</v>
      </c>
      <c r="AD3" s="16">
        <f t="shared" ref="AD3:AD12" si="6">AC3</f>
        <v>847.6712329</v>
      </c>
      <c r="AE3" s="14"/>
      <c r="AF3" s="23">
        <v>45931.0</v>
      </c>
      <c r="AG3" s="23">
        <v>46112.0</v>
      </c>
      <c r="AH3" s="14"/>
      <c r="AI3" s="14"/>
      <c r="AJ3" s="14"/>
      <c r="AK3" s="17"/>
      <c r="AL3" s="14"/>
      <c r="AM3" s="14"/>
      <c r="AN3" s="14"/>
      <c r="AO3" s="25">
        <v>26851.0</v>
      </c>
      <c r="AP3" s="26" t="s">
        <v>33</v>
      </c>
      <c r="AQ3" s="26" t="s">
        <v>34</v>
      </c>
      <c r="AR3" s="27"/>
      <c r="AS3" s="26" t="s">
        <v>35</v>
      </c>
      <c r="AT3" s="28" t="s">
        <v>36</v>
      </c>
      <c r="AU3" s="28" t="s">
        <v>37</v>
      </c>
      <c r="AV3" s="29" t="s">
        <v>38</v>
      </c>
      <c r="AW3" s="14"/>
    </row>
    <row r="4" ht="32.25" customHeight="1">
      <c r="A4" s="30">
        <v>45196.0</v>
      </c>
      <c r="B4" s="31" t="s">
        <v>39</v>
      </c>
      <c r="C4" s="32">
        <v>10000.0</v>
      </c>
      <c r="D4" s="33">
        <v>0.085</v>
      </c>
      <c r="E4" s="34">
        <v>852.33</v>
      </c>
      <c r="F4" s="32">
        <v>852.33</v>
      </c>
      <c r="G4" s="35">
        <v>45215.0</v>
      </c>
      <c r="H4" s="35">
        <v>45200.0</v>
      </c>
      <c r="I4" s="35">
        <v>45565.0</v>
      </c>
      <c r="J4" s="31" t="s">
        <v>32</v>
      </c>
      <c r="K4" s="36"/>
      <c r="L4" s="37"/>
      <c r="M4" s="34">
        <f t="shared" si="1"/>
        <v>423.8356164</v>
      </c>
      <c r="N4" s="32">
        <f t="shared" si="2"/>
        <v>423.8356164</v>
      </c>
      <c r="O4" s="38">
        <v>45566.0</v>
      </c>
      <c r="P4" s="38">
        <v>45566.0</v>
      </c>
      <c r="Q4" s="38">
        <v>45747.0</v>
      </c>
      <c r="R4" s="39" t="s">
        <v>32</v>
      </c>
      <c r="S4" s="36"/>
      <c r="T4" s="37"/>
      <c r="U4" s="34">
        <f t="shared" si="3"/>
        <v>426.1643836</v>
      </c>
      <c r="V4" s="32">
        <f t="shared" si="4"/>
        <v>426.1643836</v>
      </c>
      <c r="W4" s="38">
        <v>45748.0</v>
      </c>
      <c r="X4" s="38">
        <v>45748.0</v>
      </c>
      <c r="Y4" s="38">
        <v>45930.0</v>
      </c>
      <c r="Z4" s="39" t="s">
        <v>32</v>
      </c>
      <c r="AA4" s="40" t="s">
        <v>40</v>
      </c>
      <c r="AB4" s="37"/>
      <c r="AC4" s="34">
        <f t="shared" si="5"/>
        <v>423.8356164</v>
      </c>
      <c r="AD4" s="32">
        <f t="shared" si="6"/>
        <v>423.8356164</v>
      </c>
      <c r="AE4" s="37"/>
      <c r="AF4" s="38">
        <v>45931.0</v>
      </c>
      <c r="AG4" s="38">
        <v>46112.0</v>
      </c>
      <c r="AH4" s="37"/>
      <c r="AI4" s="37"/>
      <c r="AJ4" s="37"/>
      <c r="AK4" s="41"/>
      <c r="AL4" s="37"/>
      <c r="AM4" s="37"/>
      <c r="AN4" s="37"/>
      <c r="AO4" s="42">
        <v>21025.0</v>
      </c>
      <c r="AP4" s="43" t="s">
        <v>33</v>
      </c>
      <c r="AQ4" s="43" t="s">
        <v>41</v>
      </c>
      <c r="AR4" s="43"/>
      <c r="AS4" s="43" t="s">
        <v>35</v>
      </c>
      <c r="AT4" s="44" t="s">
        <v>42</v>
      </c>
      <c r="AU4" s="44" t="s">
        <v>43</v>
      </c>
      <c r="AV4" s="45" t="s">
        <v>44</v>
      </c>
      <c r="AW4" s="37"/>
    </row>
    <row r="5" ht="24.0" customHeight="1">
      <c r="A5" s="46">
        <v>45197.0</v>
      </c>
      <c r="B5" s="47" t="s">
        <v>45</v>
      </c>
      <c r="C5" s="48">
        <v>200000.0</v>
      </c>
      <c r="D5" s="49">
        <v>0.09</v>
      </c>
      <c r="E5" s="50">
        <v>18049.32</v>
      </c>
      <c r="F5" s="48">
        <v>18049.32</v>
      </c>
      <c r="G5" s="51">
        <v>45215.0</v>
      </c>
      <c r="H5" s="51">
        <v>45200.0</v>
      </c>
      <c r="I5" s="51">
        <v>45565.0</v>
      </c>
      <c r="J5" s="47" t="s">
        <v>32</v>
      </c>
      <c r="K5" s="52"/>
      <c r="L5" s="53"/>
      <c r="M5" s="50">
        <f t="shared" si="1"/>
        <v>8975.342466</v>
      </c>
      <c r="N5" s="48">
        <f t="shared" si="2"/>
        <v>8975.342466</v>
      </c>
      <c r="O5" s="54">
        <v>45566.0</v>
      </c>
      <c r="P5" s="54">
        <v>45566.0</v>
      </c>
      <c r="Q5" s="54">
        <v>45747.0</v>
      </c>
      <c r="R5" s="55" t="s">
        <v>32</v>
      </c>
      <c r="S5" s="56" t="s">
        <v>46</v>
      </c>
      <c r="T5" s="53"/>
      <c r="U5" s="50">
        <f t="shared" si="3"/>
        <v>9024.657534</v>
      </c>
      <c r="V5" s="48">
        <f t="shared" si="4"/>
        <v>9024.657534</v>
      </c>
      <c r="W5" s="54">
        <v>45748.0</v>
      </c>
      <c r="X5" s="54">
        <v>45748.0</v>
      </c>
      <c r="Y5" s="54">
        <v>45930.0</v>
      </c>
      <c r="Z5" s="55" t="s">
        <v>32</v>
      </c>
      <c r="AA5" s="56" t="s">
        <v>47</v>
      </c>
      <c r="AB5" s="53"/>
      <c r="AC5" s="50">
        <f t="shared" si="5"/>
        <v>8975.342466</v>
      </c>
      <c r="AD5" s="48">
        <f t="shared" si="6"/>
        <v>8975.342466</v>
      </c>
      <c r="AE5" s="53"/>
      <c r="AF5" s="54">
        <v>45931.0</v>
      </c>
      <c r="AG5" s="54">
        <v>46112.0</v>
      </c>
      <c r="AH5" s="53"/>
      <c r="AI5" s="53"/>
      <c r="AJ5" s="53"/>
      <c r="AK5" s="57"/>
      <c r="AL5" s="53"/>
      <c r="AM5" s="53"/>
      <c r="AN5" s="53"/>
      <c r="AO5" s="58">
        <v>22769.0</v>
      </c>
      <c r="AP5" s="59" t="s">
        <v>33</v>
      </c>
      <c r="AQ5" s="59" t="s">
        <v>48</v>
      </c>
      <c r="AR5" s="59"/>
      <c r="AS5" s="59" t="s">
        <v>35</v>
      </c>
      <c r="AT5" s="60" t="s">
        <v>49</v>
      </c>
      <c r="AU5" s="60" t="s">
        <v>50</v>
      </c>
      <c r="AV5" s="61" t="s">
        <v>51</v>
      </c>
      <c r="AW5" s="53"/>
    </row>
    <row r="6" ht="15.75" customHeight="1">
      <c r="A6" s="22">
        <v>45197.0</v>
      </c>
      <c r="B6" s="8" t="s">
        <v>52</v>
      </c>
      <c r="C6" s="16">
        <v>20000.0</v>
      </c>
      <c r="D6" s="10">
        <v>0.085</v>
      </c>
      <c r="E6" s="15">
        <v>1704.66</v>
      </c>
      <c r="F6" s="16">
        <v>1704.66</v>
      </c>
      <c r="G6" s="12">
        <v>45215.0</v>
      </c>
      <c r="H6" s="12">
        <v>45200.0</v>
      </c>
      <c r="I6" s="12">
        <v>45565.0</v>
      </c>
      <c r="J6" s="8" t="s">
        <v>32</v>
      </c>
      <c r="K6" s="13"/>
      <c r="L6" s="14"/>
      <c r="M6" s="15">
        <f t="shared" si="1"/>
        <v>847.6712329</v>
      </c>
      <c r="N6" s="16">
        <f t="shared" si="2"/>
        <v>847.6712329</v>
      </c>
      <c r="O6" s="23">
        <v>45566.0</v>
      </c>
      <c r="P6" s="23">
        <v>45566.0</v>
      </c>
      <c r="Q6" s="23">
        <v>45747.0</v>
      </c>
      <c r="R6" s="24" t="s">
        <v>32</v>
      </c>
      <c r="S6" s="13"/>
      <c r="T6" s="14"/>
      <c r="U6" s="15">
        <f t="shared" si="3"/>
        <v>852.3287671</v>
      </c>
      <c r="V6" s="16">
        <f t="shared" si="4"/>
        <v>852.3287671</v>
      </c>
      <c r="W6" s="23">
        <v>45748.0</v>
      </c>
      <c r="X6" s="23">
        <v>45748.0</v>
      </c>
      <c r="Y6" s="23">
        <v>45930.0</v>
      </c>
      <c r="Z6" s="24" t="s">
        <v>32</v>
      </c>
      <c r="AA6" s="13"/>
      <c r="AB6" s="14"/>
      <c r="AC6" s="15">
        <f t="shared" si="5"/>
        <v>847.6712329</v>
      </c>
      <c r="AD6" s="16">
        <f t="shared" si="6"/>
        <v>847.6712329</v>
      </c>
      <c r="AE6" s="14"/>
      <c r="AF6" s="23">
        <v>45931.0</v>
      </c>
      <c r="AG6" s="23">
        <v>46112.0</v>
      </c>
      <c r="AH6" s="14"/>
      <c r="AI6" s="14"/>
      <c r="AJ6" s="14"/>
      <c r="AK6" s="17"/>
      <c r="AL6" s="14"/>
      <c r="AM6" s="14"/>
      <c r="AN6" s="14"/>
      <c r="AO6" s="25">
        <v>32395.0</v>
      </c>
      <c r="AP6" s="26" t="s">
        <v>33</v>
      </c>
      <c r="AQ6" s="26" t="s">
        <v>53</v>
      </c>
      <c r="AR6" s="26"/>
      <c r="AS6" s="26" t="s">
        <v>35</v>
      </c>
      <c r="AT6" s="28" t="s">
        <v>54</v>
      </c>
      <c r="AU6" s="28" t="s">
        <v>55</v>
      </c>
      <c r="AV6" s="62" t="s">
        <v>56</v>
      </c>
      <c r="AW6" s="14"/>
    </row>
    <row r="7" ht="15.75" customHeight="1">
      <c r="A7" s="22">
        <v>45197.0</v>
      </c>
      <c r="B7" s="8" t="s">
        <v>57</v>
      </c>
      <c r="C7" s="16">
        <v>20000.0</v>
      </c>
      <c r="D7" s="10">
        <v>0.085</v>
      </c>
      <c r="E7" s="15">
        <v>1704.66</v>
      </c>
      <c r="F7" s="16">
        <v>1704.66</v>
      </c>
      <c r="G7" s="12">
        <v>45215.0</v>
      </c>
      <c r="H7" s="12">
        <v>45200.0</v>
      </c>
      <c r="I7" s="12">
        <v>45565.0</v>
      </c>
      <c r="J7" s="8" t="s">
        <v>32</v>
      </c>
      <c r="K7" s="13"/>
      <c r="L7" s="14"/>
      <c r="M7" s="15">
        <f t="shared" si="1"/>
        <v>847.6712329</v>
      </c>
      <c r="N7" s="16">
        <f t="shared" si="2"/>
        <v>847.6712329</v>
      </c>
      <c r="O7" s="23">
        <v>45566.0</v>
      </c>
      <c r="P7" s="23">
        <v>45566.0</v>
      </c>
      <c r="Q7" s="23">
        <v>45747.0</v>
      </c>
      <c r="R7" s="24" t="s">
        <v>32</v>
      </c>
      <c r="S7" s="13"/>
      <c r="T7" s="14"/>
      <c r="U7" s="15">
        <f t="shared" si="3"/>
        <v>852.3287671</v>
      </c>
      <c r="V7" s="16">
        <f t="shared" si="4"/>
        <v>852.3287671</v>
      </c>
      <c r="W7" s="23">
        <v>45748.0</v>
      </c>
      <c r="X7" s="23">
        <v>45748.0</v>
      </c>
      <c r="Y7" s="23">
        <v>45930.0</v>
      </c>
      <c r="Z7" s="24" t="s">
        <v>32</v>
      </c>
      <c r="AA7" s="13"/>
      <c r="AB7" s="14"/>
      <c r="AC7" s="15">
        <f t="shared" si="5"/>
        <v>847.6712329</v>
      </c>
      <c r="AD7" s="16">
        <f t="shared" si="6"/>
        <v>847.6712329</v>
      </c>
      <c r="AE7" s="14"/>
      <c r="AF7" s="23">
        <v>45931.0</v>
      </c>
      <c r="AG7" s="23">
        <v>46112.0</v>
      </c>
      <c r="AH7" s="14"/>
      <c r="AI7" s="14"/>
      <c r="AJ7" s="14"/>
      <c r="AK7" s="17"/>
      <c r="AL7" s="14"/>
      <c r="AM7" s="14"/>
      <c r="AN7" s="14"/>
      <c r="AO7" s="25">
        <v>29032.0</v>
      </c>
      <c r="AP7" s="26" t="s">
        <v>33</v>
      </c>
      <c r="AQ7" s="26" t="s">
        <v>58</v>
      </c>
      <c r="AR7" s="26"/>
      <c r="AS7" s="26" t="s">
        <v>35</v>
      </c>
      <c r="AT7" s="28" t="s">
        <v>59</v>
      </c>
      <c r="AU7" s="28" t="s">
        <v>37</v>
      </c>
      <c r="AV7" s="62" t="s">
        <v>60</v>
      </c>
      <c r="AW7" s="14"/>
    </row>
    <row r="8" ht="38.25" customHeight="1">
      <c r="A8" s="63">
        <v>45197.0</v>
      </c>
      <c r="B8" s="64" t="s">
        <v>61</v>
      </c>
      <c r="C8" s="65">
        <v>250000.0</v>
      </c>
      <c r="D8" s="66">
        <v>0.0875</v>
      </c>
      <c r="E8" s="67">
        <v>21934.93</v>
      </c>
      <c r="F8" s="65">
        <v>21934.93</v>
      </c>
      <c r="G8" s="68">
        <v>45215.0</v>
      </c>
      <c r="H8" s="68">
        <v>45200.0</v>
      </c>
      <c r="I8" s="68">
        <v>45565.0</v>
      </c>
      <c r="J8" s="64" t="s">
        <v>32</v>
      </c>
      <c r="K8" s="69"/>
      <c r="L8" s="70"/>
      <c r="M8" s="67">
        <f t="shared" si="1"/>
        <v>10907.53425</v>
      </c>
      <c r="N8" s="65">
        <f t="shared" si="2"/>
        <v>10907.53425</v>
      </c>
      <c r="O8" s="71">
        <v>45566.0</v>
      </c>
      <c r="P8" s="71">
        <v>45566.0</v>
      </c>
      <c r="Q8" s="71">
        <v>45747.0</v>
      </c>
      <c r="R8" s="72" t="s">
        <v>32</v>
      </c>
      <c r="S8" s="69"/>
      <c r="T8" s="70"/>
      <c r="U8" s="67">
        <f t="shared" si="3"/>
        <v>10967.46575</v>
      </c>
      <c r="V8" s="65">
        <f t="shared" si="4"/>
        <v>10967.46575</v>
      </c>
      <c r="W8" s="71">
        <v>45748.0</v>
      </c>
      <c r="X8" s="71">
        <v>45748.0</v>
      </c>
      <c r="Y8" s="71">
        <v>45930.0</v>
      </c>
      <c r="Z8" s="72" t="s">
        <v>32</v>
      </c>
      <c r="AA8" s="73" t="s">
        <v>62</v>
      </c>
      <c r="AB8" s="70"/>
      <c r="AC8" s="67">
        <f t="shared" si="5"/>
        <v>10907.53425</v>
      </c>
      <c r="AD8" s="65">
        <f t="shared" si="6"/>
        <v>10907.53425</v>
      </c>
      <c r="AE8" s="70"/>
      <c r="AF8" s="71">
        <v>45931.0</v>
      </c>
      <c r="AG8" s="71">
        <v>46112.0</v>
      </c>
      <c r="AH8" s="70"/>
      <c r="AI8" s="70"/>
      <c r="AJ8" s="70"/>
      <c r="AK8" s="74"/>
      <c r="AL8" s="70"/>
      <c r="AM8" s="70"/>
      <c r="AN8" s="70"/>
      <c r="AO8" s="75" t="s">
        <v>63</v>
      </c>
      <c r="AP8" s="76" t="s">
        <v>64</v>
      </c>
      <c r="AQ8" s="76"/>
      <c r="AR8" s="76" t="s">
        <v>65</v>
      </c>
      <c r="AS8" s="76" t="s">
        <v>35</v>
      </c>
      <c r="AT8" s="77" t="s">
        <v>66</v>
      </c>
      <c r="AU8" s="77" t="s">
        <v>55</v>
      </c>
      <c r="AV8" s="78" t="s">
        <v>67</v>
      </c>
      <c r="AW8" s="70"/>
    </row>
    <row r="9" ht="15.75" customHeight="1">
      <c r="A9" s="22">
        <v>45197.0</v>
      </c>
      <c r="B9" s="8" t="s">
        <v>68</v>
      </c>
      <c r="C9" s="16">
        <v>50000.0</v>
      </c>
      <c r="D9" s="10">
        <v>0.085</v>
      </c>
      <c r="E9" s="15">
        <v>4261.64</v>
      </c>
      <c r="F9" s="16">
        <v>4261.64</v>
      </c>
      <c r="G9" s="12">
        <v>45215.0</v>
      </c>
      <c r="H9" s="12">
        <v>45200.0</v>
      </c>
      <c r="I9" s="12">
        <v>45565.0</v>
      </c>
      <c r="J9" s="8" t="s">
        <v>32</v>
      </c>
      <c r="K9" s="13"/>
      <c r="L9" s="14"/>
      <c r="M9" s="15">
        <f t="shared" si="1"/>
        <v>2119.178082</v>
      </c>
      <c r="N9" s="16">
        <f t="shared" si="2"/>
        <v>2119.178082</v>
      </c>
      <c r="O9" s="23">
        <v>45566.0</v>
      </c>
      <c r="P9" s="23">
        <v>45566.0</v>
      </c>
      <c r="Q9" s="23">
        <v>45747.0</v>
      </c>
      <c r="R9" s="24" t="s">
        <v>32</v>
      </c>
      <c r="S9" s="13"/>
      <c r="T9" s="14"/>
      <c r="U9" s="15">
        <f t="shared" si="3"/>
        <v>2130.821918</v>
      </c>
      <c r="V9" s="16">
        <f t="shared" si="4"/>
        <v>2130.821918</v>
      </c>
      <c r="W9" s="23">
        <v>45748.0</v>
      </c>
      <c r="X9" s="23">
        <v>45748.0</v>
      </c>
      <c r="Y9" s="23">
        <v>45930.0</v>
      </c>
      <c r="Z9" s="24" t="s">
        <v>32</v>
      </c>
      <c r="AA9" s="13"/>
      <c r="AB9" s="14"/>
      <c r="AC9" s="15">
        <f t="shared" si="5"/>
        <v>2119.178082</v>
      </c>
      <c r="AD9" s="16">
        <f t="shared" si="6"/>
        <v>2119.178082</v>
      </c>
      <c r="AE9" s="14"/>
      <c r="AF9" s="23">
        <v>45931.0</v>
      </c>
      <c r="AG9" s="23">
        <v>46112.0</v>
      </c>
      <c r="AH9" s="14"/>
      <c r="AI9" s="14"/>
      <c r="AJ9" s="14"/>
      <c r="AK9" s="17"/>
      <c r="AL9" s="14"/>
      <c r="AM9" s="14"/>
      <c r="AN9" s="14"/>
      <c r="AO9" s="25">
        <v>28064.0</v>
      </c>
      <c r="AP9" s="26" t="s">
        <v>33</v>
      </c>
      <c r="AQ9" s="26" t="s">
        <v>69</v>
      </c>
      <c r="AR9" s="26"/>
      <c r="AS9" s="26" t="s">
        <v>35</v>
      </c>
      <c r="AT9" s="28" t="s">
        <v>70</v>
      </c>
      <c r="AU9" s="28" t="s">
        <v>37</v>
      </c>
      <c r="AV9" s="62" t="s">
        <v>71</v>
      </c>
      <c r="AW9" s="14"/>
    </row>
    <row r="10" ht="30.75" customHeight="1">
      <c r="A10" s="79">
        <v>45197.0</v>
      </c>
      <c r="B10" s="80" t="s">
        <v>72</v>
      </c>
      <c r="C10" s="81">
        <v>50000.0</v>
      </c>
      <c r="D10" s="82">
        <v>0.0875</v>
      </c>
      <c r="E10" s="83">
        <v>4261.64</v>
      </c>
      <c r="F10" s="81">
        <v>4261.64</v>
      </c>
      <c r="G10" s="84">
        <v>45215.0</v>
      </c>
      <c r="H10" s="84">
        <v>45200.0</v>
      </c>
      <c r="I10" s="84">
        <v>45565.0</v>
      </c>
      <c r="J10" s="80" t="s">
        <v>32</v>
      </c>
      <c r="K10" s="85"/>
      <c r="L10" s="86"/>
      <c r="M10" s="83">
        <f t="shared" si="1"/>
        <v>2181.506849</v>
      </c>
      <c r="N10" s="81">
        <f t="shared" si="2"/>
        <v>2181.506849</v>
      </c>
      <c r="O10" s="87">
        <v>45566.0</v>
      </c>
      <c r="P10" s="87">
        <v>45566.0</v>
      </c>
      <c r="Q10" s="87">
        <v>45747.0</v>
      </c>
      <c r="R10" s="88" t="s">
        <v>32</v>
      </c>
      <c r="S10" s="89" t="s">
        <v>73</v>
      </c>
      <c r="T10" s="86"/>
      <c r="U10" s="83">
        <f t="shared" si="3"/>
        <v>2193.493151</v>
      </c>
      <c r="V10" s="81">
        <f t="shared" si="4"/>
        <v>2193.493151</v>
      </c>
      <c r="W10" s="87">
        <v>45748.0</v>
      </c>
      <c r="X10" s="87">
        <v>45748.0</v>
      </c>
      <c r="Y10" s="87">
        <v>45930.0</v>
      </c>
      <c r="Z10" s="88" t="s">
        <v>32</v>
      </c>
      <c r="AA10" s="89" t="s">
        <v>74</v>
      </c>
      <c r="AB10" s="86"/>
      <c r="AC10" s="83">
        <f t="shared" si="5"/>
        <v>2181.506849</v>
      </c>
      <c r="AD10" s="81">
        <f t="shared" si="6"/>
        <v>2181.506849</v>
      </c>
      <c r="AE10" s="86"/>
      <c r="AF10" s="87">
        <v>45931.0</v>
      </c>
      <c r="AG10" s="87">
        <v>46112.0</v>
      </c>
      <c r="AH10" s="86"/>
      <c r="AI10" s="86"/>
      <c r="AJ10" s="86"/>
      <c r="AK10" s="90"/>
      <c r="AL10" s="86"/>
      <c r="AM10" s="86"/>
      <c r="AN10" s="86"/>
      <c r="AO10" s="91">
        <v>15157.0</v>
      </c>
      <c r="AP10" s="92" t="s">
        <v>33</v>
      </c>
      <c r="AQ10" s="92" t="s">
        <v>75</v>
      </c>
      <c r="AR10" s="92"/>
      <c r="AS10" s="92" t="s">
        <v>35</v>
      </c>
      <c r="AT10" s="93" t="s">
        <v>76</v>
      </c>
      <c r="AU10" s="93" t="s">
        <v>77</v>
      </c>
      <c r="AV10" s="94" t="s">
        <v>78</v>
      </c>
      <c r="AW10" s="86"/>
    </row>
    <row r="11" ht="30.75" customHeight="1">
      <c r="A11" s="95">
        <v>45197.0</v>
      </c>
      <c r="B11" s="96" t="s">
        <v>79</v>
      </c>
      <c r="C11" s="97">
        <v>20000.0</v>
      </c>
      <c r="D11" s="98">
        <v>0.085</v>
      </c>
      <c r="E11" s="99">
        <v>1704.66</v>
      </c>
      <c r="F11" s="97">
        <v>1704.66</v>
      </c>
      <c r="G11" s="100">
        <v>45215.0</v>
      </c>
      <c r="H11" s="100">
        <v>45200.0</v>
      </c>
      <c r="I11" s="100">
        <v>45565.0</v>
      </c>
      <c r="J11" s="96" t="s">
        <v>32</v>
      </c>
      <c r="K11" s="101"/>
      <c r="L11" s="102"/>
      <c r="M11" s="99">
        <f t="shared" si="1"/>
        <v>847.6712329</v>
      </c>
      <c r="N11" s="97">
        <f t="shared" si="2"/>
        <v>847.6712329</v>
      </c>
      <c r="O11" s="103">
        <v>45566.0</v>
      </c>
      <c r="P11" s="103">
        <v>45566.0</v>
      </c>
      <c r="Q11" s="103">
        <v>45747.0</v>
      </c>
      <c r="R11" s="104" t="s">
        <v>32</v>
      </c>
      <c r="S11" s="105" t="s">
        <v>80</v>
      </c>
      <c r="T11" s="102"/>
      <c r="U11" s="99">
        <f t="shared" si="3"/>
        <v>852.3287671</v>
      </c>
      <c r="V11" s="97">
        <f t="shared" si="4"/>
        <v>852.3287671</v>
      </c>
      <c r="W11" s="103">
        <v>45748.0</v>
      </c>
      <c r="X11" s="103">
        <v>45748.0</v>
      </c>
      <c r="Y11" s="103">
        <v>45930.0</v>
      </c>
      <c r="Z11" s="104" t="s">
        <v>32</v>
      </c>
      <c r="AA11" s="105" t="s">
        <v>81</v>
      </c>
      <c r="AB11" s="102"/>
      <c r="AC11" s="99">
        <f t="shared" si="5"/>
        <v>847.6712329</v>
      </c>
      <c r="AD11" s="97">
        <f t="shared" si="6"/>
        <v>847.6712329</v>
      </c>
      <c r="AE11" s="102"/>
      <c r="AF11" s="103">
        <v>45931.0</v>
      </c>
      <c r="AG11" s="103">
        <v>46112.0</v>
      </c>
      <c r="AH11" s="102"/>
      <c r="AI11" s="102"/>
      <c r="AJ11" s="102"/>
      <c r="AK11" s="106"/>
      <c r="AL11" s="102"/>
      <c r="AM11" s="102"/>
      <c r="AN11" s="102"/>
      <c r="AO11" s="107" t="s">
        <v>63</v>
      </c>
      <c r="AP11" s="108" t="s">
        <v>64</v>
      </c>
      <c r="AQ11" s="109"/>
      <c r="AR11" s="108" t="s">
        <v>82</v>
      </c>
      <c r="AS11" s="108" t="s">
        <v>35</v>
      </c>
      <c r="AT11" s="110" t="s">
        <v>83</v>
      </c>
      <c r="AU11" s="110" t="s">
        <v>84</v>
      </c>
      <c r="AV11" s="111" t="s">
        <v>85</v>
      </c>
      <c r="AW11" s="102"/>
    </row>
    <row r="12" ht="15.75" customHeight="1">
      <c r="A12" s="22">
        <v>45198.0</v>
      </c>
      <c r="B12" s="8" t="s">
        <v>86</v>
      </c>
      <c r="C12" s="16">
        <v>300000.0</v>
      </c>
      <c r="D12" s="10">
        <v>0.09</v>
      </c>
      <c r="E12" s="15">
        <v>27073.97</v>
      </c>
      <c r="F12" s="16">
        <v>27073.97</v>
      </c>
      <c r="G12" s="12">
        <v>45215.0</v>
      </c>
      <c r="H12" s="12">
        <v>45200.0</v>
      </c>
      <c r="I12" s="12">
        <v>45565.0</v>
      </c>
      <c r="J12" s="8" t="s">
        <v>32</v>
      </c>
      <c r="K12" s="13"/>
      <c r="L12" s="14"/>
      <c r="M12" s="15">
        <f t="shared" si="1"/>
        <v>13463.0137</v>
      </c>
      <c r="N12" s="16">
        <f t="shared" si="2"/>
        <v>13463.0137</v>
      </c>
      <c r="O12" s="23">
        <v>45566.0</v>
      </c>
      <c r="P12" s="23">
        <v>45566.0</v>
      </c>
      <c r="Q12" s="23">
        <v>45747.0</v>
      </c>
      <c r="R12" s="24" t="s">
        <v>32</v>
      </c>
      <c r="S12" s="13"/>
      <c r="T12" s="14"/>
      <c r="U12" s="15">
        <f t="shared" si="3"/>
        <v>13536.9863</v>
      </c>
      <c r="V12" s="16">
        <f t="shared" si="4"/>
        <v>13536.9863</v>
      </c>
      <c r="W12" s="23">
        <v>45748.0</v>
      </c>
      <c r="X12" s="23">
        <v>45748.0</v>
      </c>
      <c r="Y12" s="23">
        <v>45930.0</v>
      </c>
      <c r="Z12" s="24" t="s">
        <v>32</v>
      </c>
      <c r="AA12" s="13"/>
      <c r="AB12" s="14"/>
      <c r="AC12" s="15">
        <f t="shared" si="5"/>
        <v>13463.0137</v>
      </c>
      <c r="AD12" s="16">
        <f t="shared" si="6"/>
        <v>13463.0137</v>
      </c>
      <c r="AE12" s="14"/>
      <c r="AF12" s="23">
        <v>45931.0</v>
      </c>
      <c r="AG12" s="23">
        <v>46112.0</v>
      </c>
      <c r="AH12" s="14"/>
      <c r="AI12" s="14"/>
      <c r="AJ12" s="14"/>
      <c r="AK12" s="17"/>
      <c r="AL12" s="14"/>
      <c r="AM12" s="14"/>
      <c r="AN12" s="14"/>
      <c r="AO12" s="25">
        <v>16847.0</v>
      </c>
      <c r="AP12" s="26" t="s">
        <v>33</v>
      </c>
      <c r="AQ12" s="26" t="s">
        <v>87</v>
      </c>
      <c r="AR12" s="26"/>
      <c r="AS12" s="26" t="s">
        <v>35</v>
      </c>
      <c r="AT12" s="28" t="s">
        <v>88</v>
      </c>
      <c r="AU12" s="28" t="s">
        <v>50</v>
      </c>
      <c r="AV12" s="62" t="s">
        <v>89</v>
      </c>
      <c r="AW12" s="14"/>
    </row>
    <row r="13" ht="29.25" customHeight="1">
      <c r="A13" s="112">
        <v>45198.0</v>
      </c>
      <c r="B13" s="113" t="s">
        <v>90</v>
      </c>
      <c r="C13" s="114">
        <v>10000.0</v>
      </c>
      <c r="D13" s="115">
        <v>0.085</v>
      </c>
      <c r="E13" s="116">
        <v>852.33</v>
      </c>
      <c r="F13" s="114">
        <v>767.1</v>
      </c>
      <c r="G13" s="117">
        <v>45215.0</v>
      </c>
      <c r="H13" s="117">
        <v>45200.0</v>
      </c>
      <c r="I13" s="117">
        <v>45565.0</v>
      </c>
      <c r="J13" s="113" t="s">
        <v>32</v>
      </c>
      <c r="K13" s="118"/>
      <c r="L13" s="119"/>
      <c r="M13" s="116">
        <f t="shared" si="1"/>
        <v>423.8356164</v>
      </c>
      <c r="N13" s="114">
        <f>M13*0.9</f>
        <v>381.4520548</v>
      </c>
      <c r="O13" s="120">
        <v>45566.0</v>
      </c>
      <c r="P13" s="120">
        <v>45566.0</v>
      </c>
      <c r="Q13" s="120">
        <v>45747.0</v>
      </c>
      <c r="R13" s="121" t="s">
        <v>32</v>
      </c>
      <c r="S13" s="122" t="s">
        <v>91</v>
      </c>
      <c r="T13" s="119"/>
      <c r="U13" s="116">
        <f t="shared" si="3"/>
        <v>426.1643836</v>
      </c>
      <c r="V13" s="114">
        <f>U13*0.9</f>
        <v>383.5479452</v>
      </c>
      <c r="W13" s="120">
        <v>45748.0</v>
      </c>
      <c r="X13" s="120">
        <v>45748.0</v>
      </c>
      <c r="Y13" s="120">
        <v>45930.0</v>
      </c>
      <c r="Z13" s="121" t="s">
        <v>32</v>
      </c>
      <c r="AA13" s="122" t="s">
        <v>92</v>
      </c>
      <c r="AB13" s="119"/>
      <c r="AC13" s="116">
        <f t="shared" si="5"/>
        <v>423.8356164</v>
      </c>
      <c r="AD13" s="114">
        <f>AC13*0.9</f>
        <v>381.4520548</v>
      </c>
      <c r="AE13" s="119"/>
      <c r="AF13" s="120">
        <v>45931.0</v>
      </c>
      <c r="AG13" s="120">
        <v>46112.0</v>
      </c>
      <c r="AH13" s="119"/>
      <c r="AI13" s="119"/>
      <c r="AJ13" s="119"/>
      <c r="AK13" s="123"/>
      <c r="AL13" s="119"/>
      <c r="AM13" s="119"/>
      <c r="AN13" s="119"/>
      <c r="AO13" s="124">
        <v>16432.0</v>
      </c>
      <c r="AP13" s="125" t="s">
        <v>93</v>
      </c>
      <c r="AQ13" s="125" t="s">
        <v>63</v>
      </c>
      <c r="AR13" s="113"/>
      <c r="AS13" s="125" t="s">
        <v>35</v>
      </c>
      <c r="AT13" s="126" t="s">
        <v>94</v>
      </c>
      <c r="AU13" s="126" t="s">
        <v>37</v>
      </c>
      <c r="AV13" s="127" t="s">
        <v>95</v>
      </c>
      <c r="AW13" s="119"/>
    </row>
    <row r="14" ht="36.75" customHeight="1">
      <c r="A14" s="128">
        <v>45198.0</v>
      </c>
      <c r="B14" s="129" t="s">
        <v>96</v>
      </c>
      <c r="C14" s="130">
        <v>100000.0</v>
      </c>
      <c r="D14" s="131">
        <v>0.0875</v>
      </c>
      <c r="E14" s="132">
        <v>8523.29</v>
      </c>
      <c r="F14" s="130">
        <v>8523.29</v>
      </c>
      <c r="G14" s="133">
        <v>45215.0</v>
      </c>
      <c r="H14" s="133">
        <v>45200.0</v>
      </c>
      <c r="I14" s="133">
        <v>45565.0</v>
      </c>
      <c r="J14" s="129" t="s">
        <v>32</v>
      </c>
      <c r="K14" s="134"/>
      <c r="L14" s="135"/>
      <c r="M14" s="132">
        <f t="shared" si="1"/>
        <v>4363.013699</v>
      </c>
      <c r="N14" s="130">
        <f t="shared" ref="N14:N20" si="7">M14</f>
        <v>4363.013699</v>
      </c>
      <c r="O14" s="136">
        <v>45566.0</v>
      </c>
      <c r="P14" s="136">
        <v>45566.0</v>
      </c>
      <c r="Q14" s="136">
        <v>45747.0</v>
      </c>
      <c r="R14" s="137" t="s">
        <v>32</v>
      </c>
      <c r="S14" s="134"/>
      <c r="T14" s="135"/>
      <c r="U14" s="132">
        <f t="shared" si="3"/>
        <v>4386.986301</v>
      </c>
      <c r="V14" s="130">
        <f>U14</f>
        <v>4386.986301</v>
      </c>
      <c r="W14" s="136">
        <v>45748.0</v>
      </c>
      <c r="X14" s="136">
        <v>45748.0</v>
      </c>
      <c r="Y14" s="136">
        <v>45930.0</v>
      </c>
      <c r="Z14" s="137" t="s">
        <v>32</v>
      </c>
      <c r="AA14" s="138" t="s">
        <v>97</v>
      </c>
      <c r="AB14" s="135"/>
      <c r="AC14" s="132">
        <f t="shared" si="5"/>
        <v>4363.013699</v>
      </c>
      <c r="AD14" s="130">
        <f>AC14</f>
        <v>4363.013699</v>
      </c>
      <c r="AE14" s="135"/>
      <c r="AF14" s="136">
        <v>45931.0</v>
      </c>
      <c r="AG14" s="136">
        <v>46112.0</v>
      </c>
      <c r="AH14" s="135"/>
      <c r="AI14" s="135"/>
      <c r="AJ14" s="135"/>
      <c r="AK14" s="139"/>
      <c r="AL14" s="135"/>
      <c r="AM14" s="135"/>
      <c r="AN14" s="135"/>
      <c r="AO14" s="140">
        <v>26399.0</v>
      </c>
      <c r="AP14" s="141" t="s">
        <v>33</v>
      </c>
      <c r="AQ14" s="141" t="s">
        <v>98</v>
      </c>
      <c r="AR14" s="141"/>
      <c r="AS14" s="141" t="s">
        <v>35</v>
      </c>
      <c r="AT14" s="142" t="s">
        <v>99</v>
      </c>
      <c r="AU14" s="142" t="s">
        <v>100</v>
      </c>
      <c r="AV14" s="143" t="s">
        <v>101</v>
      </c>
      <c r="AW14" s="135"/>
    </row>
    <row r="15" ht="15.75" customHeight="1">
      <c r="A15" s="22">
        <v>45201.0</v>
      </c>
      <c r="B15" s="24" t="s">
        <v>102</v>
      </c>
      <c r="C15" s="16">
        <v>50000.0</v>
      </c>
      <c r="D15" s="10">
        <v>0.085</v>
      </c>
      <c r="E15" s="15">
        <v>4250.0</v>
      </c>
      <c r="F15" s="16">
        <v>4250.0</v>
      </c>
      <c r="G15" s="12">
        <v>45215.0</v>
      </c>
      <c r="H15" s="12">
        <v>45201.0</v>
      </c>
      <c r="I15" s="12">
        <v>45565.0</v>
      </c>
      <c r="J15" s="8" t="s">
        <v>32</v>
      </c>
      <c r="K15" s="13"/>
      <c r="L15" s="14"/>
      <c r="M15" s="15">
        <f t="shared" si="1"/>
        <v>2119.178082</v>
      </c>
      <c r="N15" s="16">
        <f t="shared" si="7"/>
        <v>2119.178082</v>
      </c>
      <c r="O15" s="23">
        <v>45566.0</v>
      </c>
      <c r="P15" s="23">
        <v>45566.0</v>
      </c>
      <c r="Q15" s="23">
        <v>45747.0</v>
      </c>
      <c r="R15" s="24" t="s">
        <v>32</v>
      </c>
      <c r="S15" s="144" t="s">
        <v>103</v>
      </c>
      <c r="T15" s="14"/>
      <c r="U15" s="15"/>
      <c r="V15" s="16"/>
      <c r="W15" s="23"/>
      <c r="X15" s="23"/>
      <c r="Y15" s="23"/>
      <c r="Z15" s="24"/>
      <c r="AA15" s="13"/>
      <c r="AB15" s="14"/>
      <c r="AC15" s="15"/>
      <c r="AD15" s="16"/>
      <c r="AE15" s="14"/>
      <c r="AF15" s="23"/>
      <c r="AG15" s="23"/>
      <c r="AH15" s="14"/>
      <c r="AI15" s="14"/>
      <c r="AJ15" s="14"/>
      <c r="AK15" s="17"/>
      <c r="AL15" s="14"/>
      <c r="AM15" s="14"/>
      <c r="AN15" s="14"/>
      <c r="AO15" s="25">
        <v>25054.0</v>
      </c>
      <c r="AP15" s="26" t="s">
        <v>33</v>
      </c>
      <c r="AQ15" s="19" t="s">
        <v>104</v>
      </c>
      <c r="AR15" s="19"/>
      <c r="AS15" s="26" t="s">
        <v>35</v>
      </c>
      <c r="AT15" s="20" t="s">
        <v>105</v>
      </c>
      <c r="AU15" s="20" t="s">
        <v>37</v>
      </c>
      <c r="AV15" s="21" t="s">
        <v>106</v>
      </c>
      <c r="AW15" s="14"/>
    </row>
    <row r="16" ht="15.75" customHeight="1">
      <c r="A16" s="22">
        <v>45202.0</v>
      </c>
      <c r="B16" s="8" t="s">
        <v>107</v>
      </c>
      <c r="C16" s="16">
        <v>200000.0</v>
      </c>
      <c r="D16" s="10">
        <v>0.09</v>
      </c>
      <c r="E16" s="15">
        <v>17950.68</v>
      </c>
      <c r="F16" s="16">
        <v>17950.68</v>
      </c>
      <c r="G16" s="12">
        <v>45215.0</v>
      </c>
      <c r="H16" s="12">
        <v>45202.0</v>
      </c>
      <c r="I16" s="12">
        <v>45565.0</v>
      </c>
      <c r="J16" s="8" t="s">
        <v>32</v>
      </c>
      <c r="K16" s="13"/>
      <c r="L16" s="14"/>
      <c r="M16" s="15">
        <f t="shared" si="1"/>
        <v>8975.342466</v>
      </c>
      <c r="N16" s="16">
        <f t="shared" si="7"/>
        <v>8975.342466</v>
      </c>
      <c r="O16" s="23">
        <v>45566.0</v>
      </c>
      <c r="P16" s="23">
        <v>45566.0</v>
      </c>
      <c r="Q16" s="23">
        <v>45747.0</v>
      </c>
      <c r="R16" s="24" t="s">
        <v>32</v>
      </c>
      <c r="S16" s="13"/>
      <c r="T16" s="14"/>
      <c r="U16" s="15">
        <f>(C16*D16)*((Y16-X16+1)/365)</f>
        <v>9024.657534</v>
      </c>
      <c r="V16" s="16">
        <f t="shared" ref="V16:V20" si="8">U16</f>
        <v>9024.657534</v>
      </c>
      <c r="W16" s="23">
        <v>45748.0</v>
      </c>
      <c r="X16" s="23">
        <v>45748.0</v>
      </c>
      <c r="Y16" s="23">
        <v>45930.0</v>
      </c>
      <c r="Z16" s="24" t="s">
        <v>32</v>
      </c>
      <c r="AA16" s="13"/>
      <c r="AB16" s="14"/>
      <c r="AC16" s="15">
        <f>(C16*D16)*((AG16-AF16+1)/365)</f>
        <v>8975.342466</v>
      </c>
      <c r="AD16" s="16">
        <f t="shared" ref="AD16:AD20" si="9">AC16</f>
        <v>8975.342466</v>
      </c>
      <c r="AE16" s="14"/>
      <c r="AF16" s="23">
        <v>45931.0</v>
      </c>
      <c r="AG16" s="23">
        <v>46112.0</v>
      </c>
      <c r="AH16" s="14"/>
      <c r="AI16" s="14"/>
      <c r="AJ16" s="14"/>
      <c r="AK16" s="17"/>
      <c r="AL16" s="14"/>
      <c r="AM16" s="14"/>
      <c r="AN16" s="14"/>
      <c r="AO16" s="145" t="s">
        <v>63</v>
      </c>
      <c r="AP16" s="26" t="s">
        <v>64</v>
      </c>
      <c r="AQ16" s="26"/>
      <c r="AR16" s="26" t="s">
        <v>108</v>
      </c>
      <c r="AS16" s="26" t="s">
        <v>35</v>
      </c>
      <c r="AT16" s="28" t="s">
        <v>109</v>
      </c>
      <c r="AU16" s="28" t="s">
        <v>110</v>
      </c>
      <c r="AV16" s="62" t="s">
        <v>111</v>
      </c>
      <c r="AW16" s="14"/>
    </row>
    <row r="17" ht="45.75" customHeight="1">
      <c r="A17" s="146">
        <v>45202.0</v>
      </c>
      <c r="B17" s="147" t="s">
        <v>112</v>
      </c>
      <c r="C17" s="148">
        <v>100000.0</v>
      </c>
      <c r="D17" s="149">
        <v>0.0875</v>
      </c>
      <c r="E17" s="150">
        <v>8476.71</v>
      </c>
      <c r="F17" s="148">
        <v>8476.71</v>
      </c>
      <c r="G17" s="151">
        <v>45215.0</v>
      </c>
      <c r="H17" s="151">
        <v>45202.0</v>
      </c>
      <c r="I17" s="151">
        <v>45565.0</v>
      </c>
      <c r="J17" s="147" t="s">
        <v>32</v>
      </c>
      <c r="K17" s="152"/>
      <c r="L17" s="153"/>
      <c r="M17" s="150">
        <f t="shared" si="1"/>
        <v>4363.013699</v>
      </c>
      <c r="N17" s="148">
        <f t="shared" si="7"/>
        <v>4363.013699</v>
      </c>
      <c r="O17" s="154">
        <v>45566.0</v>
      </c>
      <c r="P17" s="154">
        <v>45566.0</v>
      </c>
      <c r="Q17" s="154">
        <v>45747.0</v>
      </c>
      <c r="R17" s="155" t="s">
        <v>32</v>
      </c>
      <c r="S17" s="156" t="s">
        <v>113</v>
      </c>
      <c r="T17" s="153"/>
      <c r="U17" s="150">
        <f>(C17*8.75%)*((Y17-X17+1)/365)</f>
        <v>4386.986301</v>
      </c>
      <c r="V17" s="148">
        <f t="shared" si="8"/>
        <v>4386.986301</v>
      </c>
      <c r="W17" s="154">
        <v>45748.0</v>
      </c>
      <c r="X17" s="154">
        <v>45748.0</v>
      </c>
      <c r="Y17" s="154">
        <v>45930.0</v>
      </c>
      <c r="Z17" s="157" t="s">
        <v>32</v>
      </c>
      <c r="AA17" s="156" t="s">
        <v>114</v>
      </c>
      <c r="AB17" s="153"/>
      <c r="AC17" s="150">
        <f>(C17*8.75%)*((AG17-AF17+1)/365)</f>
        <v>4363.013699</v>
      </c>
      <c r="AD17" s="148">
        <f t="shared" si="9"/>
        <v>4363.013699</v>
      </c>
      <c r="AE17" s="153"/>
      <c r="AF17" s="154">
        <v>45931.0</v>
      </c>
      <c r="AG17" s="154">
        <v>46112.0</v>
      </c>
      <c r="AH17" s="153"/>
      <c r="AI17" s="153"/>
      <c r="AJ17" s="153"/>
      <c r="AK17" s="158"/>
      <c r="AL17" s="153"/>
      <c r="AM17" s="153"/>
      <c r="AN17" s="153"/>
      <c r="AO17" s="159">
        <v>27212.0</v>
      </c>
      <c r="AP17" s="160" t="s">
        <v>33</v>
      </c>
      <c r="AQ17" s="160" t="s">
        <v>115</v>
      </c>
      <c r="AR17" s="160"/>
      <c r="AS17" s="160" t="s">
        <v>35</v>
      </c>
      <c r="AT17" s="161" t="s">
        <v>116</v>
      </c>
      <c r="AU17" s="161" t="s">
        <v>117</v>
      </c>
      <c r="AV17" s="162" t="s">
        <v>118</v>
      </c>
      <c r="AW17" s="153"/>
    </row>
    <row r="18" ht="15.75" customHeight="1">
      <c r="A18" s="22">
        <v>45202.0</v>
      </c>
      <c r="B18" s="24" t="s">
        <v>119</v>
      </c>
      <c r="C18" s="16">
        <v>20000.0</v>
      </c>
      <c r="D18" s="10">
        <v>0.085</v>
      </c>
      <c r="E18" s="15">
        <v>1695.34</v>
      </c>
      <c r="F18" s="16">
        <v>1695.34</v>
      </c>
      <c r="G18" s="12">
        <v>45215.0</v>
      </c>
      <c r="H18" s="12">
        <v>45202.0</v>
      </c>
      <c r="I18" s="12">
        <v>45565.0</v>
      </c>
      <c r="J18" s="8" t="s">
        <v>32</v>
      </c>
      <c r="K18" s="13"/>
      <c r="L18" s="14"/>
      <c r="M18" s="15">
        <f t="shared" si="1"/>
        <v>847.6712329</v>
      </c>
      <c r="N18" s="16">
        <f t="shared" si="7"/>
        <v>847.6712329</v>
      </c>
      <c r="O18" s="23">
        <v>45566.0</v>
      </c>
      <c r="P18" s="23">
        <v>45566.0</v>
      </c>
      <c r="Q18" s="23">
        <v>45747.0</v>
      </c>
      <c r="R18" s="24" t="s">
        <v>32</v>
      </c>
      <c r="S18" s="13"/>
      <c r="T18" s="14"/>
      <c r="U18" s="15">
        <f t="shared" ref="U18:U21" si="10">(C18*D18)*((Y18-X18+1)/365)</f>
        <v>852.3287671</v>
      </c>
      <c r="V18" s="16">
        <f t="shared" si="8"/>
        <v>852.3287671</v>
      </c>
      <c r="W18" s="23">
        <v>45748.0</v>
      </c>
      <c r="X18" s="23">
        <v>45748.0</v>
      </c>
      <c r="Y18" s="23">
        <v>45930.0</v>
      </c>
      <c r="Z18" s="24" t="s">
        <v>32</v>
      </c>
      <c r="AA18" s="13"/>
      <c r="AB18" s="14"/>
      <c r="AC18" s="15">
        <f t="shared" ref="AC18:AC21" si="11">(C18*D18)*((AG18-AF18+1)/365)</f>
        <v>847.6712329</v>
      </c>
      <c r="AD18" s="16">
        <f t="shared" si="9"/>
        <v>847.6712329</v>
      </c>
      <c r="AE18" s="14"/>
      <c r="AF18" s="23">
        <v>45931.0</v>
      </c>
      <c r="AG18" s="23">
        <v>46112.0</v>
      </c>
      <c r="AH18" s="14"/>
      <c r="AI18" s="14"/>
      <c r="AJ18" s="14"/>
      <c r="AK18" s="17"/>
      <c r="AL18" s="14"/>
      <c r="AM18" s="14"/>
      <c r="AN18" s="14"/>
      <c r="AO18" s="163"/>
      <c r="AP18" s="164" t="s">
        <v>64</v>
      </c>
      <c r="AQ18" s="19"/>
      <c r="AR18" s="165" t="s">
        <v>120</v>
      </c>
      <c r="AS18" s="164" t="s">
        <v>35</v>
      </c>
      <c r="AT18" s="166" t="s">
        <v>121</v>
      </c>
      <c r="AU18" s="166" t="s">
        <v>110</v>
      </c>
      <c r="AV18" s="167" t="s">
        <v>122</v>
      </c>
      <c r="AW18" s="14"/>
    </row>
    <row r="19" ht="15.75" customHeight="1">
      <c r="A19" s="22">
        <v>45202.0</v>
      </c>
      <c r="B19" s="8" t="s">
        <v>123</v>
      </c>
      <c r="C19" s="16">
        <v>100000.0</v>
      </c>
      <c r="D19" s="10">
        <v>0.085</v>
      </c>
      <c r="E19" s="15">
        <v>8476.71</v>
      </c>
      <c r="F19" s="16">
        <v>8476.71</v>
      </c>
      <c r="G19" s="12">
        <v>45215.0</v>
      </c>
      <c r="H19" s="12">
        <v>45202.0</v>
      </c>
      <c r="I19" s="12">
        <v>45565.0</v>
      </c>
      <c r="J19" s="8" t="s">
        <v>32</v>
      </c>
      <c r="K19" s="13"/>
      <c r="L19" s="14"/>
      <c r="M19" s="15">
        <f t="shared" si="1"/>
        <v>4238.356164</v>
      </c>
      <c r="N19" s="16">
        <f t="shared" si="7"/>
        <v>4238.356164</v>
      </c>
      <c r="O19" s="23">
        <v>45566.0</v>
      </c>
      <c r="P19" s="23">
        <v>45566.0</v>
      </c>
      <c r="Q19" s="23">
        <v>45747.0</v>
      </c>
      <c r="R19" s="24" t="s">
        <v>32</v>
      </c>
      <c r="S19" s="13"/>
      <c r="T19" s="14"/>
      <c r="U19" s="15">
        <f t="shared" si="10"/>
        <v>4261.643836</v>
      </c>
      <c r="V19" s="16">
        <f t="shared" si="8"/>
        <v>4261.643836</v>
      </c>
      <c r="W19" s="23">
        <v>45748.0</v>
      </c>
      <c r="X19" s="23">
        <v>45748.0</v>
      </c>
      <c r="Y19" s="23">
        <v>45930.0</v>
      </c>
      <c r="Z19" s="24" t="s">
        <v>32</v>
      </c>
      <c r="AA19" s="13"/>
      <c r="AB19" s="14"/>
      <c r="AC19" s="15">
        <f t="shared" si="11"/>
        <v>4238.356164</v>
      </c>
      <c r="AD19" s="16">
        <f t="shared" si="9"/>
        <v>4238.356164</v>
      </c>
      <c r="AE19" s="14"/>
      <c r="AF19" s="23">
        <v>45931.0</v>
      </c>
      <c r="AG19" s="23">
        <v>46112.0</v>
      </c>
      <c r="AH19" s="14"/>
      <c r="AI19" s="14"/>
      <c r="AJ19" s="14"/>
      <c r="AK19" s="17"/>
      <c r="AL19" s="14"/>
      <c r="AM19" s="14"/>
      <c r="AN19" s="14"/>
      <c r="AO19" s="25">
        <v>16763.0</v>
      </c>
      <c r="AP19" s="26" t="s">
        <v>33</v>
      </c>
      <c r="AQ19" s="168" t="s">
        <v>124</v>
      </c>
      <c r="AR19" s="19"/>
      <c r="AS19" s="26" t="s">
        <v>35</v>
      </c>
      <c r="AT19" s="20" t="s">
        <v>125</v>
      </c>
      <c r="AU19" s="20" t="s">
        <v>43</v>
      </c>
      <c r="AV19" s="21" t="s">
        <v>126</v>
      </c>
      <c r="AW19" s="14"/>
    </row>
    <row r="20" ht="15.75" customHeight="1">
      <c r="A20" s="22">
        <v>45210.0</v>
      </c>
      <c r="B20" s="8" t="s">
        <v>127</v>
      </c>
      <c r="C20" s="16">
        <v>50000.0</v>
      </c>
      <c r="D20" s="10">
        <v>0.0875</v>
      </c>
      <c r="E20" s="15">
        <v>4267.12</v>
      </c>
      <c r="F20" s="16">
        <v>4267.12</v>
      </c>
      <c r="G20" s="12">
        <v>45215.0</v>
      </c>
      <c r="H20" s="12">
        <v>45210.0</v>
      </c>
      <c r="I20" s="12">
        <v>45565.0</v>
      </c>
      <c r="J20" s="8" t="s">
        <v>32</v>
      </c>
      <c r="K20" s="13"/>
      <c r="L20" s="14"/>
      <c r="M20" s="15">
        <f t="shared" si="1"/>
        <v>2181.506849</v>
      </c>
      <c r="N20" s="16">
        <f t="shared" si="7"/>
        <v>2181.506849</v>
      </c>
      <c r="O20" s="23">
        <v>45566.0</v>
      </c>
      <c r="P20" s="23">
        <v>45566.0</v>
      </c>
      <c r="Q20" s="23">
        <v>45747.0</v>
      </c>
      <c r="R20" s="24" t="s">
        <v>32</v>
      </c>
      <c r="S20" s="13"/>
      <c r="T20" s="14"/>
      <c r="U20" s="15">
        <f t="shared" si="10"/>
        <v>2193.493151</v>
      </c>
      <c r="V20" s="16">
        <f t="shared" si="8"/>
        <v>2193.493151</v>
      </c>
      <c r="W20" s="23">
        <v>45748.0</v>
      </c>
      <c r="X20" s="23">
        <v>45748.0</v>
      </c>
      <c r="Y20" s="23">
        <v>45930.0</v>
      </c>
      <c r="Z20" s="24" t="s">
        <v>32</v>
      </c>
      <c r="AA20" s="13"/>
      <c r="AB20" s="14"/>
      <c r="AC20" s="15">
        <f t="shared" si="11"/>
        <v>2181.506849</v>
      </c>
      <c r="AD20" s="16">
        <f t="shared" si="9"/>
        <v>2181.506849</v>
      </c>
      <c r="AE20" s="14"/>
      <c r="AF20" s="23">
        <v>45931.0</v>
      </c>
      <c r="AG20" s="23">
        <v>46112.0</v>
      </c>
      <c r="AH20" s="14"/>
      <c r="AI20" s="14"/>
      <c r="AJ20" s="14"/>
      <c r="AK20" s="17"/>
      <c r="AL20" s="14"/>
      <c r="AM20" s="14"/>
      <c r="AN20" s="14"/>
      <c r="AO20" s="145" t="s">
        <v>63</v>
      </c>
      <c r="AP20" s="164" t="s">
        <v>64</v>
      </c>
      <c r="AQ20" s="19"/>
      <c r="AR20" s="19" t="s">
        <v>128</v>
      </c>
      <c r="AS20" s="26" t="s">
        <v>35</v>
      </c>
      <c r="AT20" s="20" t="s">
        <v>129</v>
      </c>
      <c r="AU20" s="20" t="s">
        <v>37</v>
      </c>
      <c r="AV20" s="21" t="s">
        <v>130</v>
      </c>
      <c r="AW20" s="14"/>
    </row>
    <row r="21" ht="36.75" customHeight="1">
      <c r="A21" s="169">
        <v>45214.0</v>
      </c>
      <c r="B21" s="170" t="s">
        <v>131</v>
      </c>
      <c r="C21" s="171">
        <v>20000.0</v>
      </c>
      <c r="D21" s="172">
        <v>0.0875</v>
      </c>
      <c r="E21" s="173">
        <v>1687.67</v>
      </c>
      <c r="F21" s="171">
        <v>1518.9</v>
      </c>
      <c r="G21" s="174">
        <v>45225.0</v>
      </c>
      <c r="H21" s="174">
        <v>45214.0</v>
      </c>
      <c r="I21" s="174">
        <v>45565.0</v>
      </c>
      <c r="J21" s="170" t="s">
        <v>32</v>
      </c>
      <c r="K21" s="175" t="s">
        <v>132</v>
      </c>
      <c r="L21" s="176"/>
      <c r="M21" s="173">
        <f t="shared" si="1"/>
        <v>872.6027397</v>
      </c>
      <c r="N21" s="171">
        <f>M21*0.9</f>
        <v>785.3424658</v>
      </c>
      <c r="O21" s="177">
        <v>45566.0</v>
      </c>
      <c r="P21" s="177">
        <v>45566.0</v>
      </c>
      <c r="Q21" s="177">
        <v>45747.0</v>
      </c>
      <c r="R21" s="178" t="s">
        <v>32</v>
      </c>
      <c r="S21" s="179" t="s">
        <v>133</v>
      </c>
      <c r="T21" s="176"/>
      <c r="U21" s="173">
        <f t="shared" si="10"/>
        <v>877.3972603</v>
      </c>
      <c r="V21" s="171">
        <f>U21*0.9</f>
        <v>789.6575342</v>
      </c>
      <c r="W21" s="177">
        <v>45748.0</v>
      </c>
      <c r="X21" s="177">
        <v>45748.0</v>
      </c>
      <c r="Y21" s="177">
        <v>45930.0</v>
      </c>
      <c r="Z21" s="178" t="s">
        <v>32</v>
      </c>
      <c r="AA21" s="175"/>
      <c r="AB21" s="176"/>
      <c r="AC21" s="173">
        <f t="shared" si="11"/>
        <v>872.6027397</v>
      </c>
      <c r="AD21" s="171">
        <f>AC21*0.9</f>
        <v>785.3424658</v>
      </c>
      <c r="AE21" s="176"/>
      <c r="AF21" s="177">
        <v>45931.0</v>
      </c>
      <c r="AG21" s="177">
        <v>46112.0</v>
      </c>
      <c r="AH21" s="176"/>
      <c r="AI21" s="176"/>
      <c r="AJ21" s="176"/>
      <c r="AK21" s="180"/>
      <c r="AL21" s="176"/>
      <c r="AM21" s="176"/>
      <c r="AN21" s="176"/>
      <c r="AO21" s="181">
        <v>24227.0</v>
      </c>
      <c r="AP21" s="182" t="s">
        <v>93</v>
      </c>
      <c r="AQ21" s="170" t="s">
        <v>63</v>
      </c>
      <c r="AR21" s="170"/>
      <c r="AS21" s="182" t="s">
        <v>35</v>
      </c>
      <c r="AT21" s="183" t="s">
        <v>134</v>
      </c>
      <c r="AU21" s="183" t="s">
        <v>43</v>
      </c>
      <c r="AV21" s="184" t="s">
        <v>135</v>
      </c>
      <c r="AW21" s="176"/>
    </row>
    <row r="22" ht="15.75" customHeight="1">
      <c r="A22" s="185"/>
      <c r="B22" s="8"/>
      <c r="C22" s="16"/>
      <c r="D22" s="10"/>
      <c r="E22" s="16"/>
      <c r="F22" s="16"/>
      <c r="G22" s="12"/>
      <c r="H22" s="12"/>
      <c r="I22" s="12"/>
      <c r="J22" s="8"/>
      <c r="K22" s="13"/>
      <c r="L22" s="14"/>
      <c r="M22" s="16"/>
      <c r="N22" s="16"/>
      <c r="O22" s="23"/>
      <c r="P22" s="23"/>
      <c r="Q22" s="23"/>
      <c r="R22" s="8"/>
      <c r="S22" s="13"/>
      <c r="T22" s="14"/>
      <c r="U22" s="16"/>
      <c r="V22" s="16"/>
      <c r="W22" s="8"/>
      <c r="X22" s="23"/>
      <c r="Y22" s="23"/>
      <c r="Z22" s="8"/>
      <c r="AA22" s="13"/>
      <c r="AB22" s="14"/>
      <c r="AC22" s="16"/>
      <c r="AD22" s="16"/>
      <c r="AE22" s="14"/>
      <c r="AF22" s="23"/>
      <c r="AG22" s="23"/>
      <c r="AH22" s="14"/>
      <c r="AI22" s="14"/>
      <c r="AJ22" s="14"/>
      <c r="AK22" s="14"/>
      <c r="AL22" s="14"/>
      <c r="AM22" s="14"/>
      <c r="AN22" s="14"/>
      <c r="AO22" s="19"/>
      <c r="AP22" s="19"/>
      <c r="AQ22" s="19"/>
      <c r="AR22" s="19"/>
      <c r="AS22" s="19"/>
      <c r="AT22" s="20"/>
      <c r="AU22" s="20"/>
      <c r="AV22" s="21"/>
      <c r="AW22" s="14"/>
    </row>
    <row r="23" ht="15.75" customHeight="1">
      <c r="A23" s="7" t="s">
        <v>136</v>
      </c>
      <c r="B23" s="8"/>
      <c r="C23" s="16"/>
      <c r="D23" s="10"/>
      <c r="E23" s="16"/>
      <c r="F23" s="16"/>
      <c r="G23" s="12"/>
      <c r="H23" s="12"/>
      <c r="I23" s="12"/>
      <c r="J23" s="8"/>
      <c r="K23" s="13"/>
      <c r="L23" s="14"/>
      <c r="M23" s="16"/>
      <c r="N23" s="16"/>
      <c r="O23" s="23"/>
      <c r="P23" s="23"/>
      <c r="Q23" s="23"/>
      <c r="R23" s="8"/>
      <c r="S23" s="13"/>
      <c r="T23" s="14"/>
      <c r="U23" s="16"/>
      <c r="V23" s="16"/>
      <c r="W23" s="8"/>
      <c r="X23" s="23"/>
      <c r="Y23" s="23"/>
      <c r="Z23" s="8"/>
      <c r="AA23" s="13"/>
      <c r="AB23" s="14"/>
      <c r="AC23" s="16"/>
      <c r="AD23" s="16"/>
      <c r="AE23" s="14"/>
      <c r="AF23" s="23"/>
      <c r="AG23" s="23"/>
      <c r="AH23" s="14"/>
      <c r="AI23" s="14"/>
      <c r="AJ23" s="14"/>
      <c r="AK23" s="14"/>
      <c r="AL23" s="14"/>
      <c r="AM23" s="14"/>
      <c r="AN23" s="14"/>
      <c r="AO23" s="8"/>
      <c r="AP23" s="8"/>
      <c r="AQ23" s="8"/>
      <c r="AR23" s="8"/>
      <c r="AS23" s="8"/>
      <c r="AT23" s="186"/>
      <c r="AU23" s="186"/>
      <c r="AV23" s="187"/>
      <c r="AW23" s="14"/>
    </row>
    <row r="24" ht="31.5" customHeight="1">
      <c r="A24" s="188">
        <v>45266.0</v>
      </c>
      <c r="B24" s="189" t="s">
        <v>137</v>
      </c>
      <c r="C24" s="190">
        <v>90000.0</v>
      </c>
      <c r="D24" s="191">
        <v>0.085</v>
      </c>
      <c r="E24" s="192">
        <f t="shared" ref="E24:E43" si="12">(C24*D24)*((I24-H24+1)/365)</f>
        <v>5994.246575</v>
      </c>
      <c r="F24" s="190">
        <f t="shared" ref="F24:F25" si="13">E24</f>
        <v>5994.246575</v>
      </c>
      <c r="G24" s="193">
        <v>45281.0</v>
      </c>
      <c r="H24" s="193">
        <v>45280.0</v>
      </c>
      <c r="I24" s="193">
        <v>45565.0</v>
      </c>
      <c r="J24" s="189" t="s">
        <v>32</v>
      </c>
      <c r="K24" s="194" t="s">
        <v>138</v>
      </c>
      <c r="L24" s="195"/>
      <c r="M24" s="192">
        <f t="shared" ref="M24:M43" si="14">(C24*D24)*((Q24-P24+1)/365)</f>
        <v>3814.520548</v>
      </c>
      <c r="N24" s="190">
        <f t="shared" ref="N24:N25" si="15">M24</f>
        <v>3814.520548</v>
      </c>
      <c r="O24" s="196">
        <v>45566.0</v>
      </c>
      <c r="P24" s="196">
        <v>45566.0</v>
      </c>
      <c r="Q24" s="196">
        <v>45747.0</v>
      </c>
      <c r="R24" s="197" t="s">
        <v>32</v>
      </c>
      <c r="S24" s="194"/>
      <c r="T24" s="195"/>
      <c r="U24" s="192">
        <f t="shared" ref="U24:U43" si="16">(C24*D24)*((Y24-X24+1)/365)</f>
        <v>3835.479452</v>
      </c>
      <c r="V24" s="190">
        <f t="shared" ref="V24:V25" si="17">U24</f>
        <v>3835.479452</v>
      </c>
      <c r="W24" s="196">
        <v>45748.0</v>
      </c>
      <c r="X24" s="196">
        <v>45748.0</v>
      </c>
      <c r="Y24" s="196">
        <v>45930.0</v>
      </c>
      <c r="Z24" s="197" t="s">
        <v>32</v>
      </c>
      <c r="AA24" s="198" t="s">
        <v>139</v>
      </c>
      <c r="AB24" s="195"/>
      <c r="AC24" s="192">
        <f t="shared" ref="AC24:AC43" si="18">(C24*D24)*((AG24-AF24+1)/365)</f>
        <v>3814.520548</v>
      </c>
      <c r="AD24" s="190">
        <f t="shared" ref="AD24:AD25" si="19">AC24</f>
        <v>3814.520548</v>
      </c>
      <c r="AE24" s="195"/>
      <c r="AF24" s="196">
        <v>45931.0</v>
      </c>
      <c r="AG24" s="196">
        <v>46112.0</v>
      </c>
      <c r="AH24" s="195"/>
      <c r="AI24" s="195"/>
      <c r="AJ24" s="195"/>
      <c r="AK24" s="199"/>
      <c r="AL24" s="195"/>
      <c r="AM24" s="195"/>
      <c r="AN24" s="195"/>
      <c r="AO24" s="200">
        <v>20953.0</v>
      </c>
      <c r="AP24" s="201" t="s">
        <v>33</v>
      </c>
      <c r="AQ24" s="201" t="s">
        <v>140</v>
      </c>
      <c r="AR24" s="202"/>
      <c r="AS24" s="202" t="s">
        <v>35</v>
      </c>
      <c r="AT24" s="203" t="s">
        <v>141</v>
      </c>
      <c r="AU24" s="203" t="s">
        <v>37</v>
      </c>
      <c r="AV24" s="204" t="s">
        <v>142</v>
      </c>
      <c r="AW24" s="195"/>
    </row>
    <row r="25" ht="32.25" customHeight="1">
      <c r="A25" s="205">
        <v>45268.0</v>
      </c>
      <c r="B25" s="206" t="s">
        <v>143</v>
      </c>
      <c r="C25" s="207">
        <v>100000.0</v>
      </c>
      <c r="D25" s="208">
        <v>0.0875</v>
      </c>
      <c r="E25" s="209">
        <f t="shared" si="12"/>
        <v>7023.972603</v>
      </c>
      <c r="F25" s="207">
        <f t="shared" si="13"/>
        <v>7023.972603</v>
      </c>
      <c r="G25" s="210">
        <v>45281.0</v>
      </c>
      <c r="H25" s="210">
        <v>45273.0</v>
      </c>
      <c r="I25" s="210">
        <v>45565.0</v>
      </c>
      <c r="J25" s="206" t="s">
        <v>32</v>
      </c>
      <c r="K25" s="211" t="s">
        <v>144</v>
      </c>
      <c r="L25" s="212"/>
      <c r="M25" s="209">
        <f t="shared" si="14"/>
        <v>4363.013699</v>
      </c>
      <c r="N25" s="207">
        <f t="shared" si="15"/>
        <v>4363.013699</v>
      </c>
      <c r="O25" s="213">
        <v>45566.0</v>
      </c>
      <c r="P25" s="213">
        <v>45566.0</v>
      </c>
      <c r="Q25" s="213">
        <v>45747.0</v>
      </c>
      <c r="R25" s="214" t="s">
        <v>32</v>
      </c>
      <c r="S25" s="211"/>
      <c r="T25" s="212"/>
      <c r="U25" s="209">
        <f t="shared" si="16"/>
        <v>4386.986301</v>
      </c>
      <c r="V25" s="207">
        <f t="shared" si="17"/>
        <v>4386.986301</v>
      </c>
      <c r="W25" s="213">
        <v>45748.0</v>
      </c>
      <c r="X25" s="213">
        <v>45748.0</v>
      </c>
      <c r="Y25" s="213">
        <v>45930.0</v>
      </c>
      <c r="Z25" s="214" t="s">
        <v>32</v>
      </c>
      <c r="AA25" s="215" t="s">
        <v>145</v>
      </c>
      <c r="AB25" s="212"/>
      <c r="AC25" s="209">
        <f t="shared" si="18"/>
        <v>4363.013699</v>
      </c>
      <c r="AD25" s="207">
        <f t="shared" si="19"/>
        <v>4363.013699</v>
      </c>
      <c r="AE25" s="212"/>
      <c r="AF25" s="213">
        <v>45931.0</v>
      </c>
      <c r="AG25" s="213">
        <v>46112.0</v>
      </c>
      <c r="AH25" s="212"/>
      <c r="AI25" s="212"/>
      <c r="AJ25" s="212"/>
      <c r="AK25" s="216"/>
      <c r="AL25" s="212"/>
      <c r="AM25" s="212"/>
      <c r="AN25" s="212"/>
      <c r="AO25" s="217">
        <v>24641.0</v>
      </c>
      <c r="AP25" s="218" t="s">
        <v>33</v>
      </c>
      <c r="AQ25" s="218" t="s">
        <v>146</v>
      </c>
      <c r="AR25" s="218"/>
      <c r="AS25" s="218" t="s">
        <v>35</v>
      </c>
      <c r="AT25" s="219" t="s">
        <v>147</v>
      </c>
      <c r="AU25" s="219" t="s">
        <v>148</v>
      </c>
      <c r="AV25" s="220" t="s">
        <v>149</v>
      </c>
      <c r="AW25" s="212"/>
    </row>
    <row r="26" ht="28.5" customHeight="1">
      <c r="A26" s="221">
        <v>45268.0</v>
      </c>
      <c r="B26" s="113" t="s">
        <v>90</v>
      </c>
      <c r="C26" s="114">
        <v>10000.0</v>
      </c>
      <c r="D26" s="115">
        <v>0.085</v>
      </c>
      <c r="E26" s="116">
        <f t="shared" si="12"/>
        <v>666.0273973</v>
      </c>
      <c r="F26" s="114">
        <f>E26*0.9</f>
        <v>599.4246575</v>
      </c>
      <c r="G26" s="117">
        <v>45281.0</v>
      </c>
      <c r="H26" s="117">
        <v>45280.0</v>
      </c>
      <c r="I26" s="117">
        <v>45565.0</v>
      </c>
      <c r="J26" s="113" t="s">
        <v>32</v>
      </c>
      <c r="K26" s="118" t="s">
        <v>138</v>
      </c>
      <c r="L26" s="119"/>
      <c r="M26" s="116">
        <f t="shared" si="14"/>
        <v>423.8356164</v>
      </c>
      <c r="N26" s="114">
        <f>M26*0.9</f>
        <v>381.4520548</v>
      </c>
      <c r="O26" s="120">
        <v>45566.0</v>
      </c>
      <c r="P26" s="120">
        <v>45566.0</v>
      </c>
      <c r="Q26" s="120">
        <v>45747.0</v>
      </c>
      <c r="R26" s="121" t="s">
        <v>32</v>
      </c>
      <c r="S26" s="122" t="s">
        <v>91</v>
      </c>
      <c r="T26" s="119"/>
      <c r="U26" s="116">
        <f t="shared" si="16"/>
        <v>426.1643836</v>
      </c>
      <c r="V26" s="114">
        <f>U26*0.9</f>
        <v>383.5479452</v>
      </c>
      <c r="W26" s="120">
        <v>45748.0</v>
      </c>
      <c r="X26" s="120">
        <v>45748.0</v>
      </c>
      <c r="Y26" s="120">
        <v>45930.0</v>
      </c>
      <c r="Z26" s="121" t="s">
        <v>32</v>
      </c>
      <c r="AA26" s="122" t="s">
        <v>92</v>
      </c>
      <c r="AB26" s="119"/>
      <c r="AC26" s="116">
        <f t="shared" si="18"/>
        <v>423.8356164</v>
      </c>
      <c r="AD26" s="114">
        <f>AC26*0.9</f>
        <v>381.4520548</v>
      </c>
      <c r="AE26" s="119"/>
      <c r="AF26" s="120">
        <v>45931.0</v>
      </c>
      <c r="AG26" s="120">
        <v>46112.0</v>
      </c>
      <c r="AH26" s="119"/>
      <c r="AI26" s="119"/>
      <c r="AJ26" s="119"/>
      <c r="AK26" s="123"/>
      <c r="AL26" s="119"/>
      <c r="AM26" s="119"/>
      <c r="AN26" s="119"/>
      <c r="AO26" s="222">
        <v>16432.0</v>
      </c>
      <c r="AP26" s="223" t="s">
        <v>93</v>
      </c>
      <c r="AQ26" s="223" t="s">
        <v>63</v>
      </c>
      <c r="AR26" s="223"/>
      <c r="AS26" s="223" t="s">
        <v>35</v>
      </c>
      <c r="AT26" s="224" t="s">
        <v>94</v>
      </c>
      <c r="AU26" s="224" t="s">
        <v>37</v>
      </c>
      <c r="AV26" s="127" t="s">
        <v>95</v>
      </c>
      <c r="AW26" s="119"/>
    </row>
    <row r="27" ht="31.5" customHeight="1">
      <c r="A27" s="225">
        <v>45268.0</v>
      </c>
      <c r="B27" s="226" t="s">
        <v>150</v>
      </c>
      <c r="C27" s="227">
        <v>200000.0</v>
      </c>
      <c r="D27" s="228">
        <v>0.0875</v>
      </c>
      <c r="E27" s="229">
        <f t="shared" si="12"/>
        <v>13712.32877</v>
      </c>
      <c r="F27" s="227">
        <f t="shared" ref="F27:F38" si="20">E27</f>
        <v>13712.32877</v>
      </c>
      <c r="G27" s="230">
        <v>45281.0</v>
      </c>
      <c r="H27" s="230">
        <v>45280.0</v>
      </c>
      <c r="I27" s="230">
        <v>45565.0</v>
      </c>
      <c r="J27" s="231" t="s">
        <v>32</v>
      </c>
      <c r="K27" s="232" t="s">
        <v>138</v>
      </c>
      <c r="L27" s="233"/>
      <c r="M27" s="229">
        <f t="shared" si="14"/>
        <v>8726.027397</v>
      </c>
      <c r="N27" s="227">
        <f t="shared" ref="N27:N38" si="21">M27</f>
        <v>8726.027397</v>
      </c>
      <c r="O27" s="234">
        <v>45566.0</v>
      </c>
      <c r="P27" s="234">
        <v>45566.0</v>
      </c>
      <c r="Q27" s="234">
        <v>45747.0</v>
      </c>
      <c r="R27" s="235" t="s">
        <v>32</v>
      </c>
      <c r="S27" s="236"/>
      <c r="T27" s="233"/>
      <c r="U27" s="229">
        <f t="shared" si="16"/>
        <v>8773.972603</v>
      </c>
      <c r="V27" s="227">
        <f t="shared" ref="V27:V38" si="22">U27</f>
        <v>8773.972603</v>
      </c>
      <c r="W27" s="234">
        <v>45748.0</v>
      </c>
      <c r="X27" s="234">
        <v>45748.0</v>
      </c>
      <c r="Y27" s="234">
        <v>45930.0</v>
      </c>
      <c r="Z27" s="235" t="s">
        <v>32</v>
      </c>
      <c r="AA27" s="236" t="s">
        <v>151</v>
      </c>
      <c r="AB27" s="233"/>
      <c r="AC27" s="229">
        <f t="shared" si="18"/>
        <v>8726.027397</v>
      </c>
      <c r="AD27" s="227">
        <f t="shared" ref="AD27:AD38" si="23">AC27</f>
        <v>8726.027397</v>
      </c>
      <c r="AE27" s="233"/>
      <c r="AF27" s="234">
        <v>45931.0</v>
      </c>
      <c r="AG27" s="234">
        <v>46112.0</v>
      </c>
      <c r="AH27" s="233"/>
      <c r="AI27" s="233"/>
      <c r="AJ27" s="233"/>
      <c r="AK27" s="237"/>
      <c r="AL27" s="233"/>
      <c r="AM27" s="233"/>
      <c r="AN27" s="233"/>
      <c r="AO27" s="238">
        <v>23285.0</v>
      </c>
      <c r="AP27" s="239" t="s">
        <v>33</v>
      </c>
      <c r="AQ27" s="239" t="s">
        <v>152</v>
      </c>
      <c r="AR27" s="239"/>
      <c r="AS27" s="239" t="s">
        <v>35</v>
      </c>
      <c r="AT27" s="240" t="s">
        <v>153</v>
      </c>
      <c r="AU27" s="240" t="s">
        <v>154</v>
      </c>
      <c r="AV27" s="241" t="s">
        <v>155</v>
      </c>
      <c r="AW27" s="233"/>
    </row>
    <row r="28" ht="30.75" customHeight="1">
      <c r="A28" s="242">
        <v>45268.0</v>
      </c>
      <c r="B28" s="243" t="s">
        <v>156</v>
      </c>
      <c r="C28" s="244">
        <v>50000.0</v>
      </c>
      <c r="D28" s="245">
        <v>0.085</v>
      </c>
      <c r="E28" s="246">
        <f t="shared" si="12"/>
        <v>3330.136986</v>
      </c>
      <c r="F28" s="244">
        <f t="shared" si="20"/>
        <v>3330.136986</v>
      </c>
      <c r="G28" s="247">
        <v>45281.0</v>
      </c>
      <c r="H28" s="247">
        <v>45280.0</v>
      </c>
      <c r="I28" s="247">
        <v>45565.0</v>
      </c>
      <c r="J28" s="243" t="s">
        <v>32</v>
      </c>
      <c r="K28" s="248" t="s">
        <v>138</v>
      </c>
      <c r="L28" s="249"/>
      <c r="M28" s="246">
        <f t="shared" si="14"/>
        <v>2119.178082</v>
      </c>
      <c r="N28" s="244">
        <f t="shared" si="21"/>
        <v>2119.178082</v>
      </c>
      <c r="O28" s="250">
        <v>45566.0</v>
      </c>
      <c r="P28" s="250">
        <v>45566.0</v>
      </c>
      <c r="Q28" s="250">
        <v>45747.0</v>
      </c>
      <c r="R28" s="251" t="s">
        <v>32</v>
      </c>
      <c r="S28" s="248"/>
      <c r="T28" s="249"/>
      <c r="U28" s="246">
        <f t="shared" si="16"/>
        <v>2130.821918</v>
      </c>
      <c r="V28" s="244">
        <f t="shared" si="22"/>
        <v>2130.821918</v>
      </c>
      <c r="W28" s="250">
        <v>45748.0</v>
      </c>
      <c r="X28" s="250">
        <v>45748.0</v>
      </c>
      <c r="Y28" s="250">
        <v>45930.0</v>
      </c>
      <c r="Z28" s="251" t="s">
        <v>32</v>
      </c>
      <c r="AA28" s="252" t="s">
        <v>157</v>
      </c>
      <c r="AB28" s="249"/>
      <c r="AC28" s="246">
        <f t="shared" si="18"/>
        <v>2119.178082</v>
      </c>
      <c r="AD28" s="244">
        <f t="shared" si="23"/>
        <v>2119.178082</v>
      </c>
      <c r="AE28" s="249"/>
      <c r="AF28" s="250">
        <v>45931.0</v>
      </c>
      <c r="AG28" s="250">
        <v>46112.0</v>
      </c>
      <c r="AH28" s="249"/>
      <c r="AI28" s="249"/>
      <c r="AJ28" s="249"/>
      <c r="AK28" s="253"/>
      <c r="AL28" s="249"/>
      <c r="AM28" s="249"/>
      <c r="AN28" s="249"/>
      <c r="AO28" s="254">
        <v>17392.0</v>
      </c>
      <c r="AP28" s="255" t="s">
        <v>33</v>
      </c>
      <c r="AQ28" s="255" t="s">
        <v>158</v>
      </c>
      <c r="AR28" s="256"/>
      <c r="AS28" s="256" t="s">
        <v>35</v>
      </c>
      <c r="AT28" s="257" t="s">
        <v>159</v>
      </c>
      <c r="AU28" s="257" t="s">
        <v>37</v>
      </c>
      <c r="AV28" s="258" t="s">
        <v>160</v>
      </c>
      <c r="AW28" s="249"/>
    </row>
    <row r="29" ht="27.0" customHeight="1">
      <c r="A29" s="259">
        <v>45268.0</v>
      </c>
      <c r="B29" s="80" t="s">
        <v>72</v>
      </c>
      <c r="C29" s="81">
        <v>50000.0</v>
      </c>
      <c r="D29" s="82">
        <v>0.0875</v>
      </c>
      <c r="E29" s="83">
        <f t="shared" si="12"/>
        <v>3428.082192</v>
      </c>
      <c r="F29" s="81">
        <f t="shared" si="20"/>
        <v>3428.082192</v>
      </c>
      <c r="G29" s="84">
        <v>45281.0</v>
      </c>
      <c r="H29" s="84">
        <v>45280.0</v>
      </c>
      <c r="I29" s="84">
        <v>45565.0</v>
      </c>
      <c r="J29" s="80" t="s">
        <v>32</v>
      </c>
      <c r="K29" s="85" t="s">
        <v>138</v>
      </c>
      <c r="L29" s="86"/>
      <c r="M29" s="83">
        <f t="shared" si="14"/>
        <v>2181.506849</v>
      </c>
      <c r="N29" s="81">
        <f t="shared" si="21"/>
        <v>2181.506849</v>
      </c>
      <c r="O29" s="87">
        <v>45566.0</v>
      </c>
      <c r="P29" s="87">
        <v>45566.0</v>
      </c>
      <c r="Q29" s="87">
        <v>45747.0</v>
      </c>
      <c r="R29" s="88" t="s">
        <v>32</v>
      </c>
      <c r="S29" s="89" t="s">
        <v>73</v>
      </c>
      <c r="T29" s="86"/>
      <c r="U29" s="83">
        <f t="shared" si="16"/>
        <v>2193.493151</v>
      </c>
      <c r="V29" s="81">
        <f t="shared" si="22"/>
        <v>2193.493151</v>
      </c>
      <c r="W29" s="87">
        <v>45748.0</v>
      </c>
      <c r="X29" s="87">
        <v>45748.0</v>
      </c>
      <c r="Y29" s="87">
        <v>45930.0</v>
      </c>
      <c r="Z29" s="88" t="s">
        <v>32</v>
      </c>
      <c r="AA29" s="89" t="s">
        <v>74</v>
      </c>
      <c r="AB29" s="86"/>
      <c r="AC29" s="83">
        <f t="shared" si="18"/>
        <v>2181.506849</v>
      </c>
      <c r="AD29" s="81">
        <f t="shared" si="23"/>
        <v>2181.506849</v>
      </c>
      <c r="AE29" s="86"/>
      <c r="AF29" s="87">
        <v>45931.0</v>
      </c>
      <c r="AG29" s="87">
        <v>46112.0</v>
      </c>
      <c r="AH29" s="86"/>
      <c r="AI29" s="86"/>
      <c r="AJ29" s="86"/>
      <c r="AK29" s="90"/>
      <c r="AL29" s="86"/>
      <c r="AM29" s="86"/>
      <c r="AN29" s="86"/>
      <c r="AO29" s="91">
        <v>15157.0</v>
      </c>
      <c r="AP29" s="92" t="s">
        <v>33</v>
      </c>
      <c r="AQ29" s="92" t="s">
        <v>75</v>
      </c>
      <c r="AR29" s="92"/>
      <c r="AS29" s="92" t="s">
        <v>35</v>
      </c>
      <c r="AT29" s="93" t="s">
        <v>76</v>
      </c>
      <c r="AU29" s="93" t="s">
        <v>77</v>
      </c>
      <c r="AV29" s="94" t="s">
        <v>78</v>
      </c>
      <c r="AW29" s="86"/>
    </row>
    <row r="30" ht="25.5" customHeight="1">
      <c r="A30" s="185">
        <v>45271.0</v>
      </c>
      <c r="B30" s="8" t="s">
        <v>161</v>
      </c>
      <c r="C30" s="16">
        <v>50000.0</v>
      </c>
      <c r="D30" s="10">
        <v>0.085</v>
      </c>
      <c r="E30" s="15">
        <f t="shared" si="12"/>
        <v>3330.136986</v>
      </c>
      <c r="F30" s="16">
        <f t="shared" si="20"/>
        <v>3330.136986</v>
      </c>
      <c r="G30" s="12">
        <v>45281.0</v>
      </c>
      <c r="H30" s="12">
        <v>45280.0</v>
      </c>
      <c r="I30" s="12">
        <v>45565.0</v>
      </c>
      <c r="J30" s="8" t="s">
        <v>32</v>
      </c>
      <c r="K30" s="13" t="s">
        <v>138</v>
      </c>
      <c r="L30" s="14"/>
      <c r="M30" s="15">
        <f t="shared" si="14"/>
        <v>2119.178082</v>
      </c>
      <c r="N30" s="16">
        <f t="shared" si="21"/>
        <v>2119.178082</v>
      </c>
      <c r="O30" s="23">
        <v>45566.0</v>
      </c>
      <c r="P30" s="23">
        <v>45566.0</v>
      </c>
      <c r="Q30" s="23">
        <v>45747.0</v>
      </c>
      <c r="R30" s="24" t="s">
        <v>32</v>
      </c>
      <c r="S30" s="13"/>
      <c r="T30" s="14"/>
      <c r="U30" s="15">
        <f t="shared" si="16"/>
        <v>2130.821918</v>
      </c>
      <c r="V30" s="16">
        <f t="shared" si="22"/>
        <v>2130.821918</v>
      </c>
      <c r="W30" s="23">
        <v>45748.0</v>
      </c>
      <c r="X30" s="23">
        <v>45748.0</v>
      </c>
      <c r="Y30" s="23">
        <v>45930.0</v>
      </c>
      <c r="Z30" s="24" t="s">
        <v>32</v>
      </c>
      <c r="AA30" s="13"/>
      <c r="AB30" s="14"/>
      <c r="AC30" s="15">
        <f t="shared" si="18"/>
        <v>2119.178082</v>
      </c>
      <c r="AD30" s="16">
        <f t="shared" si="23"/>
        <v>2119.178082</v>
      </c>
      <c r="AE30" s="14"/>
      <c r="AF30" s="23">
        <v>45931.0</v>
      </c>
      <c r="AG30" s="23">
        <v>46112.0</v>
      </c>
      <c r="AH30" s="14"/>
      <c r="AI30" s="14"/>
      <c r="AJ30" s="14"/>
      <c r="AK30" s="17"/>
      <c r="AL30" s="14"/>
      <c r="AM30" s="14"/>
      <c r="AN30" s="14"/>
      <c r="AO30" s="25">
        <v>25614.0</v>
      </c>
      <c r="AP30" s="260" t="s">
        <v>33</v>
      </c>
      <c r="AQ30" s="260" t="s">
        <v>162</v>
      </c>
      <c r="AR30" s="260"/>
      <c r="AS30" s="26" t="s">
        <v>35</v>
      </c>
      <c r="AT30" s="28" t="s">
        <v>163</v>
      </c>
      <c r="AU30" s="28" t="s">
        <v>164</v>
      </c>
      <c r="AV30" s="62" t="s">
        <v>165</v>
      </c>
      <c r="AW30" s="14"/>
    </row>
    <row r="31" ht="31.5" customHeight="1">
      <c r="A31" s="185">
        <v>45271.0</v>
      </c>
      <c r="B31" s="8" t="s">
        <v>166</v>
      </c>
      <c r="C31" s="16">
        <v>30000.0</v>
      </c>
      <c r="D31" s="10">
        <v>0.085</v>
      </c>
      <c r="E31" s="15">
        <f t="shared" si="12"/>
        <v>1998.082192</v>
      </c>
      <c r="F31" s="16">
        <f t="shared" si="20"/>
        <v>1998.082192</v>
      </c>
      <c r="G31" s="12">
        <v>45281.0</v>
      </c>
      <c r="H31" s="12">
        <v>45280.0</v>
      </c>
      <c r="I31" s="12">
        <v>45565.0</v>
      </c>
      <c r="J31" s="8" t="s">
        <v>32</v>
      </c>
      <c r="K31" s="13" t="s">
        <v>138</v>
      </c>
      <c r="L31" s="14"/>
      <c r="M31" s="15">
        <f t="shared" si="14"/>
        <v>1271.506849</v>
      </c>
      <c r="N31" s="16">
        <f t="shared" si="21"/>
        <v>1271.506849</v>
      </c>
      <c r="O31" s="23">
        <v>45566.0</v>
      </c>
      <c r="P31" s="23">
        <v>45566.0</v>
      </c>
      <c r="Q31" s="23">
        <v>45747.0</v>
      </c>
      <c r="R31" s="24" t="s">
        <v>32</v>
      </c>
      <c r="S31" s="13"/>
      <c r="T31" s="14"/>
      <c r="U31" s="15">
        <f t="shared" si="16"/>
        <v>1278.493151</v>
      </c>
      <c r="V31" s="16">
        <f t="shared" si="22"/>
        <v>1278.493151</v>
      </c>
      <c r="W31" s="23">
        <v>45748.0</v>
      </c>
      <c r="X31" s="23">
        <v>45748.0</v>
      </c>
      <c r="Y31" s="23">
        <v>45930.0</v>
      </c>
      <c r="Z31" s="24" t="s">
        <v>32</v>
      </c>
      <c r="AA31" s="13"/>
      <c r="AB31" s="14"/>
      <c r="AC31" s="15">
        <f t="shared" si="18"/>
        <v>1271.506849</v>
      </c>
      <c r="AD31" s="16">
        <f t="shared" si="23"/>
        <v>1271.506849</v>
      </c>
      <c r="AE31" s="14"/>
      <c r="AF31" s="23">
        <v>45931.0</v>
      </c>
      <c r="AG31" s="23">
        <v>46112.0</v>
      </c>
      <c r="AH31" s="14"/>
      <c r="AI31" s="14"/>
      <c r="AJ31" s="14"/>
      <c r="AK31" s="17"/>
      <c r="AL31" s="14"/>
      <c r="AM31" s="14"/>
      <c r="AN31" s="14"/>
      <c r="AO31" s="25">
        <v>33424.0</v>
      </c>
      <c r="AP31" s="260" t="s">
        <v>33</v>
      </c>
      <c r="AQ31" s="26" t="s">
        <v>167</v>
      </c>
      <c r="AR31" s="26"/>
      <c r="AS31" s="26" t="s">
        <v>35</v>
      </c>
      <c r="AT31" s="28" t="s">
        <v>168</v>
      </c>
      <c r="AU31" s="28" t="s">
        <v>169</v>
      </c>
      <c r="AV31" s="62" t="s">
        <v>170</v>
      </c>
      <c r="AW31" s="14"/>
    </row>
    <row r="32" ht="27.75" customHeight="1">
      <c r="A32" s="185">
        <v>45271.0</v>
      </c>
      <c r="B32" s="8" t="s">
        <v>171</v>
      </c>
      <c r="C32" s="16">
        <v>200000.0</v>
      </c>
      <c r="D32" s="10">
        <v>0.0875</v>
      </c>
      <c r="E32" s="15">
        <f t="shared" si="12"/>
        <v>13712.32877</v>
      </c>
      <c r="F32" s="16">
        <f t="shared" si="20"/>
        <v>13712.32877</v>
      </c>
      <c r="G32" s="12">
        <v>45281.0</v>
      </c>
      <c r="H32" s="12">
        <v>45280.0</v>
      </c>
      <c r="I32" s="12">
        <v>45565.0</v>
      </c>
      <c r="J32" s="8" t="s">
        <v>32</v>
      </c>
      <c r="K32" s="13" t="s">
        <v>138</v>
      </c>
      <c r="L32" s="14"/>
      <c r="M32" s="15">
        <f t="shared" si="14"/>
        <v>8726.027397</v>
      </c>
      <c r="N32" s="16">
        <f t="shared" si="21"/>
        <v>8726.027397</v>
      </c>
      <c r="O32" s="23">
        <v>45566.0</v>
      </c>
      <c r="P32" s="23">
        <v>45566.0</v>
      </c>
      <c r="Q32" s="23">
        <v>45747.0</v>
      </c>
      <c r="R32" s="24" t="s">
        <v>32</v>
      </c>
      <c r="S32" s="13"/>
      <c r="T32" s="14"/>
      <c r="U32" s="15">
        <f t="shared" si="16"/>
        <v>8773.972603</v>
      </c>
      <c r="V32" s="16">
        <f t="shared" si="22"/>
        <v>8773.972603</v>
      </c>
      <c r="W32" s="23">
        <v>45748.0</v>
      </c>
      <c r="X32" s="23">
        <v>45748.0</v>
      </c>
      <c r="Y32" s="23">
        <v>45930.0</v>
      </c>
      <c r="Z32" s="24" t="s">
        <v>32</v>
      </c>
      <c r="AA32" s="13"/>
      <c r="AB32" s="14"/>
      <c r="AC32" s="15">
        <f t="shared" si="18"/>
        <v>8726.027397</v>
      </c>
      <c r="AD32" s="16">
        <f t="shared" si="23"/>
        <v>8726.027397</v>
      </c>
      <c r="AE32" s="14"/>
      <c r="AF32" s="23">
        <v>45931.0</v>
      </c>
      <c r="AG32" s="23">
        <v>46112.0</v>
      </c>
      <c r="AH32" s="14"/>
      <c r="AI32" s="14"/>
      <c r="AJ32" s="14"/>
      <c r="AK32" s="17"/>
      <c r="AL32" s="14"/>
      <c r="AM32" s="14"/>
      <c r="AN32" s="14"/>
      <c r="AO32" s="261">
        <v>24397.0</v>
      </c>
      <c r="AP32" s="260" t="s">
        <v>33</v>
      </c>
      <c r="AQ32" s="260" t="s">
        <v>172</v>
      </c>
      <c r="AR32" s="260"/>
      <c r="AS32" s="260" t="s">
        <v>35</v>
      </c>
      <c r="AT32" s="262" t="s">
        <v>173</v>
      </c>
      <c r="AU32" s="262" t="s">
        <v>43</v>
      </c>
      <c r="AV32" s="263" t="s">
        <v>174</v>
      </c>
      <c r="AW32" s="14"/>
    </row>
    <row r="33" ht="31.5" customHeight="1">
      <c r="A33" s="264">
        <v>45271.0</v>
      </c>
      <c r="B33" s="19" t="s">
        <v>175</v>
      </c>
      <c r="C33" s="265">
        <v>100000.0</v>
      </c>
      <c r="D33" s="266">
        <v>0.085</v>
      </c>
      <c r="E33" s="267">
        <f t="shared" si="12"/>
        <v>6660.273973</v>
      </c>
      <c r="F33" s="265">
        <f t="shared" si="20"/>
        <v>6660.273973</v>
      </c>
      <c r="G33" s="268">
        <v>45281.0</v>
      </c>
      <c r="H33" s="268">
        <v>45280.0</v>
      </c>
      <c r="I33" s="268">
        <v>45565.0</v>
      </c>
      <c r="J33" s="19" t="s">
        <v>32</v>
      </c>
      <c r="K33" s="269" t="s">
        <v>138</v>
      </c>
      <c r="L33" s="270"/>
      <c r="M33" s="15">
        <f t="shared" si="14"/>
        <v>4238.356164</v>
      </c>
      <c r="N33" s="16">
        <f t="shared" si="21"/>
        <v>4238.356164</v>
      </c>
      <c r="O33" s="23">
        <v>45566.0</v>
      </c>
      <c r="P33" s="23">
        <v>45566.0</v>
      </c>
      <c r="Q33" s="23">
        <v>45747.0</v>
      </c>
      <c r="R33" s="24" t="s">
        <v>32</v>
      </c>
      <c r="S33" s="269"/>
      <c r="T33" s="270"/>
      <c r="U33" s="15">
        <f t="shared" si="16"/>
        <v>4261.643836</v>
      </c>
      <c r="V33" s="16">
        <f t="shared" si="22"/>
        <v>4261.643836</v>
      </c>
      <c r="W33" s="23">
        <v>45748.0</v>
      </c>
      <c r="X33" s="23">
        <v>45748.0</v>
      </c>
      <c r="Y33" s="23">
        <v>45930.0</v>
      </c>
      <c r="Z33" s="271" t="s">
        <v>32</v>
      </c>
      <c r="AA33" s="269"/>
      <c r="AB33" s="270"/>
      <c r="AC33" s="15">
        <f t="shared" si="18"/>
        <v>4238.356164</v>
      </c>
      <c r="AD33" s="16">
        <f t="shared" si="23"/>
        <v>4238.356164</v>
      </c>
      <c r="AE33" s="270"/>
      <c r="AF33" s="23">
        <v>45931.0</v>
      </c>
      <c r="AG33" s="23">
        <v>46112.0</v>
      </c>
      <c r="AH33" s="270"/>
      <c r="AI33" s="270"/>
      <c r="AJ33" s="270"/>
      <c r="AK33" s="272"/>
      <c r="AL33" s="270"/>
      <c r="AM33" s="270"/>
      <c r="AN33" s="270"/>
      <c r="AO33" s="145" t="s">
        <v>63</v>
      </c>
      <c r="AP33" s="26" t="s">
        <v>64</v>
      </c>
      <c r="AQ33" s="26"/>
      <c r="AR33" s="26" t="s">
        <v>176</v>
      </c>
      <c r="AS33" s="26" t="s">
        <v>35</v>
      </c>
      <c r="AT33" s="28" t="s">
        <v>177</v>
      </c>
      <c r="AU33" s="28" t="s">
        <v>37</v>
      </c>
      <c r="AV33" s="29" t="s">
        <v>178</v>
      </c>
      <c r="AW33" s="270"/>
    </row>
    <row r="34" ht="29.25" customHeight="1">
      <c r="A34" s="185">
        <v>45272.0</v>
      </c>
      <c r="B34" s="8" t="s">
        <v>179</v>
      </c>
      <c r="C34" s="16">
        <v>200000.0</v>
      </c>
      <c r="D34" s="10">
        <v>0.0875</v>
      </c>
      <c r="E34" s="15">
        <f t="shared" si="12"/>
        <v>13712.32877</v>
      </c>
      <c r="F34" s="16">
        <f t="shared" si="20"/>
        <v>13712.32877</v>
      </c>
      <c r="G34" s="12">
        <v>45281.0</v>
      </c>
      <c r="H34" s="12">
        <v>45280.0</v>
      </c>
      <c r="I34" s="12">
        <v>45565.0</v>
      </c>
      <c r="J34" s="8" t="s">
        <v>32</v>
      </c>
      <c r="K34" s="13" t="s">
        <v>138</v>
      </c>
      <c r="L34" s="14"/>
      <c r="M34" s="15">
        <f t="shared" si="14"/>
        <v>8726.027397</v>
      </c>
      <c r="N34" s="16">
        <f t="shared" si="21"/>
        <v>8726.027397</v>
      </c>
      <c r="O34" s="23">
        <v>45566.0</v>
      </c>
      <c r="P34" s="23">
        <v>45566.0</v>
      </c>
      <c r="Q34" s="23">
        <v>45747.0</v>
      </c>
      <c r="R34" s="24" t="s">
        <v>32</v>
      </c>
      <c r="S34" s="13"/>
      <c r="T34" s="14"/>
      <c r="U34" s="15">
        <f t="shared" si="16"/>
        <v>8773.972603</v>
      </c>
      <c r="V34" s="16">
        <f t="shared" si="22"/>
        <v>8773.972603</v>
      </c>
      <c r="W34" s="23">
        <v>45748.0</v>
      </c>
      <c r="X34" s="23">
        <v>45748.0</v>
      </c>
      <c r="Y34" s="23">
        <v>45930.0</v>
      </c>
      <c r="Z34" s="24" t="s">
        <v>32</v>
      </c>
      <c r="AA34" s="13"/>
      <c r="AB34" s="14"/>
      <c r="AC34" s="15">
        <f t="shared" si="18"/>
        <v>8726.027397</v>
      </c>
      <c r="AD34" s="16">
        <f t="shared" si="23"/>
        <v>8726.027397</v>
      </c>
      <c r="AE34" s="14"/>
      <c r="AF34" s="23">
        <v>45931.0</v>
      </c>
      <c r="AG34" s="23">
        <v>46112.0</v>
      </c>
      <c r="AH34" s="14"/>
      <c r="AI34" s="14"/>
      <c r="AJ34" s="14"/>
      <c r="AK34" s="17"/>
      <c r="AL34" s="14"/>
      <c r="AM34" s="14"/>
      <c r="AN34" s="14"/>
      <c r="AO34" s="261">
        <v>23865.0</v>
      </c>
      <c r="AP34" s="260" t="s">
        <v>33</v>
      </c>
      <c r="AQ34" s="260" t="s">
        <v>180</v>
      </c>
      <c r="AR34" s="260"/>
      <c r="AS34" s="260" t="s">
        <v>35</v>
      </c>
      <c r="AT34" s="262" t="s">
        <v>181</v>
      </c>
      <c r="AU34" s="262" t="s">
        <v>37</v>
      </c>
      <c r="AV34" s="273" t="s">
        <v>182</v>
      </c>
      <c r="AW34" s="14"/>
    </row>
    <row r="35" ht="29.25" customHeight="1">
      <c r="A35" s="274">
        <v>45272.0</v>
      </c>
      <c r="B35" s="96" t="s">
        <v>79</v>
      </c>
      <c r="C35" s="97">
        <v>20000.0</v>
      </c>
      <c r="D35" s="98">
        <v>0.085</v>
      </c>
      <c r="E35" s="99">
        <f t="shared" si="12"/>
        <v>1332.054795</v>
      </c>
      <c r="F35" s="97">
        <f t="shared" si="20"/>
        <v>1332.054795</v>
      </c>
      <c r="G35" s="100">
        <v>45281.0</v>
      </c>
      <c r="H35" s="100">
        <v>45280.0</v>
      </c>
      <c r="I35" s="100">
        <v>45565.0</v>
      </c>
      <c r="J35" s="96" t="s">
        <v>32</v>
      </c>
      <c r="K35" s="101" t="s">
        <v>138</v>
      </c>
      <c r="L35" s="102"/>
      <c r="M35" s="99">
        <f t="shared" si="14"/>
        <v>847.6712329</v>
      </c>
      <c r="N35" s="97">
        <f t="shared" si="21"/>
        <v>847.6712329</v>
      </c>
      <c r="O35" s="103">
        <v>45566.0</v>
      </c>
      <c r="P35" s="103">
        <v>45566.0</v>
      </c>
      <c r="Q35" s="103">
        <v>45747.0</v>
      </c>
      <c r="R35" s="104" t="s">
        <v>32</v>
      </c>
      <c r="S35" s="105" t="s">
        <v>80</v>
      </c>
      <c r="T35" s="102"/>
      <c r="U35" s="99">
        <f t="shared" si="16"/>
        <v>852.3287671</v>
      </c>
      <c r="V35" s="97">
        <f t="shared" si="22"/>
        <v>852.3287671</v>
      </c>
      <c r="W35" s="103">
        <v>45748.0</v>
      </c>
      <c r="X35" s="103">
        <v>45748.0</v>
      </c>
      <c r="Y35" s="103">
        <v>45930.0</v>
      </c>
      <c r="Z35" s="104" t="s">
        <v>32</v>
      </c>
      <c r="AA35" s="105" t="s">
        <v>81</v>
      </c>
      <c r="AB35" s="102"/>
      <c r="AC35" s="275">
        <f t="shared" si="18"/>
        <v>847.6712329</v>
      </c>
      <c r="AD35" s="97">
        <f t="shared" si="23"/>
        <v>847.6712329</v>
      </c>
      <c r="AE35" s="102"/>
      <c r="AF35" s="103">
        <v>45931.0</v>
      </c>
      <c r="AG35" s="103">
        <v>46112.0</v>
      </c>
      <c r="AH35" s="102"/>
      <c r="AI35" s="102"/>
      <c r="AJ35" s="102"/>
      <c r="AK35" s="106"/>
      <c r="AL35" s="102"/>
      <c r="AM35" s="102"/>
      <c r="AN35" s="102"/>
      <c r="AO35" s="107" t="s">
        <v>63</v>
      </c>
      <c r="AP35" s="108" t="s">
        <v>64</v>
      </c>
      <c r="AQ35" s="109"/>
      <c r="AR35" s="108" t="s">
        <v>183</v>
      </c>
      <c r="AS35" s="108" t="s">
        <v>35</v>
      </c>
      <c r="AT35" s="276"/>
      <c r="AU35" s="276"/>
      <c r="AV35" s="111" t="s">
        <v>184</v>
      </c>
      <c r="AW35" s="102"/>
    </row>
    <row r="36" ht="27.75" customHeight="1">
      <c r="A36" s="185">
        <v>45272.0</v>
      </c>
      <c r="B36" s="8" t="s">
        <v>185</v>
      </c>
      <c r="C36" s="16">
        <v>50000.0</v>
      </c>
      <c r="D36" s="10">
        <v>0.085</v>
      </c>
      <c r="E36" s="15">
        <f t="shared" si="12"/>
        <v>3411.643836</v>
      </c>
      <c r="F36" s="16">
        <f t="shared" si="20"/>
        <v>3411.643836</v>
      </c>
      <c r="G36" s="12">
        <v>45281.0</v>
      </c>
      <c r="H36" s="12">
        <v>45273.0</v>
      </c>
      <c r="I36" s="12">
        <v>45565.0</v>
      </c>
      <c r="J36" s="8" t="s">
        <v>32</v>
      </c>
      <c r="K36" s="13" t="s">
        <v>186</v>
      </c>
      <c r="L36" s="14"/>
      <c r="M36" s="15">
        <f t="shared" si="14"/>
        <v>2119.178082</v>
      </c>
      <c r="N36" s="16">
        <f t="shared" si="21"/>
        <v>2119.178082</v>
      </c>
      <c r="O36" s="23">
        <v>45566.0</v>
      </c>
      <c r="P36" s="23">
        <v>45566.0</v>
      </c>
      <c r="Q36" s="23">
        <v>45747.0</v>
      </c>
      <c r="R36" s="24" t="s">
        <v>32</v>
      </c>
      <c r="S36" s="13"/>
      <c r="T36" s="14"/>
      <c r="U36" s="15">
        <f t="shared" si="16"/>
        <v>2130.821918</v>
      </c>
      <c r="V36" s="16">
        <f t="shared" si="22"/>
        <v>2130.821918</v>
      </c>
      <c r="W36" s="23">
        <v>45748.0</v>
      </c>
      <c r="X36" s="23">
        <v>45748.0</v>
      </c>
      <c r="Y36" s="23">
        <v>45930.0</v>
      </c>
      <c r="Z36" s="24" t="s">
        <v>32</v>
      </c>
      <c r="AA36" s="13"/>
      <c r="AB36" s="14"/>
      <c r="AC36" s="15">
        <f t="shared" si="18"/>
        <v>2119.178082</v>
      </c>
      <c r="AD36" s="16">
        <f t="shared" si="23"/>
        <v>2119.178082</v>
      </c>
      <c r="AE36" s="14"/>
      <c r="AF36" s="23">
        <v>45931.0</v>
      </c>
      <c r="AG36" s="23">
        <v>46112.0</v>
      </c>
      <c r="AH36" s="14"/>
      <c r="AI36" s="14"/>
      <c r="AJ36" s="14"/>
      <c r="AK36" s="17"/>
      <c r="AL36" s="14"/>
      <c r="AM36" s="14"/>
      <c r="AN36" s="14"/>
      <c r="AO36" s="25">
        <v>28648.0</v>
      </c>
      <c r="AP36" s="260" t="s">
        <v>33</v>
      </c>
      <c r="AQ36" s="260" t="s">
        <v>187</v>
      </c>
      <c r="AR36" s="26"/>
      <c r="AS36" s="260" t="s">
        <v>35</v>
      </c>
      <c r="AT36" s="28" t="s">
        <v>188</v>
      </c>
      <c r="AU36" s="28" t="s">
        <v>189</v>
      </c>
      <c r="AV36" s="62" t="s">
        <v>190</v>
      </c>
      <c r="AW36" s="14"/>
    </row>
    <row r="37" ht="38.25" customHeight="1">
      <c r="A37" s="277">
        <v>45273.0</v>
      </c>
      <c r="B37" s="278" t="s">
        <v>191</v>
      </c>
      <c r="C37" s="279">
        <v>50000.0</v>
      </c>
      <c r="D37" s="280">
        <v>0.09</v>
      </c>
      <c r="E37" s="281">
        <f t="shared" si="12"/>
        <v>3526.027397</v>
      </c>
      <c r="F37" s="279">
        <f t="shared" si="20"/>
        <v>3526.027397</v>
      </c>
      <c r="G37" s="282">
        <v>45281.0</v>
      </c>
      <c r="H37" s="282">
        <v>45280.0</v>
      </c>
      <c r="I37" s="282">
        <v>45565.0</v>
      </c>
      <c r="J37" s="278" t="s">
        <v>32</v>
      </c>
      <c r="K37" s="283" t="s">
        <v>138</v>
      </c>
      <c r="L37" s="284"/>
      <c r="M37" s="285">
        <f t="shared" si="14"/>
        <v>2243.835616</v>
      </c>
      <c r="N37" s="286">
        <f t="shared" si="21"/>
        <v>2243.835616</v>
      </c>
      <c r="O37" s="287">
        <v>45566.0</v>
      </c>
      <c r="P37" s="287">
        <v>45566.0</v>
      </c>
      <c r="Q37" s="287">
        <v>45747.0</v>
      </c>
      <c r="R37" s="288" t="s">
        <v>32</v>
      </c>
      <c r="S37" s="283"/>
      <c r="T37" s="284"/>
      <c r="U37" s="285">
        <f t="shared" si="16"/>
        <v>2256.164384</v>
      </c>
      <c r="V37" s="286">
        <f t="shared" si="22"/>
        <v>2256.164384</v>
      </c>
      <c r="W37" s="287">
        <v>45748.0</v>
      </c>
      <c r="X37" s="287">
        <v>45748.0</v>
      </c>
      <c r="Y37" s="287">
        <v>45930.0</v>
      </c>
      <c r="Z37" s="289" t="s">
        <v>32</v>
      </c>
      <c r="AA37" s="290" t="s">
        <v>192</v>
      </c>
      <c r="AB37" s="284"/>
      <c r="AC37" s="285">
        <f t="shared" si="18"/>
        <v>2243.835616</v>
      </c>
      <c r="AD37" s="286">
        <f t="shared" si="23"/>
        <v>2243.835616</v>
      </c>
      <c r="AE37" s="284"/>
      <c r="AF37" s="287">
        <v>45931.0</v>
      </c>
      <c r="AG37" s="287">
        <v>46112.0</v>
      </c>
      <c r="AH37" s="284"/>
      <c r="AI37" s="284"/>
      <c r="AJ37" s="284"/>
      <c r="AK37" s="291"/>
      <c r="AL37" s="284"/>
      <c r="AM37" s="284"/>
      <c r="AN37" s="284"/>
      <c r="AO37" s="292" t="s">
        <v>63</v>
      </c>
      <c r="AP37" s="293" t="s">
        <v>64</v>
      </c>
      <c r="AQ37" s="293"/>
      <c r="AR37" s="293" t="s">
        <v>193</v>
      </c>
      <c r="AS37" s="293" t="s">
        <v>35</v>
      </c>
      <c r="AT37" s="294" t="s">
        <v>194</v>
      </c>
      <c r="AU37" s="294" t="s">
        <v>55</v>
      </c>
      <c r="AV37" s="295" t="s">
        <v>67</v>
      </c>
      <c r="AW37" s="284"/>
    </row>
    <row r="38" ht="27.0" customHeight="1">
      <c r="A38" s="185">
        <v>45273.0</v>
      </c>
      <c r="B38" s="8" t="s">
        <v>195</v>
      </c>
      <c r="C38" s="16">
        <v>50000.0</v>
      </c>
      <c r="D38" s="10">
        <v>0.085</v>
      </c>
      <c r="E38" s="15">
        <f t="shared" si="12"/>
        <v>3330.136986</v>
      </c>
      <c r="F38" s="16">
        <f t="shared" si="20"/>
        <v>3330.136986</v>
      </c>
      <c r="G38" s="12">
        <v>45281.0</v>
      </c>
      <c r="H38" s="12">
        <v>45280.0</v>
      </c>
      <c r="I38" s="12">
        <v>45565.0</v>
      </c>
      <c r="J38" s="8" t="s">
        <v>32</v>
      </c>
      <c r="K38" s="13" t="s">
        <v>138</v>
      </c>
      <c r="L38" s="14"/>
      <c r="M38" s="15">
        <f t="shared" si="14"/>
        <v>2119.178082</v>
      </c>
      <c r="N38" s="16">
        <f t="shared" si="21"/>
        <v>2119.178082</v>
      </c>
      <c r="O38" s="23">
        <v>45566.0</v>
      </c>
      <c r="P38" s="23">
        <v>45566.0</v>
      </c>
      <c r="Q38" s="23">
        <v>45747.0</v>
      </c>
      <c r="R38" s="24" t="s">
        <v>32</v>
      </c>
      <c r="S38" s="13"/>
      <c r="T38" s="14"/>
      <c r="U38" s="15">
        <f t="shared" si="16"/>
        <v>2130.821918</v>
      </c>
      <c r="V38" s="16">
        <f t="shared" si="22"/>
        <v>2130.821918</v>
      </c>
      <c r="W38" s="23">
        <v>45748.0</v>
      </c>
      <c r="X38" s="23">
        <v>45748.0</v>
      </c>
      <c r="Y38" s="23">
        <v>45930.0</v>
      </c>
      <c r="Z38" s="24" t="s">
        <v>32</v>
      </c>
      <c r="AA38" s="13"/>
      <c r="AB38" s="14"/>
      <c r="AC38" s="15">
        <f t="shared" si="18"/>
        <v>2119.178082</v>
      </c>
      <c r="AD38" s="16">
        <f t="shared" si="23"/>
        <v>2119.178082</v>
      </c>
      <c r="AE38" s="14"/>
      <c r="AF38" s="23">
        <v>45931.0</v>
      </c>
      <c r="AG38" s="23">
        <v>46112.0</v>
      </c>
      <c r="AH38" s="14"/>
      <c r="AI38" s="14"/>
      <c r="AJ38" s="14"/>
      <c r="AK38" s="17"/>
      <c r="AL38" s="14"/>
      <c r="AM38" s="14"/>
      <c r="AN38" s="14"/>
      <c r="AO38" s="25">
        <v>18091.0</v>
      </c>
      <c r="AP38" s="260" t="s">
        <v>33</v>
      </c>
      <c r="AQ38" s="260" t="s">
        <v>196</v>
      </c>
      <c r="AR38" s="26"/>
      <c r="AS38" s="260" t="s">
        <v>35</v>
      </c>
      <c r="AT38" s="28" t="s">
        <v>197</v>
      </c>
      <c r="AU38" s="28" t="s">
        <v>110</v>
      </c>
      <c r="AV38" s="62" t="s">
        <v>198</v>
      </c>
      <c r="AW38" s="14"/>
    </row>
    <row r="39" ht="29.25" customHeight="1">
      <c r="A39" s="296">
        <v>45274.0</v>
      </c>
      <c r="B39" s="297" t="s">
        <v>199</v>
      </c>
      <c r="C39" s="298">
        <v>50000.0</v>
      </c>
      <c r="D39" s="299">
        <v>0.085</v>
      </c>
      <c r="E39" s="300">
        <f t="shared" si="12"/>
        <v>3330.136986</v>
      </c>
      <c r="F39" s="298">
        <f>E39*0.9</f>
        <v>2997.123288</v>
      </c>
      <c r="G39" s="301">
        <v>45281.0</v>
      </c>
      <c r="H39" s="301">
        <v>45280.0</v>
      </c>
      <c r="I39" s="301">
        <v>45565.0</v>
      </c>
      <c r="J39" s="297" t="s">
        <v>32</v>
      </c>
      <c r="K39" s="302" t="s">
        <v>138</v>
      </c>
      <c r="L39" s="303"/>
      <c r="M39" s="300">
        <f t="shared" si="14"/>
        <v>2119.178082</v>
      </c>
      <c r="N39" s="298">
        <f>M39*0.9</f>
        <v>1907.260274</v>
      </c>
      <c r="O39" s="304">
        <v>45566.0</v>
      </c>
      <c r="P39" s="304">
        <v>45566.0</v>
      </c>
      <c r="Q39" s="304">
        <v>45747.0</v>
      </c>
      <c r="R39" s="305" t="s">
        <v>32</v>
      </c>
      <c r="S39" s="302"/>
      <c r="T39" s="303"/>
      <c r="U39" s="300">
        <f t="shared" si="16"/>
        <v>2130.821918</v>
      </c>
      <c r="V39" s="298">
        <f>U39*0.9</f>
        <v>1917.739726</v>
      </c>
      <c r="W39" s="304">
        <v>45748.0</v>
      </c>
      <c r="X39" s="304">
        <v>45748.0</v>
      </c>
      <c r="Y39" s="304">
        <v>45930.0</v>
      </c>
      <c r="Z39" s="305" t="s">
        <v>32</v>
      </c>
      <c r="AA39" s="306" t="s">
        <v>200</v>
      </c>
      <c r="AB39" s="303"/>
      <c r="AC39" s="300">
        <f t="shared" si="18"/>
        <v>2119.178082</v>
      </c>
      <c r="AD39" s="298">
        <f>AC39*0.9</f>
        <v>1907.260274</v>
      </c>
      <c r="AE39" s="303"/>
      <c r="AF39" s="304">
        <v>45931.0</v>
      </c>
      <c r="AG39" s="304">
        <v>46112.0</v>
      </c>
      <c r="AH39" s="303"/>
      <c r="AI39" s="303"/>
      <c r="AJ39" s="303"/>
      <c r="AK39" s="307"/>
      <c r="AL39" s="303"/>
      <c r="AM39" s="303"/>
      <c r="AN39" s="303"/>
      <c r="AO39" s="308">
        <v>13287.0</v>
      </c>
      <c r="AP39" s="309" t="s">
        <v>93</v>
      </c>
      <c r="AQ39" s="309" t="s">
        <v>63</v>
      </c>
      <c r="AR39" s="309"/>
      <c r="AS39" s="309" t="s">
        <v>35</v>
      </c>
      <c r="AT39" s="310" t="s">
        <v>201</v>
      </c>
      <c r="AU39" s="310" t="s">
        <v>202</v>
      </c>
      <c r="AV39" s="311" t="s">
        <v>203</v>
      </c>
      <c r="AW39" s="303"/>
    </row>
    <row r="40" ht="32.25" customHeight="1">
      <c r="A40" s="185">
        <v>45274.0</v>
      </c>
      <c r="B40" s="8" t="s">
        <v>204</v>
      </c>
      <c r="C40" s="16">
        <v>200000.0</v>
      </c>
      <c r="D40" s="10">
        <v>0.09</v>
      </c>
      <c r="E40" s="15">
        <f t="shared" si="12"/>
        <v>14104.10959</v>
      </c>
      <c r="F40" s="16">
        <f t="shared" ref="F40:F43" si="24">E40</f>
        <v>14104.10959</v>
      </c>
      <c r="G40" s="12">
        <v>45281.0</v>
      </c>
      <c r="H40" s="12">
        <v>45280.0</v>
      </c>
      <c r="I40" s="12">
        <v>45565.0</v>
      </c>
      <c r="J40" s="8" t="s">
        <v>32</v>
      </c>
      <c r="K40" s="13" t="s">
        <v>138</v>
      </c>
      <c r="L40" s="14"/>
      <c r="M40" s="15">
        <f t="shared" si="14"/>
        <v>8975.342466</v>
      </c>
      <c r="N40" s="16">
        <f t="shared" ref="N40:N43" si="25">M40</f>
        <v>8975.342466</v>
      </c>
      <c r="O40" s="23">
        <v>45566.0</v>
      </c>
      <c r="P40" s="23">
        <v>45566.0</v>
      </c>
      <c r="Q40" s="23">
        <v>45747.0</v>
      </c>
      <c r="R40" s="24" t="s">
        <v>32</v>
      </c>
      <c r="S40" s="13"/>
      <c r="T40" s="14"/>
      <c r="U40" s="15">
        <f t="shared" si="16"/>
        <v>9024.657534</v>
      </c>
      <c r="V40" s="16">
        <f t="shared" ref="V40:V43" si="26">U40</f>
        <v>9024.657534</v>
      </c>
      <c r="W40" s="23">
        <v>45748.0</v>
      </c>
      <c r="X40" s="23">
        <v>45748.0</v>
      </c>
      <c r="Y40" s="23">
        <v>45930.0</v>
      </c>
      <c r="Z40" s="24" t="s">
        <v>32</v>
      </c>
      <c r="AA40" s="13"/>
      <c r="AB40" s="14"/>
      <c r="AC40" s="15">
        <f t="shared" si="18"/>
        <v>8975.342466</v>
      </c>
      <c r="AD40" s="16">
        <f t="shared" ref="AD40:AD43" si="27">AC40</f>
        <v>8975.342466</v>
      </c>
      <c r="AE40" s="14"/>
      <c r="AF40" s="23">
        <v>45931.0</v>
      </c>
      <c r="AG40" s="23">
        <v>46112.0</v>
      </c>
      <c r="AH40" s="14"/>
      <c r="AI40" s="14"/>
      <c r="AJ40" s="14"/>
      <c r="AK40" s="17"/>
      <c r="AL40" s="14"/>
      <c r="AM40" s="14"/>
      <c r="AN40" s="14"/>
      <c r="AO40" s="25">
        <v>30757.0</v>
      </c>
      <c r="AP40" s="26" t="s">
        <v>33</v>
      </c>
      <c r="AQ40" s="260" t="s">
        <v>205</v>
      </c>
      <c r="AR40" s="26"/>
      <c r="AS40" s="26" t="s">
        <v>35</v>
      </c>
      <c r="AT40" s="28" t="s">
        <v>206</v>
      </c>
      <c r="AU40" s="28" t="s">
        <v>207</v>
      </c>
      <c r="AV40" s="62" t="s">
        <v>208</v>
      </c>
      <c r="AW40" s="14"/>
    </row>
    <row r="41" ht="27.75" customHeight="1">
      <c r="A41" s="185">
        <v>45275.0</v>
      </c>
      <c r="B41" s="8" t="s">
        <v>209</v>
      </c>
      <c r="C41" s="16">
        <v>50000.0</v>
      </c>
      <c r="D41" s="10">
        <v>0.085</v>
      </c>
      <c r="E41" s="15">
        <f t="shared" si="12"/>
        <v>3330.136986</v>
      </c>
      <c r="F41" s="16">
        <f t="shared" si="24"/>
        <v>3330.136986</v>
      </c>
      <c r="G41" s="12">
        <v>45281.0</v>
      </c>
      <c r="H41" s="12">
        <v>45280.0</v>
      </c>
      <c r="I41" s="12">
        <v>45565.0</v>
      </c>
      <c r="J41" s="8" t="s">
        <v>32</v>
      </c>
      <c r="K41" s="13" t="s">
        <v>138</v>
      </c>
      <c r="L41" s="14"/>
      <c r="M41" s="15">
        <f t="shared" si="14"/>
        <v>2119.178082</v>
      </c>
      <c r="N41" s="16">
        <f t="shared" si="25"/>
        <v>2119.178082</v>
      </c>
      <c r="O41" s="23">
        <v>45566.0</v>
      </c>
      <c r="P41" s="23">
        <v>45566.0</v>
      </c>
      <c r="Q41" s="23">
        <v>45747.0</v>
      </c>
      <c r="R41" s="24" t="s">
        <v>32</v>
      </c>
      <c r="S41" s="13"/>
      <c r="T41" s="14"/>
      <c r="U41" s="15">
        <f t="shared" si="16"/>
        <v>2130.821918</v>
      </c>
      <c r="V41" s="16">
        <f t="shared" si="26"/>
        <v>2130.821918</v>
      </c>
      <c r="W41" s="23">
        <v>45748.0</v>
      </c>
      <c r="X41" s="23">
        <v>45748.0</v>
      </c>
      <c r="Y41" s="23">
        <v>45930.0</v>
      </c>
      <c r="Z41" s="24" t="s">
        <v>32</v>
      </c>
      <c r="AA41" s="13"/>
      <c r="AB41" s="14"/>
      <c r="AC41" s="15">
        <f t="shared" si="18"/>
        <v>2119.178082</v>
      </c>
      <c r="AD41" s="16">
        <f t="shared" si="27"/>
        <v>2119.178082</v>
      </c>
      <c r="AE41" s="14"/>
      <c r="AF41" s="23">
        <v>45931.0</v>
      </c>
      <c r="AG41" s="23">
        <v>46112.0</v>
      </c>
      <c r="AH41" s="14"/>
      <c r="AI41" s="14"/>
      <c r="AJ41" s="14"/>
      <c r="AK41" s="17"/>
      <c r="AL41" s="14"/>
      <c r="AM41" s="14"/>
      <c r="AN41" s="14"/>
      <c r="AO41" s="261">
        <v>33621.0</v>
      </c>
      <c r="AP41" s="260" t="s">
        <v>33</v>
      </c>
      <c r="AQ41" s="260">
        <v>1.31814129E8</v>
      </c>
      <c r="AR41" s="182"/>
      <c r="AS41" s="260" t="s">
        <v>35</v>
      </c>
      <c r="AT41" s="262" t="s">
        <v>210</v>
      </c>
      <c r="AU41" s="262" t="s">
        <v>211</v>
      </c>
      <c r="AV41" s="263" t="s">
        <v>212</v>
      </c>
      <c r="AW41" s="14"/>
    </row>
    <row r="42" ht="49.5" customHeight="1">
      <c r="A42" s="312">
        <v>45275.0</v>
      </c>
      <c r="B42" s="47" t="s">
        <v>45</v>
      </c>
      <c r="C42" s="48">
        <v>200000.0</v>
      </c>
      <c r="D42" s="49">
        <v>0.09</v>
      </c>
      <c r="E42" s="50">
        <f t="shared" si="12"/>
        <v>14104.10959</v>
      </c>
      <c r="F42" s="48">
        <f t="shared" si="24"/>
        <v>14104.10959</v>
      </c>
      <c r="G42" s="51">
        <v>45281.0</v>
      </c>
      <c r="H42" s="51">
        <v>45280.0</v>
      </c>
      <c r="I42" s="51">
        <v>45565.0</v>
      </c>
      <c r="J42" s="47" t="s">
        <v>32</v>
      </c>
      <c r="K42" s="52" t="s">
        <v>213</v>
      </c>
      <c r="L42" s="53"/>
      <c r="M42" s="50">
        <f t="shared" si="14"/>
        <v>8975.342466</v>
      </c>
      <c r="N42" s="48">
        <f t="shared" si="25"/>
        <v>8975.342466</v>
      </c>
      <c r="O42" s="54">
        <v>45566.0</v>
      </c>
      <c r="P42" s="54">
        <v>45566.0</v>
      </c>
      <c r="Q42" s="54">
        <v>45747.0</v>
      </c>
      <c r="R42" s="55" t="s">
        <v>32</v>
      </c>
      <c r="S42" s="56" t="s">
        <v>46</v>
      </c>
      <c r="T42" s="53"/>
      <c r="U42" s="50">
        <f t="shared" si="16"/>
        <v>9024.657534</v>
      </c>
      <c r="V42" s="48">
        <f t="shared" si="26"/>
        <v>9024.657534</v>
      </c>
      <c r="W42" s="54">
        <v>45748.0</v>
      </c>
      <c r="X42" s="54">
        <v>45748.0</v>
      </c>
      <c r="Y42" s="54">
        <v>45930.0</v>
      </c>
      <c r="Z42" s="55" t="s">
        <v>32</v>
      </c>
      <c r="AA42" s="56" t="s">
        <v>47</v>
      </c>
      <c r="AB42" s="53"/>
      <c r="AC42" s="50">
        <f t="shared" si="18"/>
        <v>8975.342466</v>
      </c>
      <c r="AD42" s="48">
        <f t="shared" si="27"/>
        <v>8975.342466</v>
      </c>
      <c r="AE42" s="53"/>
      <c r="AF42" s="54">
        <v>45931.0</v>
      </c>
      <c r="AG42" s="54">
        <v>46112.0</v>
      </c>
      <c r="AH42" s="53"/>
      <c r="AI42" s="53"/>
      <c r="AJ42" s="53"/>
      <c r="AK42" s="57"/>
      <c r="AL42" s="53"/>
      <c r="AM42" s="53"/>
      <c r="AN42" s="53"/>
      <c r="AO42" s="58">
        <v>22769.0</v>
      </c>
      <c r="AP42" s="59" t="s">
        <v>33</v>
      </c>
      <c r="AQ42" s="59" t="s">
        <v>48</v>
      </c>
      <c r="AR42" s="59"/>
      <c r="AS42" s="59" t="s">
        <v>35</v>
      </c>
      <c r="AT42" s="60" t="s">
        <v>49</v>
      </c>
      <c r="AU42" s="60" t="s">
        <v>50</v>
      </c>
      <c r="AV42" s="61" t="s">
        <v>51</v>
      </c>
      <c r="AW42" s="53"/>
    </row>
    <row r="43" ht="23.25" customHeight="1">
      <c r="A43" s="264">
        <v>45279.0</v>
      </c>
      <c r="B43" s="19" t="s">
        <v>214</v>
      </c>
      <c r="C43" s="265">
        <v>20000.0</v>
      </c>
      <c r="D43" s="266">
        <v>0.085</v>
      </c>
      <c r="E43" s="267">
        <f t="shared" si="12"/>
        <v>1332.054795</v>
      </c>
      <c r="F43" s="265">
        <f t="shared" si="24"/>
        <v>1332.054795</v>
      </c>
      <c r="G43" s="268">
        <v>45281.0</v>
      </c>
      <c r="H43" s="268">
        <v>45280.0</v>
      </c>
      <c r="I43" s="268">
        <v>45565.0</v>
      </c>
      <c r="J43" s="19" t="s">
        <v>32</v>
      </c>
      <c r="K43" s="269" t="s">
        <v>138</v>
      </c>
      <c r="L43" s="270"/>
      <c r="M43" s="15">
        <f t="shared" si="14"/>
        <v>847.6712329</v>
      </c>
      <c r="N43" s="16">
        <f t="shared" si="25"/>
        <v>847.6712329</v>
      </c>
      <c r="O43" s="23">
        <v>45566.0</v>
      </c>
      <c r="P43" s="23">
        <v>45566.0</v>
      </c>
      <c r="Q43" s="23">
        <v>45747.0</v>
      </c>
      <c r="R43" s="24" t="s">
        <v>32</v>
      </c>
      <c r="S43" s="269"/>
      <c r="T43" s="270"/>
      <c r="U43" s="15">
        <f t="shared" si="16"/>
        <v>852.3287671</v>
      </c>
      <c r="V43" s="16">
        <f t="shared" si="26"/>
        <v>852.3287671</v>
      </c>
      <c r="W43" s="23">
        <v>45748.0</v>
      </c>
      <c r="X43" s="23">
        <v>45748.0</v>
      </c>
      <c r="Y43" s="23">
        <v>45930.0</v>
      </c>
      <c r="Z43" s="271" t="s">
        <v>32</v>
      </c>
      <c r="AA43" s="269"/>
      <c r="AB43" s="270"/>
      <c r="AC43" s="15">
        <f t="shared" si="18"/>
        <v>847.6712329</v>
      </c>
      <c r="AD43" s="16">
        <f t="shared" si="27"/>
        <v>847.6712329</v>
      </c>
      <c r="AE43" s="270"/>
      <c r="AF43" s="23">
        <v>45931.0</v>
      </c>
      <c r="AG43" s="23">
        <v>46112.0</v>
      </c>
      <c r="AH43" s="270"/>
      <c r="AI43" s="270"/>
      <c r="AJ43" s="270"/>
      <c r="AK43" s="272"/>
      <c r="AL43" s="270"/>
      <c r="AM43" s="270"/>
      <c r="AN43" s="270"/>
      <c r="AO43" s="145" t="s">
        <v>63</v>
      </c>
      <c r="AP43" s="26" t="s">
        <v>64</v>
      </c>
      <c r="AQ43" s="26"/>
      <c r="AR43" s="26" t="s">
        <v>215</v>
      </c>
      <c r="AS43" s="26" t="s">
        <v>35</v>
      </c>
      <c r="AT43" s="28" t="s">
        <v>63</v>
      </c>
      <c r="AU43" s="28" t="s">
        <v>63</v>
      </c>
      <c r="AV43" s="62" t="s">
        <v>216</v>
      </c>
      <c r="AW43" s="270"/>
    </row>
    <row r="44" ht="15.75" customHeight="1">
      <c r="A44" s="313"/>
      <c r="B44" s="8"/>
      <c r="C44" s="16"/>
      <c r="D44" s="14"/>
      <c r="E44" s="16"/>
      <c r="F44" s="16"/>
      <c r="G44" s="8"/>
      <c r="H44" s="8"/>
      <c r="I44" s="8"/>
      <c r="J44" s="8"/>
      <c r="K44" s="13"/>
      <c r="L44" s="14"/>
      <c r="M44" s="14"/>
      <c r="N44" s="14"/>
      <c r="O44" s="14"/>
      <c r="P44" s="14"/>
      <c r="Q44" s="14"/>
      <c r="R44" s="8"/>
      <c r="S44" s="13"/>
      <c r="T44" s="14"/>
      <c r="U44" s="14"/>
      <c r="V44" s="14"/>
      <c r="W44" s="8"/>
      <c r="X44" s="14"/>
      <c r="Y44" s="14"/>
      <c r="Z44" s="8"/>
      <c r="AA44" s="13"/>
      <c r="AB44" s="14"/>
      <c r="AC44" s="17"/>
      <c r="AD44" s="14"/>
      <c r="AE44" s="14"/>
      <c r="AF44" s="14"/>
      <c r="AG44" s="14"/>
      <c r="AH44" s="14"/>
      <c r="AI44" s="14"/>
      <c r="AJ44" s="14"/>
      <c r="AK44" s="17"/>
      <c r="AL44" s="14"/>
      <c r="AM44" s="14"/>
      <c r="AN44" s="14"/>
      <c r="AO44" s="14"/>
      <c r="AP44" s="14"/>
      <c r="AQ44" s="14"/>
      <c r="AR44" s="8"/>
      <c r="AS44" s="14"/>
      <c r="AT44" s="186"/>
      <c r="AU44" s="186"/>
      <c r="AV44" s="14"/>
      <c r="AW44" s="14"/>
    </row>
    <row r="45">
      <c r="A45" s="314" t="s">
        <v>217</v>
      </c>
      <c r="S45" s="315"/>
      <c r="W45" s="316"/>
      <c r="Z45" s="316"/>
      <c r="AA45" s="315"/>
      <c r="AC45" s="317"/>
      <c r="AK45" s="317"/>
      <c r="AR45" s="316"/>
      <c r="AT45" s="318"/>
      <c r="AU45" s="318"/>
    </row>
    <row r="46">
      <c r="A46" s="319">
        <v>45567.0</v>
      </c>
      <c r="B46" s="320" t="s">
        <v>218</v>
      </c>
      <c r="C46" s="321">
        <v>30000.0</v>
      </c>
      <c r="D46" s="266">
        <v>0.085</v>
      </c>
      <c r="E46" s="317"/>
      <c r="J46" s="19"/>
      <c r="M46" s="15">
        <f t="shared" ref="M46:M78" si="28">(C46*D46)*((Q46-P46+1)/365)</f>
        <v>1054.931507</v>
      </c>
      <c r="N46" s="16">
        <f t="shared" ref="N46:N66" si="29">M46</f>
        <v>1054.931507</v>
      </c>
      <c r="O46" s="23">
        <v>45614.0</v>
      </c>
      <c r="P46" s="23">
        <v>45597.0</v>
      </c>
      <c r="Q46" s="23">
        <v>45747.0</v>
      </c>
      <c r="R46" s="24" t="s">
        <v>32</v>
      </c>
      <c r="S46" s="315"/>
      <c r="U46" s="15">
        <f t="shared" ref="U46:U54" si="30">(C46*D46)*((Y46-X46+1)/365)</f>
        <v>1278.493151</v>
      </c>
      <c r="V46" s="16">
        <f t="shared" ref="V46:V54" si="31">U46</f>
        <v>1278.493151</v>
      </c>
      <c r="W46" s="23">
        <v>45748.0</v>
      </c>
      <c r="X46" s="23">
        <v>45748.0</v>
      </c>
      <c r="Y46" s="23">
        <v>45930.0</v>
      </c>
      <c r="Z46" s="320" t="s">
        <v>32</v>
      </c>
      <c r="AA46" s="315"/>
      <c r="AC46" s="15">
        <f t="shared" ref="AC46:AC54" si="32">(C46*D46)*((AG46-AF46+1)/365)</f>
        <v>1271.506849</v>
      </c>
      <c r="AD46" s="16">
        <f t="shared" ref="AD46:AD54" si="33">AC46</f>
        <v>1271.506849</v>
      </c>
      <c r="AF46" s="23">
        <v>45931.0</v>
      </c>
      <c r="AG46" s="23">
        <v>46112.0</v>
      </c>
      <c r="AK46" s="317"/>
      <c r="AO46" s="322">
        <v>27050.0</v>
      </c>
      <c r="AP46" s="316"/>
      <c r="AQ46" s="320" t="s">
        <v>219</v>
      </c>
      <c r="AR46" s="316"/>
      <c r="AS46" s="26" t="s">
        <v>35</v>
      </c>
      <c r="AT46" s="323" t="s">
        <v>220</v>
      </c>
      <c r="AU46" s="323" t="s">
        <v>221</v>
      </c>
      <c r="AV46" s="324" t="s">
        <v>222</v>
      </c>
    </row>
    <row r="47" ht="15.75" customHeight="1">
      <c r="A47" s="319">
        <v>45594.0</v>
      </c>
      <c r="B47" s="24" t="s">
        <v>223</v>
      </c>
      <c r="C47" s="321">
        <v>30000.0</v>
      </c>
      <c r="D47" s="266">
        <v>0.085</v>
      </c>
      <c r="E47" s="17"/>
      <c r="F47" s="14"/>
      <c r="G47" s="14"/>
      <c r="H47" s="14"/>
      <c r="I47" s="14"/>
      <c r="J47" s="19"/>
      <c r="K47" s="13"/>
      <c r="L47" s="14"/>
      <c r="M47" s="15">
        <f t="shared" si="28"/>
        <v>1054.931507</v>
      </c>
      <c r="N47" s="16">
        <f t="shared" si="29"/>
        <v>1054.931507</v>
      </c>
      <c r="O47" s="23">
        <v>45614.0</v>
      </c>
      <c r="P47" s="23">
        <v>45597.0</v>
      </c>
      <c r="Q47" s="23">
        <v>45747.0</v>
      </c>
      <c r="R47" s="24" t="s">
        <v>32</v>
      </c>
      <c r="S47" s="13"/>
      <c r="T47" s="14"/>
      <c r="U47" s="15">
        <f t="shared" si="30"/>
        <v>1278.493151</v>
      </c>
      <c r="V47" s="16">
        <f t="shared" si="31"/>
        <v>1278.493151</v>
      </c>
      <c r="W47" s="23">
        <v>45748.0</v>
      </c>
      <c r="X47" s="23">
        <v>45748.0</v>
      </c>
      <c r="Y47" s="23">
        <v>45930.0</v>
      </c>
      <c r="Z47" s="24" t="s">
        <v>32</v>
      </c>
      <c r="AA47" s="13"/>
      <c r="AB47" s="14"/>
      <c r="AC47" s="15">
        <f t="shared" si="32"/>
        <v>1271.506849</v>
      </c>
      <c r="AD47" s="16">
        <f t="shared" si="33"/>
        <v>1271.506849</v>
      </c>
      <c r="AE47" s="14"/>
      <c r="AF47" s="23">
        <v>45931.0</v>
      </c>
      <c r="AG47" s="23">
        <v>46112.0</v>
      </c>
      <c r="AH47" s="14"/>
      <c r="AI47" s="14"/>
      <c r="AJ47" s="14"/>
      <c r="AK47" s="17"/>
      <c r="AL47" s="14"/>
      <c r="AM47" s="14"/>
      <c r="AN47" s="14"/>
      <c r="AO47" s="325">
        <v>30866.0</v>
      </c>
      <c r="AP47" s="8"/>
      <c r="AQ47" s="24" t="s">
        <v>224</v>
      </c>
      <c r="AR47" s="8"/>
      <c r="AS47" s="26" t="s">
        <v>35</v>
      </c>
      <c r="AT47" s="326" t="s">
        <v>225</v>
      </c>
      <c r="AU47" s="326" t="s">
        <v>226</v>
      </c>
      <c r="AV47" s="327" t="s">
        <v>227</v>
      </c>
      <c r="AW47" s="14"/>
    </row>
    <row r="48" ht="41.25" customHeight="1">
      <c r="A48" s="328">
        <v>45595.0</v>
      </c>
      <c r="B48" s="64" t="s">
        <v>61</v>
      </c>
      <c r="C48" s="329">
        <v>140000.0</v>
      </c>
      <c r="D48" s="66">
        <v>0.0875</v>
      </c>
      <c r="E48" s="74"/>
      <c r="F48" s="70"/>
      <c r="G48" s="70"/>
      <c r="H48" s="70"/>
      <c r="I48" s="70"/>
      <c r="J48" s="64"/>
      <c r="K48" s="69"/>
      <c r="L48" s="70"/>
      <c r="M48" s="67">
        <f t="shared" si="28"/>
        <v>5067.808219</v>
      </c>
      <c r="N48" s="65">
        <f t="shared" si="29"/>
        <v>5067.808219</v>
      </c>
      <c r="O48" s="71">
        <v>45614.0</v>
      </c>
      <c r="P48" s="71">
        <v>45597.0</v>
      </c>
      <c r="Q48" s="71">
        <v>45747.0</v>
      </c>
      <c r="R48" s="72" t="s">
        <v>32</v>
      </c>
      <c r="S48" s="69"/>
      <c r="T48" s="70"/>
      <c r="U48" s="67">
        <f t="shared" si="30"/>
        <v>6141.780822</v>
      </c>
      <c r="V48" s="65">
        <f t="shared" si="31"/>
        <v>6141.780822</v>
      </c>
      <c r="W48" s="71">
        <v>45748.0</v>
      </c>
      <c r="X48" s="71">
        <v>45748.0</v>
      </c>
      <c r="Y48" s="71">
        <v>45930.0</v>
      </c>
      <c r="Z48" s="72" t="s">
        <v>32</v>
      </c>
      <c r="AA48" s="73" t="s">
        <v>62</v>
      </c>
      <c r="AB48" s="70"/>
      <c r="AC48" s="67">
        <f t="shared" si="32"/>
        <v>6108.219178</v>
      </c>
      <c r="AD48" s="65">
        <f t="shared" si="33"/>
        <v>6108.219178</v>
      </c>
      <c r="AE48" s="70"/>
      <c r="AF48" s="71">
        <v>45931.0</v>
      </c>
      <c r="AG48" s="71">
        <v>46112.0</v>
      </c>
      <c r="AH48" s="70"/>
      <c r="AI48" s="70"/>
      <c r="AJ48" s="70"/>
      <c r="AK48" s="74"/>
      <c r="AL48" s="70"/>
      <c r="AM48" s="70"/>
      <c r="AN48" s="70"/>
      <c r="AO48" s="330" t="s">
        <v>63</v>
      </c>
      <c r="AP48" s="331" t="s">
        <v>64</v>
      </c>
      <c r="AQ48" s="332"/>
      <c r="AR48" s="331" t="s">
        <v>65</v>
      </c>
      <c r="AS48" s="331" t="s">
        <v>35</v>
      </c>
      <c r="AT48" s="333" t="s">
        <v>66</v>
      </c>
      <c r="AU48" s="333" t="s">
        <v>55</v>
      </c>
      <c r="AV48" s="334" t="s">
        <v>67</v>
      </c>
      <c r="AW48" s="70"/>
    </row>
    <row r="49" ht="33.75" customHeight="1">
      <c r="A49" s="335">
        <v>45595.0</v>
      </c>
      <c r="B49" s="278" t="s">
        <v>191</v>
      </c>
      <c r="C49" s="336">
        <v>40000.0</v>
      </c>
      <c r="D49" s="337">
        <v>0.0875</v>
      </c>
      <c r="E49" s="338"/>
      <c r="F49" s="339"/>
      <c r="G49" s="339"/>
      <c r="H49" s="339"/>
      <c r="I49" s="339"/>
      <c r="J49" s="340"/>
      <c r="K49" s="341"/>
      <c r="L49" s="339"/>
      <c r="M49" s="285">
        <f t="shared" si="28"/>
        <v>1447.945205</v>
      </c>
      <c r="N49" s="286">
        <f t="shared" si="29"/>
        <v>1447.945205</v>
      </c>
      <c r="O49" s="287">
        <v>45614.0</v>
      </c>
      <c r="P49" s="287">
        <v>45597.0</v>
      </c>
      <c r="Q49" s="287">
        <v>45747.0</v>
      </c>
      <c r="R49" s="288" t="s">
        <v>32</v>
      </c>
      <c r="S49" s="341"/>
      <c r="T49" s="339"/>
      <c r="U49" s="285">
        <f t="shared" si="30"/>
        <v>1754.794521</v>
      </c>
      <c r="V49" s="286">
        <f t="shared" si="31"/>
        <v>1754.794521</v>
      </c>
      <c r="W49" s="287">
        <v>45748.0</v>
      </c>
      <c r="X49" s="287">
        <v>45748.0</v>
      </c>
      <c r="Y49" s="287">
        <v>45930.0</v>
      </c>
      <c r="Z49" s="288" t="s">
        <v>32</v>
      </c>
      <c r="AA49" s="290" t="s">
        <v>192</v>
      </c>
      <c r="AB49" s="339"/>
      <c r="AC49" s="285">
        <f t="shared" si="32"/>
        <v>1745.205479</v>
      </c>
      <c r="AD49" s="286">
        <f t="shared" si="33"/>
        <v>1745.205479</v>
      </c>
      <c r="AE49" s="339"/>
      <c r="AF49" s="287">
        <v>45931.0</v>
      </c>
      <c r="AG49" s="287">
        <v>46112.0</v>
      </c>
      <c r="AH49" s="339"/>
      <c r="AI49" s="339"/>
      <c r="AJ49" s="339"/>
      <c r="AK49" s="338"/>
      <c r="AL49" s="339"/>
      <c r="AM49" s="339"/>
      <c r="AN49" s="339"/>
      <c r="AO49" s="292" t="s">
        <v>63</v>
      </c>
      <c r="AP49" s="293" t="s">
        <v>64</v>
      </c>
      <c r="AQ49" s="293"/>
      <c r="AR49" s="293" t="s">
        <v>193</v>
      </c>
      <c r="AS49" s="293" t="s">
        <v>35</v>
      </c>
      <c r="AT49" s="294" t="s">
        <v>194</v>
      </c>
      <c r="AU49" s="294" t="s">
        <v>55</v>
      </c>
      <c r="AV49" s="295" t="s">
        <v>67</v>
      </c>
      <c r="AW49" s="339"/>
    </row>
    <row r="50" ht="36.0" customHeight="1">
      <c r="A50" s="342">
        <v>45597.0</v>
      </c>
      <c r="B50" s="39" t="s">
        <v>39</v>
      </c>
      <c r="C50" s="343">
        <v>10000.0</v>
      </c>
      <c r="D50" s="344">
        <v>0.085</v>
      </c>
      <c r="E50" s="41"/>
      <c r="F50" s="37"/>
      <c r="G50" s="37"/>
      <c r="H50" s="37"/>
      <c r="I50" s="37"/>
      <c r="J50" s="31"/>
      <c r="K50" s="36"/>
      <c r="L50" s="37"/>
      <c r="M50" s="34">
        <f t="shared" si="28"/>
        <v>349.3150685</v>
      </c>
      <c r="N50" s="32">
        <f t="shared" si="29"/>
        <v>349.3150685</v>
      </c>
      <c r="O50" s="38">
        <v>45614.0</v>
      </c>
      <c r="P50" s="38">
        <v>45598.0</v>
      </c>
      <c r="Q50" s="38">
        <v>45747.0</v>
      </c>
      <c r="R50" s="39" t="s">
        <v>32</v>
      </c>
      <c r="S50" s="36"/>
      <c r="T50" s="37"/>
      <c r="U50" s="34">
        <f t="shared" si="30"/>
        <v>426.1643836</v>
      </c>
      <c r="V50" s="32">
        <f t="shared" si="31"/>
        <v>426.1643836</v>
      </c>
      <c r="W50" s="38">
        <v>45748.0</v>
      </c>
      <c r="X50" s="38">
        <v>45748.0</v>
      </c>
      <c r="Y50" s="38">
        <v>45930.0</v>
      </c>
      <c r="Z50" s="39" t="s">
        <v>32</v>
      </c>
      <c r="AA50" s="40" t="s">
        <v>40</v>
      </c>
      <c r="AB50" s="37"/>
      <c r="AC50" s="34">
        <f t="shared" si="32"/>
        <v>423.8356164</v>
      </c>
      <c r="AD50" s="32">
        <f t="shared" si="33"/>
        <v>423.8356164</v>
      </c>
      <c r="AE50" s="37"/>
      <c r="AF50" s="38">
        <v>45931.0</v>
      </c>
      <c r="AG50" s="38">
        <v>46112.0</v>
      </c>
      <c r="AH50" s="37"/>
      <c r="AI50" s="37"/>
      <c r="AJ50" s="37"/>
      <c r="AK50" s="41"/>
      <c r="AL50" s="37"/>
      <c r="AM50" s="37"/>
      <c r="AN50" s="37"/>
      <c r="AO50" s="42">
        <v>21025.0</v>
      </c>
      <c r="AP50" s="43" t="s">
        <v>33</v>
      </c>
      <c r="AQ50" s="43" t="s">
        <v>41</v>
      </c>
      <c r="AR50" s="43"/>
      <c r="AS50" s="43" t="s">
        <v>35</v>
      </c>
      <c r="AT50" s="44" t="s">
        <v>42</v>
      </c>
      <c r="AU50" s="44" t="s">
        <v>43</v>
      </c>
      <c r="AV50" s="45" t="s">
        <v>44</v>
      </c>
      <c r="AW50" s="37"/>
    </row>
    <row r="51" ht="15.75" customHeight="1">
      <c r="A51" s="319">
        <v>45597.0</v>
      </c>
      <c r="B51" s="24" t="s">
        <v>228</v>
      </c>
      <c r="C51" s="321">
        <v>50000.0</v>
      </c>
      <c r="D51" s="266">
        <v>0.085</v>
      </c>
      <c r="E51" s="17"/>
      <c r="F51" s="14"/>
      <c r="G51" s="14"/>
      <c r="H51" s="14"/>
      <c r="I51" s="14"/>
      <c r="J51" s="8"/>
      <c r="K51" s="13"/>
      <c r="L51" s="14"/>
      <c r="M51" s="15">
        <f t="shared" si="28"/>
        <v>1746.575342</v>
      </c>
      <c r="N51" s="16">
        <f t="shared" si="29"/>
        <v>1746.575342</v>
      </c>
      <c r="O51" s="23">
        <v>45614.0</v>
      </c>
      <c r="P51" s="23">
        <v>45598.0</v>
      </c>
      <c r="Q51" s="23">
        <v>45747.0</v>
      </c>
      <c r="R51" s="24" t="s">
        <v>32</v>
      </c>
      <c r="S51" s="13"/>
      <c r="T51" s="14"/>
      <c r="U51" s="15">
        <f t="shared" si="30"/>
        <v>2130.821918</v>
      </c>
      <c r="V51" s="16">
        <f t="shared" si="31"/>
        <v>2130.821918</v>
      </c>
      <c r="W51" s="23">
        <v>45748.0</v>
      </c>
      <c r="X51" s="23">
        <v>45748.0</v>
      </c>
      <c r="Y51" s="23">
        <v>45930.0</v>
      </c>
      <c r="Z51" s="24" t="s">
        <v>32</v>
      </c>
      <c r="AA51" s="13"/>
      <c r="AB51" s="14"/>
      <c r="AC51" s="15">
        <f t="shared" si="32"/>
        <v>2119.178082</v>
      </c>
      <c r="AD51" s="16">
        <f t="shared" si="33"/>
        <v>2119.178082</v>
      </c>
      <c r="AE51" s="14"/>
      <c r="AF51" s="23">
        <v>45931.0</v>
      </c>
      <c r="AG51" s="23">
        <v>46112.0</v>
      </c>
      <c r="AH51" s="14"/>
      <c r="AI51" s="14"/>
      <c r="AJ51" s="14"/>
      <c r="AK51" s="17"/>
      <c r="AL51" s="14"/>
      <c r="AM51" s="14"/>
      <c r="AN51" s="14"/>
      <c r="AO51" s="345" t="s">
        <v>63</v>
      </c>
      <c r="AP51" s="164" t="s">
        <v>64</v>
      </c>
      <c r="AQ51" s="270"/>
      <c r="AR51" s="164" t="s">
        <v>229</v>
      </c>
      <c r="AS51" s="164" t="s">
        <v>35</v>
      </c>
      <c r="AT51" s="166" t="s">
        <v>230</v>
      </c>
      <c r="AU51" s="166" t="s">
        <v>43</v>
      </c>
      <c r="AV51" s="346" t="s">
        <v>231</v>
      </c>
      <c r="AW51" s="14"/>
    </row>
    <row r="52" ht="15.75" customHeight="1">
      <c r="A52" s="319">
        <v>45597.0</v>
      </c>
      <c r="B52" s="24" t="s">
        <v>232</v>
      </c>
      <c r="C52" s="321">
        <v>20000.0</v>
      </c>
      <c r="D52" s="266">
        <v>0.085</v>
      </c>
      <c r="E52" s="17"/>
      <c r="F52" s="14"/>
      <c r="G52" s="14"/>
      <c r="H52" s="14"/>
      <c r="I52" s="14"/>
      <c r="J52" s="8"/>
      <c r="K52" s="13"/>
      <c r="L52" s="14"/>
      <c r="M52" s="15">
        <f t="shared" si="28"/>
        <v>698.630137</v>
      </c>
      <c r="N52" s="16">
        <f t="shared" si="29"/>
        <v>698.630137</v>
      </c>
      <c r="O52" s="23">
        <v>45614.0</v>
      </c>
      <c r="P52" s="23">
        <v>45598.0</v>
      </c>
      <c r="Q52" s="23">
        <v>45747.0</v>
      </c>
      <c r="R52" s="24" t="s">
        <v>32</v>
      </c>
      <c r="S52" s="13"/>
      <c r="T52" s="14"/>
      <c r="U52" s="15">
        <f t="shared" si="30"/>
        <v>852.3287671</v>
      </c>
      <c r="V52" s="16">
        <f t="shared" si="31"/>
        <v>852.3287671</v>
      </c>
      <c r="W52" s="23">
        <v>45748.0</v>
      </c>
      <c r="X52" s="23">
        <v>45748.0</v>
      </c>
      <c r="Y52" s="23">
        <v>45930.0</v>
      </c>
      <c r="Z52" s="24" t="s">
        <v>32</v>
      </c>
      <c r="AA52" s="13"/>
      <c r="AB52" s="14"/>
      <c r="AC52" s="15">
        <f t="shared" si="32"/>
        <v>847.6712329</v>
      </c>
      <c r="AD52" s="16">
        <f t="shared" si="33"/>
        <v>847.6712329</v>
      </c>
      <c r="AE52" s="14"/>
      <c r="AF52" s="23">
        <v>45931.0</v>
      </c>
      <c r="AG52" s="23">
        <v>46112.0</v>
      </c>
      <c r="AH52" s="14"/>
      <c r="AI52" s="14"/>
      <c r="AJ52" s="14"/>
      <c r="AK52" s="17"/>
      <c r="AL52" s="14"/>
      <c r="AM52" s="14"/>
      <c r="AN52" s="14"/>
      <c r="AO52" s="163">
        <v>20828.0</v>
      </c>
      <c r="AP52" s="164" t="s">
        <v>33</v>
      </c>
      <c r="AQ52" s="164" t="s">
        <v>233</v>
      </c>
      <c r="AR52" s="19"/>
      <c r="AS52" s="164" t="s">
        <v>35</v>
      </c>
      <c r="AT52" s="166" t="s">
        <v>234</v>
      </c>
      <c r="AU52" s="166" t="s">
        <v>235</v>
      </c>
      <c r="AV52" s="346" t="s">
        <v>236</v>
      </c>
      <c r="AW52" s="14"/>
    </row>
    <row r="53" ht="31.5" customHeight="1">
      <c r="A53" s="347">
        <v>45600.0</v>
      </c>
      <c r="B53" s="88" t="s">
        <v>72</v>
      </c>
      <c r="C53" s="348">
        <v>40000.0</v>
      </c>
      <c r="D53" s="349">
        <v>0.0875</v>
      </c>
      <c r="E53" s="90"/>
      <c r="F53" s="86"/>
      <c r="G53" s="86"/>
      <c r="H53" s="86"/>
      <c r="I53" s="86"/>
      <c r="J53" s="80"/>
      <c r="K53" s="85"/>
      <c r="L53" s="86"/>
      <c r="M53" s="83">
        <f t="shared" si="28"/>
        <v>1409.589041</v>
      </c>
      <c r="N53" s="81">
        <f t="shared" si="29"/>
        <v>1409.589041</v>
      </c>
      <c r="O53" s="87">
        <v>45614.0</v>
      </c>
      <c r="P53" s="87">
        <v>45601.0</v>
      </c>
      <c r="Q53" s="87">
        <v>45747.0</v>
      </c>
      <c r="R53" s="88" t="s">
        <v>32</v>
      </c>
      <c r="S53" s="85"/>
      <c r="T53" s="86"/>
      <c r="U53" s="83">
        <f t="shared" si="30"/>
        <v>1754.794521</v>
      </c>
      <c r="V53" s="81">
        <f t="shared" si="31"/>
        <v>1754.794521</v>
      </c>
      <c r="W53" s="87">
        <v>45748.0</v>
      </c>
      <c r="X53" s="87">
        <v>45748.0</v>
      </c>
      <c r="Y53" s="87">
        <v>45930.0</v>
      </c>
      <c r="Z53" s="88" t="s">
        <v>32</v>
      </c>
      <c r="AA53" s="89" t="s">
        <v>74</v>
      </c>
      <c r="AB53" s="86"/>
      <c r="AC53" s="83">
        <f t="shared" si="32"/>
        <v>1745.205479</v>
      </c>
      <c r="AD53" s="81">
        <f t="shared" si="33"/>
        <v>1745.205479</v>
      </c>
      <c r="AE53" s="86"/>
      <c r="AF53" s="87">
        <v>45931.0</v>
      </c>
      <c r="AG53" s="87">
        <v>46112.0</v>
      </c>
      <c r="AH53" s="86"/>
      <c r="AI53" s="86"/>
      <c r="AJ53" s="86"/>
      <c r="AK53" s="90"/>
      <c r="AL53" s="86"/>
      <c r="AM53" s="86"/>
      <c r="AN53" s="86"/>
      <c r="AO53" s="350">
        <v>15157.0</v>
      </c>
      <c r="AP53" s="351" t="s">
        <v>33</v>
      </c>
      <c r="AQ53" s="351" t="s">
        <v>75</v>
      </c>
      <c r="AR53" s="352"/>
      <c r="AS53" s="351" t="s">
        <v>35</v>
      </c>
      <c r="AT53" s="353" t="s">
        <v>76</v>
      </c>
      <c r="AU53" s="353" t="s">
        <v>77</v>
      </c>
      <c r="AV53" s="354" t="s">
        <v>78</v>
      </c>
      <c r="AW53" s="86"/>
    </row>
    <row r="54" ht="15.75" customHeight="1">
      <c r="A54" s="319">
        <v>45601.0</v>
      </c>
      <c r="B54" s="24" t="s">
        <v>237</v>
      </c>
      <c r="C54" s="355">
        <v>50000.0</v>
      </c>
      <c r="D54" s="356">
        <v>0.085</v>
      </c>
      <c r="E54" s="17"/>
      <c r="F54" s="14"/>
      <c r="G54" s="14"/>
      <c r="H54" s="14"/>
      <c r="I54" s="14"/>
      <c r="J54" s="8"/>
      <c r="K54" s="13"/>
      <c r="L54" s="14"/>
      <c r="M54" s="15">
        <f t="shared" si="28"/>
        <v>1700</v>
      </c>
      <c r="N54" s="16">
        <f t="shared" si="29"/>
        <v>1700</v>
      </c>
      <c r="O54" s="23">
        <v>45614.0</v>
      </c>
      <c r="P54" s="23">
        <v>45602.0</v>
      </c>
      <c r="Q54" s="23">
        <v>45747.0</v>
      </c>
      <c r="R54" s="24" t="s">
        <v>32</v>
      </c>
      <c r="S54" s="13"/>
      <c r="T54" s="14"/>
      <c r="U54" s="15">
        <f t="shared" si="30"/>
        <v>2130.821918</v>
      </c>
      <c r="V54" s="16">
        <f t="shared" si="31"/>
        <v>2130.821918</v>
      </c>
      <c r="W54" s="23">
        <v>45748.0</v>
      </c>
      <c r="X54" s="23">
        <v>45748.0</v>
      </c>
      <c r="Y54" s="23">
        <v>45930.0</v>
      </c>
      <c r="Z54" s="24" t="s">
        <v>32</v>
      </c>
      <c r="AA54" s="13"/>
      <c r="AB54" s="14"/>
      <c r="AC54" s="15">
        <f t="shared" si="32"/>
        <v>2119.178082</v>
      </c>
      <c r="AD54" s="16">
        <f t="shared" si="33"/>
        <v>2119.178082</v>
      </c>
      <c r="AE54" s="14"/>
      <c r="AF54" s="23">
        <v>45931.0</v>
      </c>
      <c r="AG54" s="23">
        <v>46112.0</v>
      </c>
      <c r="AH54" s="14"/>
      <c r="AI54" s="14"/>
      <c r="AJ54" s="14"/>
      <c r="AK54" s="17"/>
      <c r="AL54" s="14"/>
      <c r="AM54" s="14"/>
      <c r="AN54" s="14"/>
      <c r="AO54" s="357">
        <v>31526.0</v>
      </c>
      <c r="AP54" s="164" t="s">
        <v>33</v>
      </c>
      <c r="AQ54" s="164" t="s">
        <v>238</v>
      </c>
      <c r="AR54" s="316"/>
      <c r="AS54" s="164" t="s">
        <v>35</v>
      </c>
      <c r="AT54" s="166" t="s">
        <v>239</v>
      </c>
      <c r="AU54" s="166" t="s">
        <v>37</v>
      </c>
      <c r="AV54" s="358" t="s">
        <v>240</v>
      </c>
      <c r="AW54" s="14"/>
    </row>
    <row r="55" ht="31.5" customHeight="1">
      <c r="A55" s="319">
        <v>45601.0</v>
      </c>
      <c r="B55" s="24" t="s">
        <v>241</v>
      </c>
      <c r="C55" s="355">
        <v>20000.0</v>
      </c>
      <c r="D55" s="359">
        <v>0.09</v>
      </c>
      <c r="E55" s="17"/>
      <c r="F55" s="14"/>
      <c r="G55" s="14"/>
      <c r="H55" s="14"/>
      <c r="I55" s="14"/>
      <c r="J55" s="8"/>
      <c r="K55" s="13"/>
      <c r="L55" s="14"/>
      <c r="M55" s="15">
        <f t="shared" si="28"/>
        <v>724.9315068</v>
      </c>
      <c r="N55" s="16">
        <f t="shared" si="29"/>
        <v>724.9315068</v>
      </c>
      <c r="O55" s="23">
        <v>45614.0</v>
      </c>
      <c r="P55" s="23">
        <v>45601.0</v>
      </c>
      <c r="Q55" s="23">
        <v>45747.0</v>
      </c>
      <c r="R55" s="24" t="s">
        <v>32</v>
      </c>
      <c r="S55" s="144" t="s">
        <v>242</v>
      </c>
      <c r="T55" s="14"/>
      <c r="U55" s="15"/>
      <c r="V55" s="16"/>
      <c r="W55" s="8"/>
      <c r="X55" s="23"/>
      <c r="Y55" s="23"/>
      <c r="Z55" s="24"/>
      <c r="AA55" s="144" t="s">
        <v>243</v>
      </c>
      <c r="AB55" s="14"/>
      <c r="AC55" s="15"/>
      <c r="AD55" s="16"/>
      <c r="AE55" s="14"/>
      <c r="AF55" s="23"/>
      <c r="AG55" s="23"/>
      <c r="AH55" s="14"/>
      <c r="AI55" s="14"/>
      <c r="AJ55" s="14"/>
      <c r="AK55" s="17"/>
      <c r="AL55" s="14"/>
      <c r="AM55" s="14"/>
      <c r="AN55" s="14"/>
      <c r="AO55" s="357">
        <v>38375.0</v>
      </c>
      <c r="AP55" s="164" t="s">
        <v>33</v>
      </c>
      <c r="AQ55" s="24" t="s">
        <v>244</v>
      </c>
      <c r="AR55" s="8"/>
      <c r="AS55" s="164" t="s">
        <v>35</v>
      </c>
      <c r="AT55" s="326" t="s">
        <v>245</v>
      </c>
      <c r="AU55" s="326" t="s">
        <v>246</v>
      </c>
      <c r="AV55" s="327" t="s">
        <v>247</v>
      </c>
      <c r="AW55" s="14"/>
    </row>
    <row r="56" ht="15.75" customHeight="1">
      <c r="A56" s="319">
        <v>45602.0</v>
      </c>
      <c r="B56" s="24" t="s">
        <v>248</v>
      </c>
      <c r="C56" s="355">
        <v>100000.0</v>
      </c>
      <c r="D56" s="359">
        <v>0.0875</v>
      </c>
      <c r="E56" s="17"/>
      <c r="F56" s="14"/>
      <c r="G56" s="14"/>
      <c r="H56" s="14"/>
      <c r="I56" s="14"/>
      <c r="J56" s="8"/>
      <c r="K56" s="13"/>
      <c r="L56" s="14"/>
      <c r="M56" s="15">
        <f t="shared" si="28"/>
        <v>3476.027397</v>
      </c>
      <c r="N56" s="16">
        <f t="shared" si="29"/>
        <v>3476.027397</v>
      </c>
      <c r="O56" s="23">
        <v>45614.0</v>
      </c>
      <c r="P56" s="23">
        <v>45603.0</v>
      </c>
      <c r="Q56" s="23">
        <v>45747.0</v>
      </c>
      <c r="R56" s="24" t="s">
        <v>32</v>
      </c>
      <c r="S56" s="13"/>
      <c r="T56" s="14"/>
      <c r="U56" s="15">
        <f t="shared" ref="U56:U78" si="34">(C56*D56)*((Y56-X56+1)/365)</f>
        <v>4386.986301</v>
      </c>
      <c r="V56" s="16">
        <f t="shared" ref="V56:V66" si="35">U56</f>
        <v>4386.986301</v>
      </c>
      <c r="W56" s="23">
        <v>45748.0</v>
      </c>
      <c r="X56" s="23">
        <v>45748.0</v>
      </c>
      <c r="Y56" s="23">
        <v>45930.0</v>
      </c>
      <c r="Z56" s="24" t="s">
        <v>32</v>
      </c>
      <c r="AA56" s="13"/>
      <c r="AB56" s="14"/>
      <c r="AC56" s="15">
        <f t="shared" ref="AC56:AC78" si="36">(C56*D56)*((AG56-AF56+1)/365)</f>
        <v>4363.013699</v>
      </c>
      <c r="AD56" s="16">
        <f t="shared" ref="AD56:AD78" si="37">AC56</f>
        <v>4363.013699</v>
      </c>
      <c r="AE56" s="14"/>
      <c r="AF56" s="23">
        <v>45931.0</v>
      </c>
      <c r="AG56" s="23">
        <v>46112.0</v>
      </c>
      <c r="AH56" s="14"/>
      <c r="AI56" s="14"/>
      <c r="AJ56" s="14"/>
      <c r="AK56" s="17"/>
      <c r="AL56" s="14"/>
      <c r="AM56" s="14"/>
      <c r="AN56" s="14"/>
      <c r="AO56" s="357">
        <v>34362.0</v>
      </c>
      <c r="AP56" s="164" t="s">
        <v>33</v>
      </c>
      <c r="AQ56" s="24" t="s">
        <v>249</v>
      </c>
      <c r="AR56" s="8"/>
      <c r="AS56" s="164" t="s">
        <v>35</v>
      </c>
      <c r="AT56" s="326" t="s">
        <v>250</v>
      </c>
      <c r="AU56" s="326" t="s">
        <v>251</v>
      </c>
      <c r="AV56" s="327" t="s">
        <v>252</v>
      </c>
      <c r="AW56" s="14"/>
    </row>
    <row r="57" ht="29.25" customHeight="1">
      <c r="A57" s="360">
        <v>45608.0</v>
      </c>
      <c r="B57" s="137" t="s">
        <v>96</v>
      </c>
      <c r="C57" s="361">
        <v>200000.0</v>
      </c>
      <c r="D57" s="362">
        <v>0.0875</v>
      </c>
      <c r="E57" s="139"/>
      <c r="F57" s="135"/>
      <c r="G57" s="135"/>
      <c r="H57" s="135"/>
      <c r="I57" s="135"/>
      <c r="J57" s="129"/>
      <c r="K57" s="134"/>
      <c r="L57" s="135"/>
      <c r="M57" s="132">
        <f t="shared" si="28"/>
        <v>6712.328767</v>
      </c>
      <c r="N57" s="130">
        <f t="shared" si="29"/>
        <v>6712.328767</v>
      </c>
      <c r="O57" s="136">
        <v>45614.0</v>
      </c>
      <c r="P57" s="136">
        <v>45608.0</v>
      </c>
      <c r="Q57" s="136">
        <v>45747.0</v>
      </c>
      <c r="R57" s="137" t="s">
        <v>32</v>
      </c>
      <c r="S57" s="134"/>
      <c r="T57" s="135"/>
      <c r="U57" s="132">
        <f t="shared" si="34"/>
        <v>8773.972603</v>
      </c>
      <c r="V57" s="130">
        <f t="shared" si="35"/>
        <v>8773.972603</v>
      </c>
      <c r="W57" s="136">
        <v>45748.0</v>
      </c>
      <c r="X57" s="136">
        <v>45748.0</v>
      </c>
      <c r="Y57" s="136">
        <v>45930.0</v>
      </c>
      <c r="Z57" s="137" t="s">
        <v>32</v>
      </c>
      <c r="AA57" s="138" t="s">
        <v>97</v>
      </c>
      <c r="AB57" s="135"/>
      <c r="AC57" s="132">
        <f t="shared" si="36"/>
        <v>8726.027397</v>
      </c>
      <c r="AD57" s="130">
        <f t="shared" si="37"/>
        <v>8726.027397</v>
      </c>
      <c r="AE57" s="135"/>
      <c r="AF57" s="136">
        <v>45931.0</v>
      </c>
      <c r="AG57" s="136">
        <v>46112.0</v>
      </c>
      <c r="AH57" s="135"/>
      <c r="AI57" s="135"/>
      <c r="AJ57" s="135"/>
      <c r="AK57" s="139"/>
      <c r="AL57" s="135"/>
      <c r="AM57" s="135"/>
      <c r="AN57" s="135"/>
      <c r="AO57" s="363">
        <v>26399.0</v>
      </c>
      <c r="AP57" s="364" t="s">
        <v>33</v>
      </c>
      <c r="AQ57" s="364" t="s">
        <v>98</v>
      </c>
      <c r="AR57" s="129"/>
      <c r="AS57" s="364" t="s">
        <v>35</v>
      </c>
      <c r="AT57" s="365" t="s">
        <v>99</v>
      </c>
      <c r="AU57" s="365" t="s">
        <v>100</v>
      </c>
      <c r="AV57" s="366" t="s">
        <v>101</v>
      </c>
      <c r="AW57" s="135"/>
    </row>
    <row r="58" ht="33.75" customHeight="1">
      <c r="A58" s="367">
        <v>45608.0</v>
      </c>
      <c r="B58" s="368" t="s">
        <v>253</v>
      </c>
      <c r="C58" s="369">
        <v>20000.0</v>
      </c>
      <c r="D58" s="370">
        <v>0.085</v>
      </c>
      <c r="E58" s="371"/>
      <c r="F58" s="372"/>
      <c r="G58" s="372"/>
      <c r="H58" s="372"/>
      <c r="I58" s="372"/>
      <c r="J58" s="373"/>
      <c r="K58" s="374"/>
      <c r="L58" s="372"/>
      <c r="M58" s="375">
        <f t="shared" si="28"/>
        <v>652.0547945</v>
      </c>
      <c r="N58" s="376">
        <f t="shared" si="29"/>
        <v>652.0547945</v>
      </c>
      <c r="O58" s="377">
        <v>45614.0</v>
      </c>
      <c r="P58" s="377">
        <v>45608.0</v>
      </c>
      <c r="Q58" s="377">
        <v>45747.0</v>
      </c>
      <c r="R58" s="368" t="s">
        <v>32</v>
      </c>
      <c r="S58" s="374"/>
      <c r="T58" s="372"/>
      <c r="U58" s="375">
        <f t="shared" si="34"/>
        <v>852.3287671</v>
      </c>
      <c r="V58" s="376">
        <f t="shared" si="35"/>
        <v>852.3287671</v>
      </c>
      <c r="W58" s="377">
        <v>45748.0</v>
      </c>
      <c r="X58" s="377">
        <v>45748.0</v>
      </c>
      <c r="Y58" s="377">
        <v>45930.0</v>
      </c>
      <c r="Z58" s="368" t="s">
        <v>32</v>
      </c>
      <c r="AA58" s="378" t="s">
        <v>254</v>
      </c>
      <c r="AB58" s="372"/>
      <c r="AC58" s="375">
        <f t="shared" si="36"/>
        <v>847.6712329</v>
      </c>
      <c r="AD58" s="376">
        <f t="shared" si="37"/>
        <v>847.6712329</v>
      </c>
      <c r="AE58" s="372"/>
      <c r="AF58" s="377">
        <v>45931.0</v>
      </c>
      <c r="AG58" s="377">
        <v>46112.0</v>
      </c>
      <c r="AH58" s="372"/>
      <c r="AI58" s="372"/>
      <c r="AJ58" s="372"/>
      <c r="AK58" s="371"/>
      <c r="AL58" s="372"/>
      <c r="AM58" s="372"/>
      <c r="AN58" s="372"/>
      <c r="AO58" s="379">
        <v>31209.0</v>
      </c>
      <c r="AP58" s="380" t="s">
        <v>33</v>
      </c>
      <c r="AQ58" s="380" t="s">
        <v>255</v>
      </c>
      <c r="AR58" s="373"/>
      <c r="AS58" s="380" t="s">
        <v>35</v>
      </c>
      <c r="AT58" s="381" t="s">
        <v>83</v>
      </c>
      <c r="AU58" s="381" t="s">
        <v>84</v>
      </c>
      <c r="AV58" s="382" t="s">
        <v>85</v>
      </c>
      <c r="AW58" s="372"/>
    </row>
    <row r="59" ht="39.0" customHeight="1">
      <c r="A59" s="383">
        <v>45608.0</v>
      </c>
      <c r="B59" s="384" t="s">
        <v>256</v>
      </c>
      <c r="C59" s="385">
        <v>10000.0</v>
      </c>
      <c r="D59" s="386">
        <v>0.085</v>
      </c>
      <c r="E59" s="387"/>
      <c r="F59" s="388"/>
      <c r="G59" s="388"/>
      <c r="H59" s="388"/>
      <c r="I59" s="388"/>
      <c r="J59" s="389"/>
      <c r="K59" s="390"/>
      <c r="L59" s="388"/>
      <c r="M59" s="391">
        <f t="shared" si="28"/>
        <v>326.0273973</v>
      </c>
      <c r="N59" s="392">
        <f t="shared" si="29"/>
        <v>326.0273973</v>
      </c>
      <c r="O59" s="393">
        <v>45614.0</v>
      </c>
      <c r="P59" s="393">
        <v>45608.0</v>
      </c>
      <c r="Q59" s="393">
        <v>45747.0</v>
      </c>
      <c r="R59" s="384" t="s">
        <v>32</v>
      </c>
      <c r="S59" s="390"/>
      <c r="T59" s="388"/>
      <c r="U59" s="391">
        <f t="shared" si="34"/>
        <v>426.1643836</v>
      </c>
      <c r="V59" s="392">
        <f t="shared" si="35"/>
        <v>426.1643836</v>
      </c>
      <c r="W59" s="393">
        <v>45748.0</v>
      </c>
      <c r="X59" s="393">
        <v>45748.0</v>
      </c>
      <c r="Y59" s="393">
        <v>45930.0</v>
      </c>
      <c r="Z59" s="384" t="s">
        <v>32</v>
      </c>
      <c r="AA59" s="394" t="s">
        <v>257</v>
      </c>
      <c r="AB59" s="388"/>
      <c r="AC59" s="391">
        <f t="shared" si="36"/>
        <v>423.8356164</v>
      </c>
      <c r="AD59" s="392">
        <f t="shared" si="37"/>
        <v>423.8356164</v>
      </c>
      <c r="AE59" s="388"/>
      <c r="AF59" s="393">
        <v>45931.0</v>
      </c>
      <c r="AG59" s="393">
        <v>46112.0</v>
      </c>
      <c r="AH59" s="388"/>
      <c r="AI59" s="388"/>
      <c r="AJ59" s="388"/>
      <c r="AK59" s="387"/>
      <c r="AL59" s="388"/>
      <c r="AM59" s="388"/>
      <c r="AN59" s="388"/>
      <c r="AO59" s="395">
        <v>18689.0</v>
      </c>
      <c r="AP59" s="396" t="s">
        <v>33</v>
      </c>
      <c r="AQ59" s="384" t="s">
        <v>258</v>
      </c>
      <c r="AR59" s="389"/>
      <c r="AS59" s="396" t="s">
        <v>35</v>
      </c>
      <c r="AT59" s="397" t="s">
        <v>259</v>
      </c>
      <c r="AU59" s="397" t="s">
        <v>260</v>
      </c>
      <c r="AV59" s="398" t="s">
        <v>261</v>
      </c>
      <c r="AW59" s="388"/>
    </row>
    <row r="60" ht="40.5" customHeight="1">
      <c r="A60" s="399">
        <v>45603.0</v>
      </c>
      <c r="B60" s="400" t="s">
        <v>262</v>
      </c>
      <c r="C60" s="401">
        <v>27000.0</v>
      </c>
      <c r="D60" s="402">
        <v>0.085</v>
      </c>
      <c r="E60" s="403"/>
      <c r="F60" s="403"/>
      <c r="G60" s="403"/>
      <c r="H60" s="403"/>
      <c r="I60" s="403"/>
      <c r="J60" s="403"/>
      <c r="K60" s="403"/>
      <c r="L60" s="403"/>
      <c r="M60" s="404">
        <f t="shared" si="28"/>
        <v>911.7123288</v>
      </c>
      <c r="N60" s="405">
        <f t="shared" si="29"/>
        <v>911.7123288</v>
      </c>
      <c r="O60" s="406">
        <v>45614.0</v>
      </c>
      <c r="P60" s="406">
        <v>45603.0</v>
      </c>
      <c r="Q60" s="406">
        <v>45747.0</v>
      </c>
      <c r="R60" s="407" t="s">
        <v>32</v>
      </c>
      <c r="S60" s="408" t="s">
        <v>263</v>
      </c>
      <c r="T60" s="403"/>
      <c r="U60" s="404">
        <f t="shared" si="34"/>
        <v>1150.643836</v>
      </c>
      <c r="V60" s="405">
        <f t="shared" si="35"/>
        <v>1150.643836</v>
      </c>
      <c r="W60" s="409">
        <v>45748.0</v>
      </c>
      <c r="X60" s="406">
        <v>45748.0</v>
      </c>
      <c r="Y60" s="406">
        <v>45930.0</v>
      </c>
      <c r="Z60" s="400" t="s">
        <v>32</v>
      </c>
      <c r="AA60" s="408" t="s">
        <v>264</v>
      </c>
      <c r="AB60" s="403"/>
      <c r="AC60" s="404">
        <f t="shared" si="36"/>
        <v>1144.356164</v>
      </c>
      <c r="AD60" s="405">
        <f t="shared" si="37"/>
        <v>1144.356164</v>
      </c>
      <c r="AE60" s="403"/>
      <c r="AF60" s="406">
        <v>45931.0</v>
      </c>
      <c r="AG60" s="406">
        <v>46112.0</v>
      </c>
      <c r="AH60" s="403"/>
      <c r="AI60" s="403"/>
      <c r="AJ60" s="403"/>
      <c r="AK60" s="410"/>
      <c r="AL60" s="403"/>
      <c r="AM60" s="403"/>
      <c r="AN60" s="403"/>
      <c r="AO60" s="411">
        <v>17992.0</v>
      </c>
      <c r="AP60" s="412" t="s">
        <v>33</v>
      </c>
      <c r="AQ60" s="412" t="s">
        <v>265</v>
      </c>
      <c r="AR60" s="413"/>
      <c r="AS60" s="412" t="s">
        <v>35</v>
      </c>
      <c r="AT60" s="414" t="s">
        <v>266</v>
      </c>
      <c r="AU60" s="414" t="s">
        <v>37</v>
      </c>
      <c r="AV60" s="415" t="s">
        <v>267</v>
      </c>
      <c r="AW60" s="403"/>
    </row>
    <row r="61" ht="41.25" customHeight="1">
      <c r="A61" s="399">
        <v>45609.0</v>
      </c>
      <c r="B61" s="400" t="s">
        <v>262</v>
      </c>
      <c r="C61" s="401">
        <v>17000.0</v>
      </c>
      <c r="D61" s="402">
        <v>0.085</v>
      </c>
      <c r="E61" s="416"/>
      <c r="F61" s="416"/>
      <c r="G61" s="416"/>
      <c r="H61" s="416"/>
      <c r="I61" s="416"/>
      <c r="J61" s="417"/>
      <c r="K61" s="418"/>
      <c r="L61" s="416"/>
      <c r="M61" s="404">
        <f t="shared" si="28"/>
        <v>550.2876712</v>
      </c>
      <c r="N61" s="405">
        <f t="shared" si="29"/>
        <v>550.2876712</v>
      </c>
      <c r="O61" s="406">
        <v>45614.0</v>
      </c>
      <c r="P61" s="406">
        <v>45609.0</v>
      </c>
      <c r="Q61" s="406">
        <v>45747.0</v>
      </c>
      <c r="R61" s="407" t="s">
        <v>32</v>
      </c>
      <c r="S61" s="408" t="s">
        <v>263</v>
      </c>
      <c r="T61" s="416"/>
      <c r="U61" s="404">
        <f t="shared" si="34"/>
        <v>724.4794521</v>
      </c>
      <c r="V61" s="405">
        <f t="shared" si="35"/>
        <v>724.4794521</v>
      </c>
      <c r="W61" s="406">
        <v>45748.0</v>
      </c>
      <c r="X61" s="406">
        <v>45748.0</v>
      </c>
      <c r="Y61" s="406">
        <v>45930.0</v>
      </c>
      <c r="Z61" s="407" t="s">
        <v>32</v>
      </c>
      <c r="AA61" s="408" t="s">
        <v>264</v>
      </c>
      <c r="AB61" s="416"/>
      <c r="AC61" s="404">
        <f t="shared" si="36"/>
        <v>720.5205479</v>
      </c>
      <c r="AD61" s="405">
        <f t="shared" si="37"/>
        <v>720.5205479</v>
      </c>
      <c r="AE61" s="416"/>
      <c r="AF61" s="406">
        <v>45931.0</v>
      </c>
      <c r="AG61" s="406">
        <v>46112.0</v>
      </c>
      <c r="AH61" s="416"/>
      <c r="AI61" s="416"/>
      <c r="AJ61" s="416"/>
      <c r="AK61" s="419"/>
      <c r="AL61" s="416"/>
      <c r="AM61" s="416"/>
      <c r="AN61" s="403"/>
      <c r="AO61" s="411">
        <v>17992.0</v>
      </c>
      <c r="AP61" s="412" t="s">
        <v>33</v>
      </c>
      <c r="AQ61" s="412" t="s">
        <v>265</v>
      </c>
      <c r="AR61" s="413"/>
      <c r="AS61" s="412" t="s">
        <v>35</v>
      </c>
      <c r="AT61" s="414" t="s">
        <v>266</v>
      </c>
      <c r="AU61" s="414" t="s">
        <v>37</v>
      </c>
      <c r="AV61" s="415" t="s">
        <v>267</v>
      </c>
      <c r="AW61" s="416"/>
    </row>
    <row r="62" ht="42.0" customHeight="1">
      <c r="A62" s="399">
        <v>45611.0</v>
      </c>
      <c r="B62" s="400" t="s">
        <v>262</v>
      </c>
      <c r="C62" s="401">
        <v>16000.0</v>
      </c>
      <c r="D62" s="402">
        <v>0.085</v>
      </c>
      <c r="E62" s="419"/>
      <c r="F62" s="416"/>
      <c r="G62" s="416"/>
      <c r="H62" s="416"/>
      <c r="I62" s="416"/>
      <c r="J62" s="417"/>
      <c r="K62" s="418"/>
      <c r="L62" s="416"/>
      <c r="M62" s="404">
        <f t="shared" si="28"/>
        <v>510.4657534</v>
      </c>
      <c r="N62" s="405">
        <f t="shared" si="29"/>
        <v>510.4657534</v>
      </c>
      <c r="O62" s="406">
        <v>45614.0</v>
      </c>
      <c r="P62" s="406">
        <v>45611.0</v>
      </c>
      <c r="Q62" s="406">
        <v>45747.0</v>
      </c>
      <c r="R62" s="407" t="s">
        <v>32</v>
      </c>
      <c r="S62" s="408" t="s">
        <v>263</v>
      </c>
      <c r="T62" s="416"/>
      <c r="U62" s="404">
        <f t="shared" si="34"/>
        <v>681.8630137</v>
      </c>
      <c r="V62" s="405">
        <f t="shared" si="35"/>
        <v>681.8630137</v>
      </c>
      <c r="W62" s="406">
        <v>45748.0</v>
      </c>
      <c r="X62" s="406">
        <v>45748.0</v>
      </c>
      <c r="Y62" s="406">
        <v>45930.0</v>
      </c>
      <c r="Z62" s="407" t="s">
        <v>32</v>
      </c>
      <c r="AA62" s="408" t="s">
        <v>264</v>
      </c>
      <c r="AB62" s="416"/>
      <c r="AC62" s="404">
        <f t="shared" si="36"/>
        <v>678.1369863</v>
      </c>
      <c r="AD62" s="405">
        <f t="shared" si="37"/>
        <v>678.1369863</v>
      </c>
      <c r="AE62" s="416"/>
      <c r="AF62" s="406">
        <v>45931.0</v>
      </c>
      <c r="AG62" s="406">
        <v>46112.0</v>
      </c>
      <c r="AH62" s="416"/>
      <c r="AI62" s="416"/>
      <c r="AJ62" s="416"/>
      <c r="AK62" s="419"/>
      <c r="AL62" s="416"/>
      <c r="AM62" s="416"/>
      <c r="AN62" s="403"/>
      <c r="AO62" s="411">
        <v>17992.0</v>
      </c>
      <c r="AP62" s="412" t="s">
        <v>33</v>
      </c>
      <c r="AQ62" s="412" t="s">
        <v>265</v>
      </c>
      <c r="AR62" s="413"/>
      <c r="AS62" s="412" t="s">
        <v>35</v>
      </c>
      <c r="AT62" s="414" t="s">
        <v>266</v>
      </c>
      <c r="AU62" s="414" t="s">
        <v>37</v>
      </c>
      <c r="AV62" s="415" t="s">
        <v>267</v>
      </c>
      <c r="AW62" s="416"/>
    </row>
    <row r="63" ht="15.75" customHeight="1">
      <c r="A63" s="319">
        <v>45615.0</v>
      </c>
      <c r="B63" s="24" t="s">
        <v>268</v>
      </c>
      <c r="C63" s="355">
        <v>500000.0</v>
      </c>
      <c r="D63" s="359">
        <v>0.0925</v>
      </c>
      <c r="E63" s="14"/>
      <c r="F63" s="14"/>
      <c r="G63" s="14"/>
      <c r="H63" s="14"/>
      <c r="I63" s="14"/>
      <c r="J63" s="8"/>
      <c r="K63" s="13"/>
      <c r="L63" s="14"/>
      <c r="M63" s="15">
        <f t="shared" si="28"/>
        <v>17359.58904</v>
      </c>
      <c r="N63" s="16">
        <f t="shared" si="29"/>
        <v>17359.58904</v>
      </c>
      <c r="O63" s="23">
        <v>45618.0</v>
      </c>
      <c r="P63" s="23">
        <v>45611.0</v>
      </c>
      <c r="Q63" s="23">
        <v>45747.0</v>
      </c>
      <c r="R63" s="24" t="s">
        <v>32</v>
      </c>
      <c r="S63" s="13"/>
      <c r="T63" s="14"/>
      <c r="U63" s="15">
        <f t="shared" si="34"/>
        <v>23188.35616</v>
      </c>
      <c r="V63" s="16">
        <f t="shared" si="35"/>
        <v>23188.35616</v>
      </c>
      <c r="W63" s="23">
        <v>45748.0</v>
      </c>
      <c r="X63" s="23">
        <v>45748.0</v>
      </c>
      <c r="Y63" s="23">
        <v>45930.0</v>
      </c>
      <c r="Z63" s="24" t="s">
        <v>32</v>
      </c>
      <c r="AA63" s="13"/>
      <c r="AB63" s="14"/>
      <c r="AC63" s="15">
        <f t="shared" si="36"/>
        <v>23061.64384</v>
      </c>
      <c r="AD63" s="16">
        <f t="shared" si="37"/>
        <v>23061.64384</v>
      </c>
      <c r="AE63" s="14"/>
      <c r="AF63" s="23">
        <v>45931.0</v>
      </c>
      <c r="AG63" s="23">
        <v>46112.0</v>
      </c>
      <c r="AH63" s="14"/>
      <c r="AI63" s="14"/>
      <c r="AJ63" s="14"/>
      <c r="AK63" s="17"/>
      <c r="AL63" s="14"/>
      <c r="AM63" s="14"/>
      <c r="AN63" s="14"/>
      <c r="AO63" s="163">
        <v>20147.0</v>
      </c>
      <c r="AP63" s="164" t="s">
        <v>33</v>
      </c>
      <c r="AQ63" s="164" t="s">
        <v>269</v>
      </c>
      <c r="AR63" s="19"/>
      <c r="AS63" s="164" t="s">
        <v>35</v>
      </c>
      <c r="AT63" s="166" t="s">
        <v>270</v>
      </c>
      <c r="AU63" s="166" t="s">
        <v>207</v>
      </c>
      <c r="AV63" s="346" t="s">
        <v>271</v>
      </c>
      <c r="AW63" s="14"/>
    </row>
    <row r="64" ht="27.75" customHeight="1">
      <c r="A64" s="420">
        <v>45615.0</v>
      </c>
      <c r="B64" s="235" t="s">
        <v>150</v>
      </c>
      <c r="C64" s="421">
        <v>220000.0</v>
      </c>
      <c r="D64" s="422">
        <v>0.0875</v>
      </c>
      <c r="E64" s="233"/>
      <c r="F64" s="233"/>
      <c r="G64" s="233"/>
      <c r="H64" s="233"/>
      <c r="I64" s="233"/>
      <c r="J64" s="231"/>
      <c r="K64" s="232"/>
      <c r="L64" s="233"/>
      <c r="M64" s="229">
        <f t="shared" si="28"/>
        <v>6961.643836</v>
      </c>
      <c r="N64" s="227">
        <f t="shared" si="29"/>
        <v>6961.643836</v>
      </c>
      <c r="O64" s="234">
        <v>45618.0</v>
      </c>
      <c r="P64" s="234">
        <v>45616.0</v>
      </c>
      <c r="Q64" s="234">
        <v>45747.0</v>
      </c>
      <c r="R64" s="235" t="s">
        <v>32</v>
      </c>
      <c r="S64" s="232"/>
      <c r="T64" s="233"/>
      <c r="U64" s="229">
        <f t="shared" si="34"/>
        <v>9651.369863</v>
      </c>
      <c r="V64" s="227">
        <f t="shared" si="35"/>
        <v>9651.369863</v>
      </c>
      <c r="W64" s="234">
        <v>45748.0</v>
      </c>
      <c r="X64" s="234">
        <v>45748.0</v>
      </c>
      <c r="Y64" s="234">
        <v>45930.0</v>
      </c>
      <c r="Z64" s="235" t="s">
        <v>32</v>
      </c>
      <c r="AA64" s="236" t="s">
        <v>151</v>
      </c>
      <c r="AB64" s="233"/>
      <c r="AC64" s="229">
        <f t="shared" si="36"/>
        <v>9598.630137</v>
      </c>
      <c r="AD64" s="227">
        <f t="shared" si="37"/>
        <v>9598.630137</v>
      </c>
      <c r="AE64" s="233"/>
      <c r="AF64" s="234">
        <v>45931.0</v>
      </c>
      <c r="AG64" s="234">
        <v>46112.0</v>
      </c>
      <c r="AH64" s="233"/>
      <c r="AI64" s="233"/>
      <c r="AJ64" s="233"/>
      <c r="AK64" s="237"/>
      <c r="AL64" s="233"/>
      <c r="AM64" s="233"/>
      <c r="AN64" s="233"/>
      <c r="AO64" s="423">
        <v>23285.0</v>
      </c>
      <c r="AP64" s="424" t="s">
        <v>33</v>
      </c>
      <c r="AQ64" s="424" t="s">
        <v>152</v>
      </c>
      <c r="AR64" s="231"/>
      <c r="AS64" s="424" t="s">
        <v>35</v>
      </c>
      <c r="AT64" s="425" t="s">
        <v>153</v>
      </c>
      <c r="AU64" s="425" t="s">
        <v>154</v>
      </c>
      <c r="AV64" s="426" t="s">
        <v>155</v>
      </c>
      <c r="AW64" s="233"/>
    </row>
    <row r="65" ht="15.75" customHeight="1">
      <c r="A65" s="319">
        <v>45617.0</v>
      </c>
      <c r="B65" s="24" t="s">
        <v>272</v>
      </c>
      <c r="C65" s="355">
        <v>100000.0</v>
      </c>
      <c r="D65" s="359">
        <v>0.085</v>
      </c>
      <c r="E65" s="14"/>
      <c r="F65" s="14"/>
      <c r="G65" s="14"/>
      <c r="H65" s="14"/>
      <c r="I65" s="14"/>
      <c r="J65" s="8"/>
      <c r="K65" s="13"/>
      <c r="L65" s="14"/>
      <c r="M65" s="15">
        <f t="shared" si="28"/>
        <v>3027.39726</v>
      </c>
      <c r="N65" s="16">
        <f t="shared" si="29"/>
        <v>3027.39726</v>
      </c>
      <c r="O65" s="23">
        <v>45618.0</v>
      </c>
      <c r="P65" s="23">
        <v>45618.0</v>
      </c>
      <c r="Q65" s="23">
        <v>45747.0</v>
      </c>
      <c r="R65" s="24" t="s">
        <v>32</v>
      </c>
      <c r="S65" s="13"/>
      <c r="T65" s="14"/>
      <c r="U65" s="15">
        <f t="shared" si="34"/>
        <v>4261.643836</v>
      </c>
      <c r="V65" s="16">
        <f t="shared" si="35"/>
        <v>4261.643836</v>
      </c>
      <c r="W65" s="23">
        <v>45748.0</v>
      </c>
      <c r="X65" s="23">
        <v>45748.0</v>
      </c>
      <c r="Y65" s="23">
        <v>45930.0</v>
      </c>
      <c r="Z65" s="24" t="s">
        <v>32</v>
      </c>
      <c r="AA65" s="13"/>
      <c r="AB65" s="14"/>
      <c r="AC65" s="15">
        <f t="shared" si="36"/>
        <v>4238.356164</v>
      </c>
      <c r="AD65" s="16">
        <f t="shared" si="37"/>
        <v>4238.356164</v>
      </c>
      <c r="AE65" s="14"/>
      <c r="AF65" s="23">
        <v>45931.0</v>
      </c>
      <c r="AG65" s="23">
        <v>46112.0</v>
      </c>
      <c r="AH65" s="14"/>
      <c r="AI65" s="14"/>
      <c r="AJ65" s="14"/>
      <c r="AK65" s="17"/>
      <c r="AL65" s="14"/>
      <c r="AM65" s="14"/>
      <c r="AN65" s="14"/>
      <c r="AO65" s="345" t="s">
        <v>63</v>
      </c>
      <c r="AP65" s="164" t="s">
        <v>64</v>
      </c>
      <c r="AQ65" s="14"/>
      <c r="AR65" s="24" t="s">
        <v>273</v>
      </c>
      <c r="AS65" s="164" t="s">
        <v>35</v>
      </c>
      <c r="AT65" s="326" t="s">
        <v>63</v>
      </c>
      <c r="AU65" s="326" t="s">
        <v>63</v>
      </c>
      <c r="AV65" s="327" t="s">
        <v>274</v>
      </c>
      <c r="AW65" s="14"/>
    </row>
    <row r="66" ht="39.0" customHeight="1">
      <c r="A66" s="87">
        <v>45617.0</v>
      </c>
      <c r="B66" s="88" t="s">
        <v>72</v>
      </c>
      <c r="C66" s="348">
        <v>50000.0</v>
      </c>
      <c r="D66" s="427">
        <v>0.0875</v>
      </c>
      <c r="E66" s="86"/>
      <c r="F66" s="86"/>
      <c r="G66" s="86"/>
      <c r="H66" s="86"/>
      <c r="I66" s="86"/>
      <c r="J66" s="80"/>
      <c r="K66" s="85"/>
      <c r="L66" s="86"/>
      <c r="M66" s="83">
        <f t="shared" si="28"/>
        <v>1558.219178</v>
      </c>
      <c r="N66" s="81">
        <f t="shared" si="29"/>
        <v>1558.219178</v>
      </c>
      <c r="O66" s="87">
        <v>45618.0</v>
      </c>
      <c r="P66" s="87">
        <v>45618.0</v>
      </c>
      <c r="Q66" s="87">
        <v>45747.0</v>
      </c>
      <c r="R66" s="88" t="s">
        <v>32</v>
      </c>
      <c r="S66" s="85"/>
      <c r="T66" s="86"/>
      <c r="U66" s="83">
        <f t="shared" si="34"/>
        <v>2193.493151</v>
      </c>
      <c r="V66" s="81">
        <f t="shared" si="35"/>
        <v>2193.493151</v>
      </c>
      <c r="W66" s="87">
        <v>45748.0</v>
      </c>
      <c r="X66" s="87">
        <v>45748.0</v>
      </c>
      <c r="Y66" s="87">
        <v>45930.0</v>
      </c>
      <c r="Z66" s="88" t="s">
        <v>32</v>
      </c>
      <c r="AA66" s="89" t="s">
        <v>74</v>
      </c>
      <c r="AB66" s="86"/>
      <c r="AC66" s="83">
        <f t="shared" si="36"/>
        <v>2181.506849</v>
      </c>
      <c r="AD66" s="81">
        <f t="shared" si="37"/>
        <v>2181.506849</v>
      </c>
      <c r="AE66" s="86"/>
      <c r="AF66" s="87">
        <v>45931.0</v>
      </c>
      <c r="AG66" s="87">
        <v>46112.0</v>
      </c>
      <c r="AH66" s="86"/>
      <c r="AI66" s="86"/>
      <c r="AJ66" s="86"/>
      <c r="AK66" s="90"/>
      <c r="AL66" s="86"/>
      <c r="AM66" s="86"/>
      <c r="AN66" s="86"/>
      <c r="AO66" s="91">
        <v>15157.0</v>
      </c>
      <c r="AP66" s="351" t="s">
        <v>33</v>
      </c>
      <c r="AQ66" s="351" t="s">
        <v>75</v>
      </c>
      <c r="AR66" s="352"/>
      <c r="AS66" s="351" t="s">
        <v>35</v>
      </c>
      <c r="AT66" s="353" t="s">
        <v>76</v>
      </c>
      <c r="AU66" s="353" t="s">
        <v>77</v>
      </c>
      <c r="AV66" s="354" t="s">
        <v>78</v>
      </c>
      <c r="AW66" s="86"/>
    </row>
    <row r="67" ht="15.75" customHeight="1">
      <c r="A67" s="177">
        <v>45621.0</v>
      </c>
      <c r="B67" s="178" t="s">
        <v>275</v>
      </c>
      <c r="C67" s="428">
        <v>50000.0</v>
      </c>
      <c r="D67" s="429">
        <v>0.085</v>
      </c>
      <c r="E67" s="176"/>
      <c r="F67" s="176"/>
      <c r="G67" s="176"/>
      <c r="H67" s="176"/>
      <c r="I67" s="176"/>
      <c r="J67" s="170"/>
      <c r="K67" s="175"/>
      <c r="L67" s="176"/>
      <c r="M67" s="173">
        <f t="shared" si="28"/>
        <v>1467.123288</v>
      </c>
      <c r="N67" s="171">
        <f t="shared" ref="N67:N68" si="38">M67*0.9</f>
        <v>1320.410959</v>
      </c>
      <c r="O67" s="177">
        <v>45623.0</v>
      </c>
      <c r="P67" s="177">
        <v>45622.0</v>
      </c>
      <c r="Q67" s="177">
        <v>45747.0</v>
      </c>
      <c r="R67" s="178" t="s">
        <v>32</v>
      </c>
      <c r="S67" s="179" t="s">
        <v>133</v>
      </c>
      <c r="T67" s="176"/>
      <c r="U67" s="173">
        <f t="shared" si="34"/>
        <v>2130.821918</v>
      </c>
      <c r="V67" s="171">
        <f t="shared" ref="V67:V68" si="39">U67*0.9</f>
        <v>1917.739726</v>
      </c>
      <c r="W67" s="177">
        <v>45748.0</v>
      </c>
      <c r="X67" s="177">
        <v>45748.0</v>
      </c>
      <c r="Y67" s="177">
        <v>45930.0</v>
      </c>
      <c r="Z67" s="178" t="s">
        <v>32</v>
      </c>
      <c r="AA67" s="175"/>
      <c r="AB67" s="176"/>
      <c r="AC67" s="173">
        <f t="shared" si="36"/>
        <v>2119.178082</v>
      </c>
      <c r="AD67" s="171">
        <f t="shared" si="37"/>
        <v>2119.178082</v>
      </c>
      <c r="AE67" s="176"/>
      <c r="AF67" s="177">
        <v>45931.0</v>
      </c>
      <c r="AG67" s="177">
        <v>46112.0</v>
      </c>
      <c r="AH67" s="176"/>
      <c r="AI67" s="176"/>
      <c r="AJ67" s="176"/>
      <c r="AK67" s="180"/>
      <c r="AL67" s="176"/>
      <c r="AM67" s="176"/>
      <c r="AN67" s="176"/>
      <c r="AO67" s="430">
        <v>23901.0</v>
      </c>
      <c r="AP67" s="182" t="s">
        <v>93</v>
      </c>
      <c r="AQ67" s="178" t="s">
        <v>63</v>
      </c>
      <c r="AR67" s="170"/>
      <c r="AS67" s="431" t="s">
        <v>35</v>
      </c>
      <c r="AT67" s="432" t="s">
        <v>276</v>
      </c>
      <c r="AU67" s="432" t="s">
        <v>277</v>
      </c>
      <c r="AV67" s="433" t="s">
        <v>278</v>
      </c>
      <c r="AW67" s="176"/>
    </row>
    <row r="68" ht="32.25" customHeight="1">
      <c r="A68" s="304">
        <v>45621.0</v>
      </c>
      <c r="B68" s="305" t="s">
        <v>199</v>
      </c>
      <c r="C68" s="434">
        <v>50000.0</v>
      </c>
      <c r="D68" s="435">
        <v>0.085</v>
      </c>
      <c r="E68" s="303"/>
      <c r="F68" s="303"/>
      <c r="G68" s="303"/>
      <c r="H68" s="303"/>
      <c r="I68" s="303"/>
      <c r="J68" s="297"/>
      <c r="K68" s="302"/>
      <c r="L68" s="303"/>
      <c r="M68" s="300">
        <f t="shared" si="28"/>
        <v>1467.123288</v>
      </c>
      <c r="N68" s="298">
        <f t="shared" si="38"/>
        <v>1320.410959</v>
      </c>
      <c r="O68" s="304">
        <v>45623.0</v>
      </c>
      <c r="P68" s="304">
        <v>45622.0</v>
      </c>
      <c r="Q68" s="304">
        <v>45747.0</v>
      </c>
      <c r="R68" s="305" t="s">
        <v>32</v>
      </c>
      <c r="S68" s="306" t="s">
        <v>133</v>
      </c>
      <c r="T68" s="303"/>
      <c r="U68" s="300">
        <f t="shared" si="34"/>
        <v>2130.821918</v>
      </c>
      <c r="V68" s="298">
        <f t="shared" si="39"/>
        <v>1917.739726</v>
      </c>
      <c r="W68" s="304">
        <v>45748.0</v>
      </c>
      <c r="X68" s="304">
        <v>45748.0</v>
      </c>
      <c r="Y68" s="304">
        <v>45930.0</v>
      </c>
      <c r="Z68" s="305" t="s">
        <v>32</v>
      </c>
      <c r="AA68" s="306" t="s">
        <v>200</v>
      </c>
      <c r="AB68" s="303"/>
      <c r="AC68" s="300">
        <f t="shared" si="36"/>
        <v>2119.178082</v>
      </c>
      <c r="AD68" s="298">
        <f t="shared" si="37"/>
        <v>2119.178082</v>
      </c>
      <c r="AE68" s="303"/>
      <c r="AF68" s="304">
        <v>45931.0</v>
      </c>
      <c r="AG68" s="304">
        <v>46112.0</v>
      </c>
      <c r="AH68" s="303"/>
      <c r="AI68" s="303"/>
      <c r="AJ68" s="303"/>
      <c r="AK68" s="307"/>
      <c r="AL68" s="303"/>
      <c r="AM68" s="303"/>
      <c r="AN68" s="303"/>
      <c r="AO68" s="436">
        <v>13287.0</v>
      </c>
      <c r="AP68" s="309" t="s">
        <v>93</v>
      </c>
      <c r="AQ68" s="305" t="s">
        <v>63</v>
      </c>
      <c r="AR68" s="297"/>
      <c r="AS68" s="437" t="s">
        <v>35</v>
      </c>
      <c r="AT68" s="438" t="s">
        <v>201</v>
      </c>
      <c r="AU68" s="438" t="s">
        <v>277</v>
      </c>
      <c r="AV68" s="439" t="s">
        <v>203</v>
      </c>
      <c r="AW68" s="303"/>
    </row>
    <row r="69" ht="15.75" customHeight="1">
      <c r="A69" s="23">
        <v>45621.0</v>
      </c>
      <c r="B69" s="24" t="s">
        <v>279</v>
      </c>
      <c r="C69" s="355">
        <v>100000.0</v>
      </c>
      <c r="D69" s="359">
        <v>0.085</v>
      </c>
      <c r="E69" s="14"/>
      <c r="F69" s="14"/>
      <c r="G69" s="14"/>
      <c r="H69" s="14"/>
      <c r="I69" s="14"/>
      <c r="J69" s="8"/>
      <c r="K69" s="13"/>
      <c r="L69" s="14"/>
      <c r="M69" s="15">
        <f t="shared" si="28"/>
        <v>2934.246575</v>
      </c>
      <c r="N69" s="16">
        <f t="shared" ref="N69:N78" si="40">M69</f>
        <v>2934.246575</v>
      </c>
      <c r="O69" s="23">
        <v>45623.0</v>
      </c>
      <c r="P69" s="23">
        <v>45622.0</v>
      </c>
      <c r="Q69" s="23">
        <v>45747.0</v>
      </c>
      <c r="R69" s="24" t="s">
        <v>32</v>
      </c>
      <c r="S69" s="13"/>
      <c r="T69" s="14"/>
      <c r="U69" s="15">
        <f t="shared" si="34"/>
        <v>4261.643836</v>
      </c>
      <c r="V69" s="16">
        <f t="shared" ref="V69:V78" si="41">U69</f>
        <v>4261.643836</v>
      </c>
      <c r="W69" s="23">
        <v>45748.0</v>
      </c>
      <c r="X69" s="23">
        <v>45748.0</v>
      </c>
      <c r="Y69" s="23">
        <v>45930.0</v>
      </c>
      <c r="Z69" s="24" t="s">
        <v>32</v>
      </c>
      <c r="AA69" s="13"/>
      <c r="AB69" s="14"/>
      <c r="AC69" s="15">
        <f t="shared" si="36"/>
        <v>4238.356164</v>
      </c>
      <c r="AD69" s="16">
        <f t="shared" si="37"/>
        <v>4238.356164</v>
      </c>
      <c r="AE69" s="14"/>
      <c r="AF69" s="23">
        <v>45931.0</v>
      </c>
      <c r="AG69" s="23">
        <v>46112.0</v>
      </c>
      <c r="AH69" s="14"/>
      <c r="AI69" s="14"/>
      <c r="AJ69" s="14"/>
      <c r="AK69" s="17"/>
      <c r="AL69" s="14"/>
      <c r="AM69" s="14"/>
      <c r="AN69" s="14"/>
      <c r="AO69" s="163">
        <v>27049.0</v>
      </c>
      <c r="AP69" s="164" t="s">
        <v>33</v>
      </c>
      <c r="AQ69" s="166" t="s">
        <v>280</v>
      </c>
      <c r="AR69" s="440"/>
      <c r="AS69" s="166" t="s">
        <v>35</v>
      </c>
      <c r="AT69" s="166" t="s">
        <v>281</v>
      </c>
      <c r="AU69" s="166" t="s">
        <v>282</v>
      </c>
      <c r="AV69" s="358" t="s">
        <v>283</v>
      </c>
      <c r="AW69" s="14"/>
    </row>
    <row r="70" ht="32.25" customHeight="1">
      <c r="A70" s="23">
        <v>45621.0</v>
      </c>
      <c r="B70" s="24" t="s">
        <v>284</v>
      </c>
      <c r="C70" s="355">
        <v>30000.0</v>
      </c>
      <c r="D70" s="359">
        <v>0.085</v>
      </c>
      <c r="E70" s="14"/>
      <c r="F70" s="14"/>
      <c r="G70" s="14"/>
      <c r="H70" s="14"/>
      <c r="I70" s="14"/>
      <c r="J70" s="8"/>
      <c r="K70" s="13"/>
      <c r="L70" s="14"/>
      <c r="M70" s="15">
        <f t="shared" si="28"/>
        <v>880.2739726</v>
      </c>
      <c r="N70" s="16">
        <f t="shared" si="40"/>
        <v>880.2739726</v>
      </c>
      <c r="O70" s="23">
        <v>45623.0</v>
      </c>
      <c r="P70" s="23">
        <v>45622.0</v>
      </c>
      <c r="Q70" s="23">
        <v>45747.0</v>
      </c>
      <c r="R70" s="24" t="s">
        <v>32</v>
      </c>
      <c r="S70" s="13"/>
      <c r="T70" s="14"/>
      <c r="U70" s="15">
        <f t="shared" si="34"/>
        <v>1278.493151</v>
      </c>
      <c r="V70" s="16">
        <f t="shared" si="41"/>
        <v>1278.493151</v>
      </c>
      <c r="W70" s="23">
        <v>45748.0</v>
      </c>
      <c r="X70" s="23">
        <v>45748.0</v>
      </c>
      <c r="Y70" s="23">
        <v>45930.0</v>
      </c>
      <c r="Z70" s="24" t="s">
        <v>32</v>
      </c>
      <c r="AA70" s="13"/>
      <c r="AB70" s="14"/>
      <c r="AC70" s="15">
        <f t="shared" si="36"/>
        <v>1271.506849</v>
      </c>
      <c r="AD70" s="16">
        <f t="shared" si="37"/>
        <v>1271.506849</v>
      </c>
      <c r="AE70" s="14"/>
      <c r="AF70" s="23">
        <v>45931.0</v>
      </c>
      <c r="AG70" s="23">
        <v>46112.0</v>
      </c>
      <c r="AH70" s="14"/>
      <c r="AI70" s="14"/>
      <c r="AJ70" s="14"/>
      <c r="AK70" s="17"/>
      <c r="AL70" s="14"/>
      <c r="AM70" s="14"/>
      <c r="AN70" s="14"/>
      <c r="AO70" s="17"/>
      <c r="AP70" s="14"/>
      <c r="AQ70" s="14"/>
      <c r="AR70" s="8"/>
      <c r="AS70" s="14"/>
      <c r="AT70" s="186"/>
      <c r="AU70" s="186"/>
      <c r="AV70" s="14"/>
      <c r="AW70" s="14"/>
    </row>
    <row r="71" ht="44.25" customHeight="1">
      <c r="A71" s="54">
        <v>45622.0</v>
      </c>
      <c r="B71" s="55" t="s">
        <v>45</v>
      </c>
      <c r="C71" s="441">
        <v>200000.0</v>
      </c>
      <c r="D71" s="442">
        <v>0.09</v>
      </c>
      <c r="E71" s="53"/>
      <c r="F71" s="53"/>
      <c r="G71" s="53"/>
      <c r="H71" s="53"/>
      <c r="I71" s="53"/>
      <c r="J71" s="47"/>
      <c r="K71" s="52"/>
      <c r="L71" s="53"/>
      <c r="M71" s="50">
        <f t="shared" si="28"/>
        <v>6164.383562</v>
      </c>
      <c r="N71" s="48">
        <f t="shared" si="40"/>
        <v>6164.383562</v>
      </c>
      <c r="O71" s="54">
        <v>45623.0</v>
      </c>
      <c r="P71" s="54">
        <v>45623.0</v>
      </c>
      <c r="Q71" s="54">
        <v>45747.0</v>
      </c>
      <c r="R71" s="55" t="s">
        <v>32</v>
      </c>
      <c r="S71" s="52"/>
      <c r="T71" s="53"/>
      <c r="U71" s="50">
        <f t="shared" si="34"/>
        <v>9024.657534</v>
      </c>
      <c r="V71" s="48">
        <f t="shared" si="41"/>
        <v>9024.657534</v>
      </c>
      <c r="W71" s="54">
        <v>45748.0</v>
      </c>
      <c r="X71" s="54">
        <v>45748.0</v>
      </c>
      <c r="Y71" s="54">
        <v>45930.0</v>
      </c>
      <c r="Z71" s="55" t="s">
        <v>32</v>
      </c>
      <c r="AA71" s="56" t="s">
        <v>47</v>
      </c>
      <c r="AB71" s="53"/>
      <c r="AC71" s="50">
        <f t="shared" si="36"/>
        <v>8975.342466</v>
      </c>
      <c r="AD71" s="48">
        <f t="shared" si="37"/>
        <v>8975.342466</v>
      </c>
      <c r="AE71" s="53"/>
      <c r="AF71" s="54">
        <v>45931.0</v>
      </c>
      <c r="AG71" s="54">
        <v>46112.0</v>
      </c>
      <c r="AH71" s="53"/>
      <c r="AI71" s="53"/>
      <c r="AJ71" s="53"/>
      <c r="AK71" s="57"/>
      <c r="AL71" s="53"/>
      <c r="AM71" s="53"/>
      <c r="AN71" s="53"/>
      <c r="AO71" s="443">
        <v>22769.0</v>
      </c>
      <c r="AP71" s="444" t="s">
        <v>33</v>
      </c>
      <c r="AQ71" s="444" t="s">
        <v>48</v>
      </c>
      <c r="AR71" s="445"/>
      <c r="AS71" s="444" t="s">
        <v>35</v>
      </c>
      <c r="AT71" s="446" t="s">
        <v>49</v>
      </c>
      <c r="AU71" s="446" t="s">
        <v>50</v>
      </c>
      <c r="AV71" s="447" t="s">
        <v>51</v>
      </c>
      <c r="AW71" s="53"/>
    </row>
    <row r="72" ht="33.75" customHeight="1">
      <c r="A72" s="154">
        <v>45622.0</v>
      </c>
      <c r="B72" s="155" t="s">
        <v>112</v>
      </c>
      <c r="C72" s="448">
        <v>100000.0</v>
      </c>
      <c r="D72" s="449">
        <v>0.0875</v>
      </c>
      <c r="E72" s="153"/>
      <c r="F72" s="153"/>
      <c r="G72" s="153"/>
      <c r="H72" s="153"/>
      <c r="I72" s="153"/>
      <c r="J72" s="147"/>
      <c r="K72" s="152"/>
      <c r="L72" s="153"/>
      <c r="M72" s="150">
        <f t="shared" si="28"/>
        <v>2996.575342</v>
      </c>
      <c r="N72" s="148">
        <f t="shared" si="40"/>
        <v>2996.575342</v>
      </c>
      <c r="O72" s="154">
        <v>45623.0</v>
      </c>
      <c r="P72" s="154">
        <v>45623.0</v>
      </c>
      <c r="Q72" s="154">
        <v>45747.0</v>
      </c>
      <c r="R72" s="155" t="s">
        <v>32</v>
      </c>
      <c r="S72" s="152"/>
      <c r="T72" s="153"/>
      <c r="U72" s="150">
        <f t="shared" si="34"/>
        <v>4386.986301</v>
      </c>
      <c r="V72" s="148">
        <f t="shared" si="41"/>
        <v>4386.986301</v>
      </c>
      <c r="W72" s="154">
        <v>45748.0</v>
      </c>
      <c r="X72" s="154">
        <v>45748.0</v>
      </c>
      <c r="Y72" s="154">
        <v>45930.0</v>
      </c>
      <c r="Z72" s="155" t="s">
        <v>32</v>
      </c>
      <c r="AA72" s="156" t="s">
        <v>114</v>
      </c>
      <c r="AB72" s="153"/>
      <c r="AC72" s="150">
        <f t="shared" si="36"/>
        <v>4363.013699</v>
      </c>
      <c r="AD72" s="148">
        <f t="shared" si="37"/>
        <v>4363.013699</v>
      </c>
      <c r="AE72" s="153"/>
      <c r="AF72" s="154">
        <v>45931.0</v>
      </c>
      <c r="AG72" s="154">
        <v>46112.0</v>
      </c>
      <c r="AH72" s="153"/>
      <c r="AI72" s="153"/>
      <c r="AJ72" s="153"/>
      <c r="AK72" s="158"/>
      <c r="AL72" s="153"/>
      <c r="AM72" s="153"/>
      <c r="AN72" s="153"/>
      <c r="AO72" s="159">
        <v>27212.0</v>
      </c>
      <c r="AP72" s="160" t="s">
        <v>33</v>
      </c>
      <c r="AQ72" s="160" t="s">
        <v>115</v>
      </c>
      <c r="AR72" s="160"/>
      <c r="AS72" s="160" t="s">
        <v>35</v>
      </c>
      <c r="AT72" s="161" t="s">
        <v>116</v>
      </c>
      <c r="AU72" s="161" t="s">
        <v>117</v>
      </c>
      <c r="AV72" s="162" t="s">
        <v>118</v>
      </c>
      <c r="AW72" s="153"/>
    </row>
    <row r="73" ht="33.0" customHeight="1">
      <c r="A73" s="103">
        <v>45622.0</v>
      </c>
      <c r="B73" s="104" t="s">
        <v>285</v>
      </c>
      <c r="C73" s="450">
        <v>20000.0</v>
      </c>
      <c r="D73" s="451">
        <v>0.085</v>
      </c>
      <c r="E73" s="102"/>
      <c r="F73" s="102"/>
      <c r="G73" s="102"/>
      <c r="H73" s="102"/>
      <c r="I73" s="102"/>
      <c r="J73" s="96"/>
      <c r="K73" s="101"/>
      <c r="L73" s="102"/>
      <c r="M73" s="99">
        <f t="shared" si="28"/>
        <v>582.1917808</v>
      </c>
      <c r="N73" s="97">
        <f t="shared" si="40"/>
        <v>582.1917808</v>
      </c>
      <c r="O73" s="103">
        <v>45623.0</v>
      </c>
      <c r="P73" s="103">
        <v>45623.0</v>
      </c>
      <c r="Q73" s="103">
        <v>45747.0</v>
      </c>
      <c r="R73" s="104" t="s">
        <v>32</v>
      </c>
      <c r="S73" s="101"/>
      <c r="T73" s="102"/>
      <c r="U73" s="99">
        <f t="shared" si="34"/>
        <v>852.3287671</v>
      </c>
      <c r="V73" s="97">
        <f t="shared" si="41"/>
        <v>852.3287671</v>
      </c>
      <c r="W73" s="103">
        <v>45748.0</v>
      </c>
      <c r="X73" s="103">
        <v>45748.0</v>
      </c>
      <c r="Y73" s="103">
        <v>45930.0</v>
      </c>
      <c r="Z73" s="104" t="s">
        <v>32</v>
      </c>
      <c r="AA73" s="105" t="s">
        <v>81</v>
      </c>
      <c r="AB73" s="102"/>
      <c r="AC73" s="99">
        <f t="shared" si="36"/>
        <v>847.6712329</v>
      </c>
      <c r="AD73" s="97">
        <f t="shared" si="37"/>
        <v>847.6712329</v>
      </c>
      <c r="AE73" s="102"/>
      <c r="AF73" s="103">
        <v>45931.0</v>
      </c>
      <c r="AG73" s="103">
        <v>46112.0</v>
      </c>
      <c r="AH73" s="102"/>
      <c r="AI73" s="102"/>
      <c r="AJ73" s="102"/>
      <c r="AK73" s="106"/>
      <c r="AL73" s="102"/>
      <c r="AM73" s="102"/>
      <c r="AN73" s="102"/>
      <c r="AO73" s="107" t="s">
        <v>63</v>
      </c>
      <c r="AP73" s="108" t="s">
        <v>64</v>
      </c>
      <c r="AQ73" s="452"/>
      <c r="AR73" s="108" t="s">
        <v>82</v>
      </c>
      <c r="AS73" s="108" t="s">
        <v>35</v>
      </c>
      <c r="AT73" s="110" t="s">
        <v>83</v>
      </c>
      <c r="AU73" s="453" t="s">
        <v>286</v>
      </c>
      <c r="AV73" s="454" t="s">
        <v>85</v>
      </c>
      <c r="AW73" s="102"/>
    </row>
    <row r="74" ht="15.75" customHeight="1">
      <c r="A74" s="23">
        <v>45623.0</v>
      </c>
      <c r="B74" s="24" t="s">
        <v>287</v>
      </c>
      <c r="C74" s="355">
        <v>100000.0</v>
      </c>
      <c r="D74" s="359">
        <v>0.085</v>
      </c>
      <c r="E74" s="14"/>
      <c r="F74" s="14"/>
      <c r="G74" s="14"/>
      <c r="H74" s="14"/>
      <c r="I74" s="14"/>
      <c r="J74" s="8"/>
      <c r="K74" s="13"/>
      <c r="L74" s="14"/>
      <c r="M74" s="15">
        <f t="shared" si="28"/>
        <v>2887.671233</v>
      </c>
      <c r="N74" s="16">
        <f t="shared" si="40"/>
        <v>2887.671233</v>
      </c>
      <c r="O74" s="23">
        <v>45632.0</v>
      </c>
      <c r="P74" s="23">
        <v>45624.0</v>
      </c>
      <c r="Q74" s="23">
        <v>45747.0</v>
      </c>
      <c r="R74" s="24" t="s">
        <v>32</v>
      </c>
      <c r="S74" s="13"/>
      <c r="T74" s="14"/>
      <c r="U74" s="15">
        <f t="shared" si="34"/>
        <v>4261.643836</v>
      </c>
      <c r="V74" s="16">
        <f t="shared" si="41"/>
        <v>4261.643836</v>
      </c>
      <c r="W74" s="23">
        <v>45748.0</v>
      </c>
      <c r="X74" s="23">
        <v>45748.0</v>
      </c>
      <c r="Y74" s="23">
        <v>45930.0</v>
      </c>
      <c r="Z74" s="24" t="s">
        <v>32</v>
      </c>
      <c r="AA74" s="13"/>
      <c r="AB74" s="14"/>
      <c r="AC74" s="15">
        <f t="shared" si="36"/>
        <v>4238.356164</v>
      </c>
      <c r="AD74" s="16">
        <f t="shared" si="37"/>
        <v>4238.356164</v>
      </c>
      <c r="AE74" s="14"/>
      <c r="AF74" s="23">
        <v>45931.0</v>
      </c>
      <c r="AG74" s="23">
        <v>46112.0</v>
      </c>
      <c r="AH74" s="14"/>
      <c r="AI74" s="14"/>
      <c r="AJ74" s="14"/>
      <c r="AK74" s="17"/>
      <c r="AL74" s="14"/>
      <c r="AM74" s="14"/>
      <c r="AN74" s="14"/>
      <c r="AO74" s="17"/>
      <c r="AP74" s="164" t="s">
        <v>33</v>
      </c>
      <c r="AQ74" s="24" t="s">
        <v>288</v>
      </c>
      <c r="AR74" s="8"/>
      <c r="AS74" s="164" t="s">
        <v>35</v>
      </c>
      <c r="AT74" s="326" t="s">
        <v>289</v>
      </c>
      <c r="AU74" s="455" t="s">
        <v>290</v>
      </c>
      <c r="AV74" s="327" t="s">
        <v>291</v>
      </c>
      <c r="AW74" s="14"/>
    </row>
    <row r="75" ht="15.75" customHeight="1">
      <c r="A75" s="23">
        <v>45625.0</v>
      </c>
      <c r="B75" s="24" t="s">
        <v>292</v>
      </c>
      <c r="C75" s="355">
        <v>30000.0</v>
      </c>
      <c r="D75" s="359">
        <v>0.0875</v>
      </c>
      <c r="E75" s="14"/>
      <c r="F75" s="14"/>
      <c r="G75" s="14"/>
      <c r="H75" s="14"/>
      <c r="I75" s="14"/>
      <c r="J75" s="8"/>
      <c r="K75" s="13"/>
      <c r="L75" s="14"/>
      <c r="M75" s="15">
        <f t="shared" si="28"/>
        <v>877.3972603</v>
      </c>
      <c r="N75" s="16">
        <f t="shared" si="40"/>
        <v>877.3972603</v>
      </c>
      <c r="O75" s="23">
        <v>45632.0</v>
      </c>
      <c r="P75" s="23">
        <v>45626.0</v>
      </c>
      <c r="Q75" s="23">
        <v>45747.0</v>
      </c>
      <c r="R75" s="24" t="s">
        <v>32</v>
      </c>
      <c r="S75" s="13"/>
      <c r="T75" s="14"/>
      <c r="U75" s="15">
        <f t="shared" si="34"/>
        <v>1316.09589</v>
      </c>
      <c r="V75" s="16">
        <f t="shared" si="41"/>
        <v>1316.09589</v>
      </c>
      <c r="W75" s="23">
        <v>45748.0</v>
      </c>
      <c r="X75" s="23">
        <v>45748.0</v>
      </c>
      <c r="Y75" s="23">
        <v>45930.0</v>
      </c>
      <c r="Z75" s="24" t="s">
        <v>32</v>
      </c>
      <c r="AA75" s="13"/>
      <c r="AB75" s="14"/>
      <c r="AC75" s="15">
        <f t="shared" si="36"/>
        <v>1308.90411</v>
      </c>
      <c r="AD75" s="16">
        <f t="shared" si="37"/>
        <v>1308.90411</v>
      </c>
      <c r="AE75" s="14"/>
      <c r="AF75" s="23">
        <v>45931.0</v>
      </c>
      <c r="AG75" s="23">
        <v>46112.0</v>
      </c>
      <c r="AH75" s="14"/>
      <c r="AI75" s="14"/>
      <c r="AJ75" s="14"/>
      <c r="AK75" s="17"/>
      <c r="AL75" s="14"/>
      <c r="AM75" s="14"/>
      <c r="AN75" s="14"/>
      <c r="AO75" s="163">
        <v>33495.0</v>
      </c>
      <c r="AP75" s="164" t="s">
        <v>33</v>
      </c>
      <c r="AQ75" s="164" t="s">
        <v>293</v>
      </c>
      <c r="AR75" s="270"/>
      <c r="AS75" s="164" t="s">
        <v>35</v>
      </c>
      <c r="AT75" s="166" t="s">
        <v>294</v>
      </c>
      <c r="AU75" s="455" t="s">
        <v>290</v>
      </c>
      <c r="AV75" s="346" t="s">
        <v>295</v>
      </c>
      <c r="AW75" s="14"/>
    </row>
    <row r="76" ht="33.75" customHeight="1">
      <c r="A76" s="456">
        <v>45625.0</v>
      </c>
      <c r="B76" s="457" t="s">
        <v>296</v>
      </c>
      <c r="C76" s="458">
        <v>10000.0</v>
      </c>
      <c r="D76" s="459">
        <v>0.085</v>
      </c>
      <c r="E76" s="460"/>
      <c r="F76" s="460"/>
      <c r="G76" s="460"/>
      <c r="H76" s="460"/>
      <c r="I76" s="460"/>
      <c r="J76" s="461"/>
      <c r="K76" s="462"/>
      <c r="L76" s="460"/>
      <c r="M76" s="463">
        <f t="shared" si="28"/>
        <v>284.109589</v>
      </c>
      <c r="N76" s="464">
        <f t="shared" si="40"/>
        <v>284.109589</v>
      </c>
      <c r="O76" s="456">
        <v>45632.0</v>
      </c>
      <c r="P76" s="456">
        <v>45626.0</v>
      </c>
      <c r="Q76" s="456">
        <v>45747.0</v>
      </c>
      <c r="R76" s="457" t="s">
        <v>32</v>
      </c>
      <c r="S76" s="462"/>
      <c r="T76" s="460"/>
      <c r="U76" s="463">
        <f t="shared" si="34"/>
        <v>426.1643836</v>
      </c>
      <c r="V76" s="464">
        <f t="shared" si="41"/>
        <v>426.1643836</v>
      </c>
      <c r="W76" s="456">
        <v>45748.0</v>
      </c>
      <c r="X76" s="456">
        <v>45748.0</v>
      </c>
      <c r="Y76" s="456">
        <v>45930.0</v>
      </c>
      <c r="Z76" s="457" t="s">
        <v>32</v>
      </c>
      <c r="AA76" s="465" t="s">
        <v>297</v>
      </c>
      <c r="AB76" s="460"/>
      <c r="AC76" s="463">
        <f t="shared" si="36"/>
        <v>423.8356164</v>
      </c>
      <c r="AD76" s="464">
        <f t="shared" si="37"/>
        <v>423.8356164</v>
      </c>
      <c r="AE76" s="460"/>
      <c r="AF76" s="456">
        <v>45931.0</v>
      </c>
      <c r="AG76" s="456">
        <v>46112.0</v>
      </c>
      <c r="AH76" s="460"/>
      <c r="AI76" s="460"/>
      <c r="AJ76" s="460"/>
      <c r="AK76" s="466"/>
      <c r="AL76" s="460"/>
      <c r="AM76" s="460"/>
      <c r="AN76" s="460"/>
      <c r="AO76" s="467">
        <v>34502.0</v>
      </c>
      <c r="AP76" s="468" t="s">
        <v>33</v>
      </c>
      <c r="AQ76" s="468" t="s">
        <v>298</v>
      </c>
      <c r="AR76" s="469"/>
      <c r="AS76" s="468" t="s">
        <v>35</v>
      </c>
      <c r="AT76" s="470" t="s">
        <v>299</v>
      </c>
      <c r="AU76" s="470" t="s">
        <v>251</v>
      </c>
      <c r="AV76" s="469" t="s">
        <v>300</v>
      </c>
      <c r="AW76" s="460"/>
    </row>
    <row r="77" ht="15.75" customHeight="1">
      <c r="A77" s="23">
        <v>45629.0</v>
      </c>
      <c r="B77" s="24" t="s">
        <v>301</v>
      </c>
      <c r="C77" s="355">
        <v>20000.0</v>
      </c>
      <c r="D77" s="359">
        <v>0.085</v>
      </c>
      <c r="E77" s="14"/>
      <c r="F77" s="14"/>
      <c r="G77" s="14"/>
      <c r="H77" s="14"/>
      <c r="I77" s="14"/>
      <c r="J77" s="8"/>
      <c r="K77" s="13"/>
      <c r="L77" s="14"/>
      <c r="M77" s="15">
        <f t="shared" si="28"/>
        <v>549.5890411</v>
      </c>
      <c r="N77" s="16">
        <f t="shared" si="40"/>
        <v>549.5890411</v>
      </c>
      <c r="O77" s="23">
        <v>45632.0</v>
      </c>
      <c r="P77" s="23">
        <v>45630.0</v>
      </c>
      <c r="Q77" s="23">
        <v>45747.0</v>
      </c>
      <c r="R77" s="24" t="s">
        <v>32</v>
      </c>
      <c r="S77" s="13"/>
      <c r="T77" s="14"/>
      <c r="U77" s="15">
        <f t="shared" si="34"/>
        <v>852.3287671</v>
      </c>
      <c r="V77" s="16">
        <f t="shared" si="41"/>
        <v>852.3287671</v>
      </c>
      <c r="W77" s="23">
        <v>45748.0</v>
      </c>
      <c r="X77" s="23">
        <v>45748.0</v>
      </c>
      <c r="Y77" s="23">
        <v>45930.0</v>
      </c>
      <c r="Z77" s="24" t="s">
        <v>32</v>
      </c>
      <c r="AA77" s="13"/>
      <c r="AB77" s="14"/>
      <c r="AC77" s="15">
        <f t="shared" si="36"/>
        <v>847.6712329</v>
      </c>
      <c r="AD77" s="16">
        <f t="shared" si="37"/>
        <v>847.6712329</v>
      </c>
      <c r="AE77" s="14"/>
      <c r="AF77" s="23">
        <v>45931.0</v>
      </c>
      <c r="AG77" s="23">
        <v>46112.0</v>
      </c>
      <c r="AH77" s="14"/>
      <c r="AI77" s="14"/>
      <c r="AJ77" s="14"/>
      <c r="AK77" s="17"/>
      <c r="AL77" s="14"/>
      <c r="AM77" s="14"/>
      <c r="AN77" s="14"/>
      <c r="AO77" s="357">
        <v>17177.0</v>
      </c>
      <c r="AP77" s="19" t="s">
        <v>33</v>
      </c>
      <c r="AQ77" s="24" t="s">
        <v>302</v>
      </c>
      <c r="AR77" s="8"/>
      <c r="AS77" s="19" t="s">
        <v>35</v>
      </c>
      <c r="AT77" s="326" t="s">
        <v>303</v>
      </c>
      <c r="AU77" s="326" t="s">
        <v>304</v>
      </c>
      <c r="AV77" s="327" t="s">
        <v>305</v>
      </c>
      <c r="AW77" s="14"/>
    </row>
    <row r="78" ht="27.0" customHeight="1">
      <c r="A78" s="406">
        <v>45630.0</v>
      </c>
      <c r="B78" s="407" t="s">
        <v>262</v>
      </c>
      <c r="C78" s="401">
        <v>100000.0</v>
      </c>
      <c r="D78" s="402">
        <v>0.085</v>
      </c>
      <c r="E78" s="416"/>
      <c r="F78" s="416"/>
      <c r="G78" s="416"/>
      <c r="H78" s="416"/>
      <c r="I78" s="416"/>
      <c r="J78" s="417"/>
      <c r="K78" s="418"/>
      <c r="L78" s="416"/>
      <c r="M78" s="404">
        <f t="shared" si="28"/>
        <v>2724.657534</v>
      </c>
      <c r="N78" s="405">
        <f t="shared" si="40"/>
        <v>2724.657534</v>
      </c>
      <c r="O78" s="406">
        <v>45632.0</v>
      </c>
      <c r="P78" s="406">
        <v>45631.0</v>
      </c>
      <c r="Q78" s="406">
        <v>45747.0</v>
      </c>
      <c r="R78" s="407" t="s">
        <v>32</v>
      </c>
      <c r="S78" s="418"/>
      <c r="T78" s="416"/>
      <c r="U78" s="404">
        <f t="shared" si="34"/>
        <v>4261.643836</v>
      </c>
      <c r="V78" s="405">
        <f t="shared" si="41"/>
        <v>4261.643836</v>
      </c>
      <c r="W78" s="406">
        <v>45748.0</v>
      </c>
      <c r="X78" s="406">
        <v>45748.0</v>
      </c>
      <c r="Y78" s="406">
        <v>45930.0</v>
      </c>
      <c r="Z78" s="407" t="s">
        <v>32</v>
      </c>
      <c r="AA78" s="408" t="s">
        <v>264</v>
      </c>
      <c r="AB78" s="416"/>
      <c r="AC78" s="404">
        <f t="shared" si="36"/>
        <v>4238.356164</v>
      </c>
      <c r="AD78" s="405">
        <f t="shared" si="37"/>
        <v>4238.356164</v>
      </c>
      <c r="AE78" s="416"/>
      <c r="AF78" s="406">
        <v>45931.0</v>
      </c>
      <c r="AG78" s="406">
        <v>46112.0</v>
      </c>
      <c r="AH78" s="416"/>
      <c r="AI78" s="416"/>
      <c r="AJ78" s="416"/>
      <c r="AK78" s="419"/>
      <c r="AL78" s="416"/>
      <c r="AM78" s="416"/>
      <c r="AN78" s="416"/>
      <c r="AO78" s="411">
        <v>17992.0</v>
      </c>
      <c r="AP78" s="471" t="s">
        <v>33</v>
      </c>
      <c r="AQ78" s="471" t="s">
        <v>265</v>
      </c>
      <c r="AR78" s="472"/>
      <c r="AS78" s="471" t="s">
        <v>35</v>
      </c>
      <c r="AT78" s="414" t="s">
        <v>266</v>
      </c>
      <c r="AU78" s="414" t="s">
        <v>37</v>
      </c>
      <c r="AV78" s="473" t="s">
        <v>267</v>
      </c>
      <c r="AW78" s="416"/>
    </row>
    <row r="79" ht="15.75" customHeight="1">
      <c r="A79" s="319"/>
      <c r="B79" s="8"/>
      <c r="D79" s="14"/>
      <c r="E79" s="14"/>
      <c r="F79" s="14"/>
      <c r="G79" s="14"/>
      <c r="H79" s="14"/>
      <c r="I79" s="14"/>
      <c r="J79" s="8"/>
      <c r="K79" s="13"/>
      <c r="L79" s="14"/>
      <c r="M79" s="14"/>
      <c r="N79" s="14"/>
      <c r="O79" s="14"/>
      <c r="P79" s="14"/>
      <c r="Q79" s="14"/>
      <c r="R79" s="8"/>
      <c r="S79" s="13"/>
      <c r="T79" s="14"/>
      <c r="U79" s="16"/>
      <c r="V79" s="16"/>
      <c r="W79" s="8"/>
      <c r="X79" s="23"/>
      <c r="Y79" s="23"/>
      <c r="Z79" s="8"/>
      <c r="AA79" s="13"/>
      <c r="AB79" s="14"/>
      <c r="AC79" s="16"/>
      <c r="AD79" s="16"/>
      <c r="AE79" s="14"/>
      <c r="AF79" s="23"/>
      <c r="AG79" s="23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8"/>
      <c r="AS79" s="14"/>
      <c r="AT79" s="186"/>
      <c r="AU79" s="186"/>
      <c r="AV79" s="14"/>
      <c r="AW79" s="14"/>
    </row>
    <row r="80" ht="15.75" customHeight="1">
      <c r="A80" s="314" t="s">
        <v>306</v>
      </c>
      <c r="B80" s="8"/>
      <c r="D80" s="14"/>
      <c r="E80" s="14"/>
      <c r="F80" s="14"/>
      <c r="G80" s="14"/>
      <c r="H80" s="14"/>
      <c r="I80" s="14"/>
      <c r="J80" s="8"/>
      <c r="K80" s="13"/>
      <c r="L80" s="14"/>
      <c r="M80" s="14"/>
      <c r="N80" s="14"/>
      <c r="O80" s="14"/>
      <c r="P80" s="14"/>
      <c r="Q80" s="14"/>
      <c r="R80" s="8"/>
      <c r="S80" s="13"/>
      <c r="T80" s="14"/>
      <c r="U80" s="16"/>
      <c r="V80" s="16"/>
      <c r="W80" s="8"/>
      <c r="X80" s="23"/>
      <c r="Y80" s="23"/>
      <c r="Z80" s="8"/>
      <c r="AA80" s="13"/>
      <c r="AB80" s="14"/>
      <c r="AC80" s="16"/>
      <c r="AD80" s="16"/>
      <c r="AE80" s="14"/>
      <c r="AF80" s="23"/>
      <c r="AG80" s="23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8"/>
      <c r="AS80" s="14"/>
      <c r="AT80" s="186"/>
      <c r="AU80" s="186"/>
      <c r="AV80" s="14"/>
      <c r="AW80" s="14"/>
    </row>
    <row r="81" ht="33.0" customHeight="1">
      <c r="A81" s="213">
        <v>45695.0</v>
      </c>
      <c r="B81" s="214" t="s">
        <v>307</v>
      </c>
      <c r="C81" s="474">
        <v>60000.0</v>
      </c>
      <c r="D81" s="475">
        <v>0.085</v>
      </c>
      <c r="E81" s="212"/>
      <c r="F81" s="212"/>
      <c r="G81" s="212"/>
      <c r="H81" s="212"/>
      <c r="I81" s="212"/>
      <c r="J81" s="206"/>
      <c r="K81" s="211"/>
      <c r="L81" s="212"/>
      <c r="M81" s="209">
        <f t="shared" ref="M81:M99" si="42">(C81*D81)*((Q81-P81+1)/365)</f>
        <v>726.5753425</v>
      </c>
      <c r="N81" s="207">
        <f t="shared" ref="N81:N89" si="43">M81</f>
        <v>726.5753425</v>
      </c>
      <c r="O81" s="213">
        <v>45712.0</v>
      </c>
      <c r="P81" s="213">
        <v>45696.0</v>
      </c>
      <c r="Q81" s="213">
        <v>45747.0</v>
      </c>
      <c r="R81" s="214" t="s">
        <v>32</v>
      </c>
      <c r="S81" s="211"/>
      <c r="T81" s="212"/>
      <c r="U81" s="209">
        <f t="shared" ref="U81:U117" si="44">(C81*D81)*((Y81-X81+1)/365)</f>
        <v>2556.986301</v>
      </c>
      <c r="V81" s="207">
        <f t="shared" ref="V81:V89" si="45">U81</f>
        <v>2556.986301</v>
      </c>
      <c r="W81" s="213">
        <v>45748.0</v>
      </c>
      <c r="X81" s="213">
        <v>45748.0</v>
      </c>
      <c r="Y81" s="213">
        <v>45930.0</v>
      </c>
      <c r="Z81" s="214" t="s">
        <v>32</v>
      </c>
      <c r="AA81" s="215" t="s">
        <v>308</v>
      </c>
      <c r="AB81" s="212"/>
      <c r="AC81" s="209">
        <f t="shared" ref="AC81:AC117" si="46">(C81*D81)*((AG81-AF81+1)/365)</f>
        <v>2543.013699</v>
      </c>
      <c r="AD81" s="207">
        <f t="shared" ref="AD81:AD89" si="47">AC81</f>
        <v>2543.013699</v>
      </c>
      <c r="AE81" s="212"/>
      <c r="AF81" s="213">
        <v>45931.0</v>
      </c>
      <c r="AG81" s="213">
        <v>46112.0</v>
      </c>
      <c r="AH81" s="212"/>
      <c r="AI81" s="212"/>
      <c r="AJ81" s="212"/>
      <c r="AK81" s="216"/>
      <c r="AL81" s="212"/>
      <c r="AM81" s="212"/>
      <c r="AN81" s="212"/>
      <c r="AO81" s="216"/>
      <c r="AP81" s="212"/>
      <c r="AQ81" s="212"/>
      <c r="AR81" s="206"/>
      <c r="AS81" s="212"/>
      <c r="AT81" s="476"/>
      <c r="AU81" s="476"/>
      <c r="AV81" s="212"/>
      <c r="AW81" s="212"/>
    </row>
    <row r="82" ht="28.5" customHeight="1">
      <c r="A82" s="456">
        <v>45695.0</v>
      </c>
      <c r="B82" s="457" t="s">
        <v>296</v>
      </c>
      <c r="C82" s="458">
        <v>30000.0</v>
      </c>
      <c r="D82" s="459">
        <v>0.085</v>
      </c>
      <c r="E82" s="460"/>
      <c r="F82" s="460"/>
      <c r="G82" s="460"/>
      <c r="H82" s="460"/>
      <c r="I82" s="460"/>
      <c r="J82" s="461"/>
      <c r="K82" s="462"/>
      <c r="L82" s="460"/>
      <c r="M82" s="463">
        <f t="shared" si="42"/>
        <v>363.2876712</v>
      </c>
      <c r="N82" s="464">
        <f t="shared" si="43"/>
        <v>363.2876712</v>
      </c>
      <c r="O82" s="456">
        <v>45712.0</v>
      </c>
      <c r="P82" s="456">
        <v>45696.0</v>
      </c>
      <c r="Q82" s="456">
        <v>45747.0</v>
      </c>
      <c r="R82" s="457" t="s">
        <v>32</v>
      </c>
      <c r="S82" s="462"/>
      <c r="T82" s="460"/>
      <c r="U82" s="463">
        <f t="shared" si="44"/>
        <v>1278.493151</v>
      </c>
      <c r="V82" s="464">
        <f t="shared" si="45"/>
        <v>1278.493151</v>
      </c>
      <c r="W82" s="456">
        <v>45748.0</v>
      </c>
      <c r="X82" s="456">
        <v>45748.0</v>
      </c>
      <c r="Y82" s="456">
        <v>45930.0</v>
      </c>
      <c r="Z82" s="457" t="s">
        <v>32</v>
      </c>
      <c r="AA82" s="465" t="s">
        <v>297</v>
      </c>
      <c r="AB82" s="460"/>
      <c r="AC82" s="463">
        <f t="shared" si="46"/>
        <v>1271.506849</v>
      </c>
      <c r="AD82" s="464">
        <f t="shared" si="47"/>
        <v>1271.506849</v>
      </c>
      <c r="AE82" s="460"/>
      <c r="AF82" s="456">
        <v>45931.0</v>
      </c>
      <c r="AG82" s="456">
        <v>46112.0</v>
      </c>
      <c r="AH82" s="460"/>
      <c r="AI82" s="460"/>
      <c r="AJ82" s="460"/>
      <c r="AK82" s="466"/>
      <c r="AL82" s="460"/>
      <c r="AM82" s="460"/>
      <c r="AN82" s="460"/>
      <c r="AO82" s="466"/>
      <c r="AP82" s="460"/>
      <c r="AQ82" s="460"/>
      <c r="AR82" s="461"/>
      <c r="AS82" s="460"/>
      <c r="AT82" s="477"/>
      <c r="AU82" s="477"/>
      <c r="AV82" s="460"/>
      <c r="AW82" s="460"/>
    </row>
    <row r="83" ht="15.75" customHeight="1">
      <c r="A83" s="23">
        <v>45698.0</v>
      </c>
      <c r="B83" s="24" t="s">
        <v>309</v>
      </c>
      <c r="C83" s="355">
        <v>30000.0</v>
      </c>
      <c r="D83" s="359">
        <v>0.085</v>
      </c>
      <c r="E83" s="14"/>
      <c r="F83" s="14"/>
      <c r="G83" s="14"/>
      <c r="H83" s="14"/>
      <c r="I83" s="14"/>
      <c r="J83" s="8"/>
      <c r="K83" s="13"/>
      <c r="L83" s="14"/>
      <c r="M83" s="15">
        <f t="shared" si="42"/>
        <v>286.4383562</v>
      </c>
      <c r="N83" s="16">
        <f t="shared" si="43"/>
        <v>286.4383562</v>
      </c>
      <c r="O83" s="23">
        <v>45712.0</v>
      </c>
      <c r="P83" s="23">
        <v>45707.0</v>
      </c>
      <c r="Q83" s="23">
        <v>45747.0</v>
      </c>
      <c r="R83" s="24" t="s">
        <v>32</v>
      </c>
      <c r="S83" s="13"/>
      <c r="T83" s="14"/>
      <c r="U83" s="15">
        <f t="shared" si="44"/>
        <v>1278.493151</v>
      </c>
      <c r="V83" s="16">
        <f t="shared" si="45"/>
        <v>1278.493151</v>
      </c>
      <c r="W83" s="23">
        <v>45748.0</v>
      </c>
      <c r="X83" s="23">
        <v>45748.0</v>
      </c>
      <c r="Y83" s="23">
        <v>45930.0</v>
      </c>
      <c r="Z83" s="24" t="s">
        <v>32</v>
      </c>
      <c r="AA83" s="13"/>
      <c r="AB83" s="14"/>
      <c r="AC83" s="15">
        <f t="shared" si="46"/>
        <v>1271.506849</v>
      </c>
      <c r="AD83" s="16">
        <f t="shared" si="47"/>
        <v>1271.506849</v>
      </c>
      <c r="AE83" s="14"/>
      <c r="AF83" s="23">
        <v>45931.0</v>
      </c>
      <c r="AG83" s="23">
        <v>46112.0</v>
      </c>
      <c r="AH83" s="14"/>
      <c r="AI83" s="14"/>
      <c r="AJ83" s="14"/>
      <c r="AK83" s="17"/>
      <c r="AL83" s="14"/>
      <c r="AM83" s="14"/>
      <c r="AN83" s="14"/>
      <c r="AO83" s="17"/>
      <c r="AP83" s="14"/>
      <c r="AQ83" s="14"/>
      <c r="AR83" s="8"/>
      <c r="AS83" s="14"/>
      <c r="AT83" s="186"/>
      <c r="AU83" s="186"/>
      <c r="AV83" s="14"/>
      <c r="AW83" s="14"/>
    </row>
    <row r="84" ht="28.5" customHeight="1">
      <c r="A84" s="393">
        <v>45699.0</v>
      </c>
      <c r="B84" s="384" t="s">
        <v>256</v>
      </c>
      <c r="C84" s="385">
        <v>30000.0</v>
      </c>
      <c r="D84" s="386">
        <v>0.085</v>
      </c>
      <c r="E84" s="388"/>
      <c r="F84" s="388"/>
      <c r="G84" s="388"/>
      <c r="H84" s="388"/>
      <c r="I84" s="388"/>
      <c r="J84" s="389"/>
      <c r="K84" s="390"/>
      <c r="L84" s="388"/>
      <c r="M84" s="391">
        <f t="shared" si="42"/>
        <v>286.4383562</v>
      </c>
      <c r="N84" s="392">
        <f t="shared" si="43"/>
        <v>286.4383562</v>
      </c>
      <c r="O84" s="393">
        <v>45712.0</v>
      </c>
      <c r="P84" s="393">
        <v>45707.0</v>
      </c>
      <c r="Q84" s="393">
        <v>45747.0</v>
      </c>
      <c r="R84" s="384" t="s">
        <v>32</v>
      </c>
      <c r="S84" s="390"/>
      <c r="T84" s="388"/>
      <c r="U84" s="391">
        <f t="shared" si="44"/>
        <v>1278.493151</v>
      </c>
      <c r="V84" s="392">
        <f t="shared" si="45"/>
        <v>1278.493151</v>
      </c>
      <c r="W84" s="393">
        <v>45748.0</v>
      </c>
      <c r="X84" s="393">
        <v>45748.0</v>
      </c>
      <c r="Y84" s="393">
        <v>45930.0</v>
      </c>
      <c r="Z84" s="384" t="s">
        <v>32</v>
      </c>
      <c r="AA84" s="394" t="s">
        <v>257</v>
      </c>
      <c r="AB84" s="388"/>
      <c r="AC84" s="391">
        <f t="shared" si="46"/>
        <v>1271.506849</v>
      </c>
      <c r="AD84" s="392">
        <f t="shared" si="47"/>
        <v>1271.506849</v>
      </c>
      <c r="AE84" s="388"/>
      <c r="AF84" s="393">
        <v>45931.0</v>
      </c>
      <c r="AG84" s="393">
        <v>46112.0</v>
      </c>
      <c r="AH84" s="388"/>
      <c r="AI84" s="388"/>
      <c r="AJ84" s="388"/>
      <c r="AK84" s="387"/>
      <c r="AL84" s="388"/>
      <c r="AM84" s="388"/>
      <c r="AN84" s="388"/>
      <c r="AO84" s="387"/>
      <c r="AP84" s="388"/>
      <c r="AQ84" s="388"/>
      <c r="AR84" s="389"/>
      <c r="AS84" s="388"/>
      <c r="AT84" s="478"/>
      <c r="AU84" s="478"/>
      <c r="AV84" s="388"/>
      <c r="AW84" s="388"/>
    </row>
    <row r="85" ht="33.75" customHeight="1">
      <c r="A85" s="250">
        <v>45700.0</v>
      </c>
      <c r="B85" s="251" t="s">
        <v>156</v>
      </c>
      <c r="C85" s="479">
        <v>30000.0</v>
      </c>
      <c r="D85" s="480">
        <v>0.085</v>
      </c>
      <c r="E85" s="249"/>
      <c r="F85" s="249"/>
      <c r="G85" s="249"/>
      <c r="H85" s="249"/>
      <c r="I85" s="249"/>
      <c r="J85" s="243"/>
      <c r="K85" s="248"/>
      <c r="L85" s="249"/>
      <c r="M85" s="246">
        <f t="shared" si="42"/>
        <v>286.4383562</v>
      </c>
      <c r="N85" s="244">
        <f t="shared" si="43"/>
        <v>286.4383562</v>
      </c>
      <c r="O85" s="250">
        <v>45712.0</v>
      </c>
      <c r="P85" s="250">
        <v>45707.0</v>
      </c>
      <c r="Q85" s="250">
        <v>45747.0</v>
      </c>
      <c r="R85" s="251" t="s">
        <v>32</v>
      </c>
      <c r="S85" s="248"/>
      <c r="T85" s="249"/>
      <c r="U85" s="246">
        <f t="shared" si="44"/>
        <v>1278.493151</v>
      </c>
      <c r="V85" s="244">
        <f t="shared" si="45"/>
        <v>1278.493151</v>
      </c>
      <c r="W85" s="250">
        <v>45748.0</v>
      </c>
      <c r="X85" s="250">
        <v>45748.0</v>
      </c>
      <c r="Y85" s="250">
        <v>45930.0</v>
      </c>
      <c r="Z85" s="251" t="s">
        <v>32</v>
      </c>
      <c r="AA85" s="252" t="s">
        <v>157</v>
      </c>
      <c r="AB85" s="249"/>
      <c r="AC85" s="246">
        <f t="shared" si="46"/>
        <v>1271.506849</v>
      </c>
      <c r="AD85" s="244">
        <f t="shared" si="47"/>
        <v>1271.506849</v>
      </c>
      <c r="AE85" s="249"/>
      <c r="AF85" s="250">
        <v>45931.0</v>
      </c>
      <c r="AG85" s="250">
        <v>46112.0</v>
      </c>
      <c r="AH85" s="249"/>
      <c r="AI85" s="249"/>
      <c r="AJ85" s="249"/>
      <c r="AK85" s="253"/>
      <c r="AL85" s="249"/>
      <c r="AM85" s="249"/>
      <c r="AN85" s="249"/>
      <c r="AO85" s="253"/>
      <c r="AP85" s="249"/>
      <c r="AQ85" s="249"/>
      <c r="AR85" s="243"/>
      <c r="AS85" s="249"/>
      <c r="AT85" s="481"/>
      <c r="AU85" s="481"/>
      <c r="AV85" s="249"/>
      <c r="AW85" s="249"/>
    </row>
    <row r="86" ht="15.75" customHeight="1">
      <c r="A86" s="23">
        <v>45702.0</v>
      </c>
      <c r="B86" s="24" t="s">
        <v>310</v>
      </c>
      <c r="C86" s="355">
        <v>20000.0</v>
      </c>
      <c r="D86" s="359">
        <v>0.085</v>
      </c>
      <c r="E86" s="14"/>
      <c r="F86" s="14"/>
      <c r="G86" s="14"/>
      <c r="H86" s="14"/>
      <c r="I86" s="14"/>
      <c r="J86" s="8"/>
      <c r="K86" s="13"/>
      <c r="L86" s="14"/>
      <c r="M86" s="15">
        <f t="shared" si="42"/>
        <v>190.9589041</v>
      </c>
      <c r="N86" s="16">
        <f t="shared" si="43"/>
        <v>190.9589041</v>
      </c>
      <c r="O86" s="23">
        <v>45712.0</v>
      </c>
      <c r="P86" s="23">
        <v>45707.0</v>
      </c>
      <c r="Q86" s="23">
        <v>45747.0</v>
      </c>
      <c r="R86" s="24" t="s">
        <v>32</v>
      </c>
      <c r="S86" s="13"/>
      <c r="T86" s="14"/>
      <c r="U86" s="15">
        <f t="shared" si="44"/>
        <v>852.3287671</v>
      </c>
      <c r="V86" s="16">
        <f t="shared" si="45"/>
        <v>852.3287671</v>
      </c>
      <c r="W86" s="23">
        <v>45748.0</v>
      </c>
      <c r="X86" s="23">
        <v>45748.0</v>
      </c>
      <c r="Y86" s="23">
        <v>45930.0</v>
      </c>
      <c r="Z86" s="24" t="s">
        <v>32</v>
      </c>
      <c r="AA86" s="13"/>
      <c r="AB86" s="14"/>
      <c r="AC86" s="15">
        <f t="shared" si="46"/>
        <v>847.6712329</v>
      </c>
      <c r="AD86" s="16">
        <f t="shared" si="47"/>
        <v>847.6712329</v>
      </c>
      <c r="AE86" s="14"/>
      <c r="AF86" s="23">
        <v>45931.0</v>
      </c>
      <c r="AG86" s="23">
        <v>46112.0</v>
      </c>
      <c r="AH86" s="14"/>
      <c r="AI86" s="14"/>
      <c r="AJ86" s="14"/>
      <c r="AK86" s="17"/>
      <c r="AL86" s="14"/>
      <c r="AM86" s="14"/>
      <c r="AN86" s="14"/>
      <c r="AO86" s="17"/>
      <c r="AP86" s="14"/>
      <c r="AQ86" s="14"/>
      <c r="AR86" s="8"/>
      <c r="AS86" s="14"/>
      <c r="AT86" s="186"/>
      <c r="AU86" s="186"/>
      <c r="AV86" s="14"/>
      <c r="AW86" s="14"/>
    </row>
    <row r="87" ht="15.75" customHeight="1">
      <c r="A87" s="23">
        <v>45702.0</v>
      </c>
      <c r="B87" s="24" t="s">
        <v>311</v>
      </c>
      <c r="C87" s="355">
        <v>30000.0</v>
      </c>
      <c r="D87" s="359">
        <v>0.0875</v>
      </c>
      <c r="E87" s="14"/>
      <c r="F87" s="14"/>
      <c r="G87" s="14"/>
      <c r="H87" s="14"/>
      <c r="I87" s="14"/>
      <c r="J87" s="8"/>
      <c r="K87" s="13"/>
      <c r="L87" s="14"/>
      <c r="M87" s="15">
        <f t="shared" si="42"/>
        <v>294.8630137</v>
      </c>
      <c r="N87" s="16">
        <f t="shared" si="43"/>
        <v>294.8630137</v>
      </c>
      <c r="O87" s="23">
        <v>45712.0</v>
      </c>
      <c r="P87" s="23">
        <v>45707.0</v>
      </c>
      <c r="Q87" s="23">
        <v>45747.0</v>
      </c>
      <c r="R87" s="24" t="s">
        <v>32</v>
      </c>
      <c r="S87" s="13"/>
      <c r="T87" s="14"/>
      <c r="U87" s="15">
        <f t="shared" si="44"/>
        <v>1316.09589</v>
      </c>
      <c r="V87" s="16">
        <f t="shared" si="45"/>
        <v>1316.09589</v>
      </c>
      <c r="W87" s="23">
        <v>45748.0</v>
      </c>
      <c r="X87" s="23">
        <v>45748.0</v>
      </c>
      <c r="Y87" s="23">
        <v>45930.0</v>
      </c>
      <c r="Z87" s="24" t="s">
        <v>32</v>
      </c>
      <c r="AA87" s="13"/>
      <c r="AB87" s="14"/>
      <c r="AC87" s="15">
        <f t="shared" si="46"/>
        <v>1308.90411</v>
      </c>
      <c r="AD87" s="16">
        <f t="shared" si="47"/>
        <v>1308.90411</v>
      </c>
      <c r="AE87" s="14"/>
      <c r="AF87" s="23">
        <v>45931.0</v>
      </c>
      <c r="AG87" s="23">
        <v>46112.0</v>
      </c>
      <c r="AH87" s="14"/>
      <c r="AI87" s="14"/>
      <c r="AJ87" s="14"/>
      <c r="AK87" s="17"/>
      <c r="AL87" s="14"/>
      <c r="AM87" s="14"/>
      <c r="AN87" s="14"/>
      <c r="AO87" s="17"/>
      <c r="AP87" s="14"/>
      <c r="AQ87" s="14"/>
      <c r="AR87" s="8"/>
      <c r="AS87" s="14"/>
      <c r="AT87" s="186"/>
      <c r="AU87" s="186"/>
      <c r="AV87" s="14"/>
      <c r="AW87" s="14"/>
    </row>
    <row r="88" ht="15.75" customHeight="1">
      <c r="A88" s="23">
        <v>45702.0</v>
      </c>
      <c r="B88" s="24" t="s">
        <v>312</v>
      </c>
      <c r="C88" s="355">
        <v>40000.0</v>
      </c>
      <c r="D88" s="359">
        <v>0.085</v>
      </c>
      <c r="E88" s="14"/>
      <c r="F88" s="14"/>
      <c r="G88" s="14"/>
      <c r="H88" s="14"/>
      <c r="I88" s="14"/>
      <c r="J88" s="8"/>
      <c r="K88" s="13"/>
      <c r="L88" s="14"/>
      <c r="M88" s="15">
        <f t="shared" si="42"/>
        <v>381.9178082</v>
      </c>
      <c r="N88" s="16">
        <f t="shared" si="43"/>
        <v>381.9178082</v>
      </c>
      <c r="O88" s="23">
        <v>45712.0</v>
      </c>
      <c r="P88" s="23">
        <v>45707.0</v>
      </c>
      <c r="Q88" s="23">
        <v>45747.0</v>
      </c>
      <c r="R88" s="24" t="s">
        <v>32</v>
      </c>
      <c r="S88" s="13"/>
      <c r="T88" s="14"/>
      <c r="U88" s="15">
        <f t="shared" si="44"/>
        <v>1704.657534</v>
      </c>
      <c r="V88" s="16">
        <f t="shared" si="45"/>
        <v>1704.657534</v>
      </c>
      <c r="W88" s="23">
        <v>45748.0</v>
      </c>
      <c r="X88" s="23">
        <v>45748.0</v>
      </c>
      <c r="Y88" s="23">
        <v>45930.0</v>
      </c>
      <c r="Z88" s="24" t="s">
        <v>32</v>
      </c>
      <c r="AA88" s="13"/>
      <c r="AB88" s="14"/>
      <c r="AC88" s="15">
        <f t="shared" si="46"/>
        <v>1695.342466</v>
      </c>
      <c r="AD88" s="16">
        <f t="shared" si="47"/>
        <v>1695.342466</v>
      </c>
      <c r="AE88" s="14"/>
      <c r="AF88" s="23">
        <v>45931.0</v>
      </c>
      <c r="AG88" s="23">
        <v>46112.0</v>
      </c>
      <c r="AH88" s="14"/>
      <c r="AI88" s="14"/>
      <c r="AJ88" s="14"/>
      <c r="AK88" s="17"/>
      <c r="AL88" s="14"/>
      <c r="AM88" s="14"/>
      <c r="AN88" s="14"/>
      <c r="AO88" s="17"/>
      <c r="AP88" s="14"/>
      <c r="AQ88" s="14"/>
      <c r="AR88" s="8"/>
      <c r="AS88" s="14"/>
      <c r="AT88" s="186"/>
      <c r="AU88" s="186"/>
      <c r="AV88" s="14"/>
      <c r="AW88" s="14"/>
    </row>
    <row r="89" ht="30.0" customHeight="1">
      <c r="A89" s="87">
        <v>45702.0</v>
      </c>
      <c r="B89" s="88" t="s">
        <v>72</v>
      </c>
      <c r="C89" s="348">
        <v>50000.0</v>
      </c>
      <c r="D89" s="427">
        <v>0.0875</v>
      </c>
      <c r="E89" s="86"/>
      <c r="F89" s="86"/>
      <c r="G89" s="86"/>
      <c r="H89" s="86"/>
      <c r="I89" s="86"/>
      <c r="J89" s="80"/>
      <c r="K89" s="85"/>
      <c r="L89" s="86"/>
      <c r="M89" s="83">
        <f t="shared" si="42"/>
        <v>491.4383562</v>
      </c>
      <c r="N89" s="81">
        <f t="shared" si="43"/>
        <v>491.4383562</v>
      </c>
      <c r="O89" s="87">
        <v>45712.0</v>
      </c>
      <c r="P89" s="87">
        <v>45707.0</v>
      </c>
      <c r="Q89" s="87">
        <v>45747.0</v>
      </c>
      <c r="R89" s="88" t="s">
        <v>32</v>
      </c>
      <c r="S89" s="85"/>
      <c r="T89" s="86"/>
      <c r="U89" s="83">
        <f t="shared" si="44"/>
        <v>2193.493151</v>
      </c>
      <c r="V89" s="81">
        <f t="shared" si="45"/>
        <v>2193.493151</v>
      </c>
      <c r="W89" s="87">
        <v>45748.0</v>
      </c>
      <c r="X89" s="87">
        <v>45748.0</v>
      </c>
      <c r="Y89" s="87">
        <v>45930.0</v>
      </c>
      <c r="Z89" s="88" t="s">
        <v>32</v>
      </c>
      <c r="AA89" s="89" t="s">
        <v>74</v>
      </c>
      <c r="AB89" s="86"/>
      <c r="AC89" s="83">
        <f t="shared" si="46"/>
        <v>2181.506849</v>
      </c>
      <c r="AD89" s="81">
        <f t="shared" si="47"/>
        <v>2181.506849</v>
      </c>
      <c r="AE89" s="86"/>
      <c r="AF89" s="87">
        <v>45931.0</v>
      </c>
      <c r="AG89" s="87">
        <v>46112.0</v>
      </c>
      <c r="AH89" s="86"/>
      <c r="AI89" s="86"/>
      <c r="AJ89" s="86"/>
      <c r="AK89" s="90"/>
      <c r="AL89" s="86"/>
      <c r="AM89" s="86"/>
      <c r="AN89" s="86"/>
      <c r="AO89" s="90"/>
      <c r="AP89" s="86"/>
      <c r="AQ89" s="86"/>
      <c r="AR89" s="80"/>
      <c r="AS89" s="86"/>
      <c r="AT89" s="482"/>
      <c r="AU89" s="482"/>
      <c r="AV89" s="86"/>
      <c r="AW89" s="86"/>
    </row>
    <row r="90" ht="27.75" customHeight="1">
      <c r="A90" s="120">
        <v>45702.0</v>
      </c>
      <c r="B90" s="121" t="s">
        <v>90</v>
      </c>
      <c r="C90" s="483">
        <v>30000.0</v>
      </c>
      <c r="D90" s="484">
        <v>0.085</v>
      </c>
      <c r="E90" s="119"/>
      <c r="F90" s="119"/>
      <c r="G90" s="119"/>
      <c r="H90" s="119"/>
      <c r="I90" s="119"/>
      <c r="J90" s="113"/>
      <c r="K90" s="118"/>
      <c r="L90" s="119"/>
      <c r="M90" s="116">
        <f t="shared" si="42"/>
        <v>286.4383562</v>
      </c>
      <c r="N90" s="114">
        <f>M90*0.9</f>
        <v>257.7945205</v>
      </c>
      <c r="O90" s="120">
        <v>45712.0</v>
      </c>
      <c r="P90" s="120">
        <v>45707.0</v>
      </c>
      <c r="Q90" s="120">
        <v>45747.0</v>
      </c>
      <c r="R90" s="121" t="s">
        <v>32</v>
      </c>
      <c r="S90" s="122" t="s">
        <v>133</v>
      </c>
      <c r="T90" s="119"/>
      <c r="U90" s="116">
        <f t="shared" si="44"/>
        <v>1278.493151</v>
      </c>
      <c r="V90" s="114">
        <f>U90*0.9</f>
        <v>1150.643836</v>
      </c>
      <c r="W90" s="120">
        <v>45748.0</v>
      </c>
      <c r="X90" s="120">
        <v>45748.0</v>
      </c>
      <c r="Y90" s="120">
        <v>45930.0</v>
      </c>
      <c r="Z90" s="121" t="s">
        <v>32</v>
      </c>
      <c r="AA90" s="122" t="s">
        <v>92</v>
      </c>
      <c r="AB90" s="119"/>
      <c r="AC90" s="116">
        <f t="shared" si="46"/>
        <v>1271.506849</v>
      </c>
      <c r="AD90" s="114">
        <f>AC90*0.9</f>
        <v>1144.356164</v>
      </c>
      <c r="AE90" s="119"/>
      <c r="AF90" s="120">
        <v>45931.0</v>
      </c>
      <c r="AG90" s="120">
        <v>46112.0</v>
      </c>
      <c r="AH90" s="119"/>
      <c r="AI90" s="119"/>
      <c r="AJ90" s="119"/>
      <c r="AK90" s="123"/>
      <c r="AL90" s="119"/>
      <c r="AM90" s="119"/>
      <c r="AN90" s="119"/>
      <c r="AO90" s="123"/>
      <c r="AP90" s="119"/>
      <c r="AQ90" s="119"/>
      <c r="AR90" s="113"/>
      <c r="AS90" s="119"/>
      <c r="AT90" s="485"/>
      <c r="AU90" s="485"/>
      <c r="AV90" s="119"/>
      <c r="AW90" s="119"/>
    </row>
    <row r="91" ht="30.75" customHeight="1">
      <c r="A91" s="486">
        <v>45702.0</v>
      </c>
      <c r="B91" s="487" t="s">
        <v>313</v>
      </c>
      <c r="C91" s="488">
        <v>20000.0</v>
      </c>
      <c r="D91" s="489">
        <v>0.085</v>
      </c>
      <c r="E91" s="490"/>
      <c r="F91" s="490"/>
      <c r="G91" s="490"/>
      <c r="H91" s="490"/>
      <c r="I91" s="490"/>
      <c r="J91" s="491"/>
      <c r="K91" s="492"/>
      <c r="L91" s="490"/>
      <c r="M91" s="493">
        <f t="shared" si="42"/>
        <v>190.9589041</v>
      </c>
      <c r="N91" s="494">
        <f t="shared" ref="N91:N100" si="48">M91</f>
        <v>190.9589041</v>
      </c>
      <c r="O91" s="486">
        <v>45712.0</v>
      </c>
      <c r="P91" s="486">
        <v>45707.0</v>
      </c>
      <c r="Q91" s="486">
        <v>45747.0</v>
      </c>
      <c r="R91" s="487" t="s">
        <v>32</v>
      </c>
      <c r="S91" s="492"/>
      <c r="T91" s="490"/>
      <c r="U91" s="493">
        <f t="shared" si="44"/>
        <v>852.3287671</v>
      </c>
      <c r="V91" s="494">
        <f t="shared" ref="V91:V108" si="49">U91</f>
        <v>852.3287671</v>
      </c>
      <c r="W91" s="486">
        <v>45748.0</v>
      </c>
      <c r="X91" s="486">
        <v>45748.0</v>
      </c>
      <c r="Y91" s="486">
        <v>45930.0</v>
      </c>
      <c r="Z91" s="487" t="s">
        <v>32</v>
      </c>
      <c r="AA91" s="495" t="s">
        <v>314</v>
      </c>
      <c r="AB91" s="490"/>
      <c r="AC91" s="493">
        <f t="shared" si="46"/>
        <v>847.6712329</v>
      </c>
      <c r="AD91" s="494">
        <f t="shared" ref="AD91:AD108" si="50">AC91</f>
        <v>847.6712329</v>
      </c>
      <c r="AE91" s="490"/>
      <c r="AF91" s="486">
        <v>45931.0</v>
      </c>
      <c r="AG91" s="486">
        <v>46112.0</v>
      </c>
      <c r="AH91" s="490"/>
      <c r="AI91" s="490"/>
      <c r="AJ91" s="490"/>
      <c r="AK91" s="496"/>
      <c r="AL91" s="490"/>
      <c r="AM91" s="490"/>
      <c r="AN91" s="490"/>
      <c r="AO91" s="496"/>
      <c r="AP91" s="490"/>
      <c r="AQ91" s="490"/>
      <c r="AR91" s="491"/>
      <c r="AS91" s="490"/>
      <c r="AT91" s="497"/>
      <c r="AU91" s="497"/>
      <c r="AV91" s="490"/>
      <c r="AW91" s="490"/>
    </row>
    <row r="92" ht="27.0" customHeight="1">
      <c r="A92" s="498">
        <v>45702.0</v>
      </c>
      <c r="B92" s="499" t="s">
        <v>315</v>
      </c>
      <c r="C92" s="500">
        <v>10000.0</v>
      </c>
      <c r="D92" s="501">
        <v>0.085</v>
      </c>
      <c r="E92" s="502"/>
      <c r="F92" s="502"/>
      <c r="G92" s="502"/>
      <c r="H92" s="502"/>
      <c r="I92" s="502"/>
      <c r="J92" s="503"/>
      <c r="K92" s="504"/>
      <c r="L92" s="502"/>
      <c r="M92" s="505">
        <f t="shared" si="42"/>
        <v>95.47945205</v>
      </c>
      <c r="N92" s="506">
        <f t="shared" si="48"/>
        <v>95.47945205</v>
      </c>
      <c r="O92" s="498">
        <v>45712.0</v>
      </c>
      <c r="P92" s="498">
        <v>45707.0</v>
      </c>
      <c r="Q92" s="498">
        <v>45747.0</v>
      </c>
      <c r="R92" s="499" t="s">
        <v>32</v>
      </c>
      <c r="S92" s="504"/>
      <c r="T92" s="502"/>
      <c r="U92" s="505">
        <f t="shared" si="44"/>
        <v>426.1643836</v>
      </c>
      <c r="V92" s="506">
        <f t="shared" si="49"/>
        <v>426.1643836</v>
      </c>
      <c r="W92" s="498">
        <v>45748.0</v>
      </c>
      <c r="X92" s="498">
        <v>45748.0</v>
      </c>
      <c r="Y92" s="498">
        <v>45930.0</v>
      </c>
      <c r="Z92" s="499" t="s">
        <v>32</v>
      </c>
      <c r="AA92" s="507" t="s">
        <v>297</v>
      </c>
      <c r="AB92" s="502"/>
      <c r="AC92" s="505">
        <f t="shared" si="46"/>
        <v>423.8356164</v>
      </c>
      <c r="AD92" s="506">
        <f t="shared" si="50"/>
        <v>423.8356164</v>
      </c>
      <c r="AE92" s="502"/>
      <c r="AF92" s="498">
        <v>45931.0</v>
      </c>
      <c r="AG92" s="498">
        <v>46112.0</v>
      </c>
      <c r="AH92" s="502"/>
      <c r="AI92" s="502"/>
      <c r="AJ92" s="502"/>
      <c r="AK92" s="508"/>
      <c r="AL92" s="502"/>
      <c r="AM92" s="502"/>
      <c r="AN92" s="502"/>
      <c r="AO92" s="508"/>
      <c r="AP92" s="502"/>
      <c r="AQ92" s="502"/>
      <c r="AR92" s="503"/>
      <c r="AS92" s="502"/>
      <c r="AT92" s="509"/>
      <c r="AU92" s="509"/>
      <c r="AV92" s="502"/>
      <c r="AW92" s="502"/>
    </row>
    <row r="93" ht="15.75" customHeight="1">
      <c r="A93" s="23">
        <v>45706.0</v>
      </c>
      <c r="B93" s="24" t="s">
        <v>316</v>
      </c>
      <c r="C93" s="355">
        <v>30000.0</v>
      </c>
      <c r="D93" s="359">
        <v>0.0875</v>
      </c>
      <c r="E93" s="14"/>
      <c r="F93" s="14"/>
      <c r="G93" s="14"/>
      <c r="H93" s="14"/>
      <c r="I93" s="14"/>
      <c r="J93" s="8"/>
      <c r="K93" s="13"/>
      <c r="L93" s="14"/>
      <c r="M93" s="15">
        <f t="shared" si="42"/>
        <v>294.8630137</v>
      </c>
      <c r="N93" s="16">
        <f t="shared" si="48"/>
        <v>294.8630137</v>
      </c>
      <c r="O93" s="23">
        <v>45712.0</v>
      </c>
      <c r="P93" s="23">
        <v>45707.0</v>
      </c>
      <c r="Q93" s="23">
        <v>45747.0</v>
      </c>
      <c r="R93" s="24" t="s">
        <v>32</v>
      </c>
      <c r="S93" s="13"/>
      <c r="T93" s="14"/>
      <c r="U93" s="15">
        <f t="shared" si="44"/>
        <v>1316.09589</v>
      </c>
      <c r="V93" s="16">
        <f t="shared" si="49"/>
        <v>1316.09589</v>
      </c>
      <c r="W93" s="23">
        <v>45748.0</v>
      </c>
      <c r="X93" s="23">
        <v>45748.0</v>
      </c>
      <c r="Y93" s="23">
        <v>45930.0</v>
      </c>
      <c r="Z93" s="24" t="s">
        <v>32</v>
      </c>
      <c r="AA93" s="13"/>
      <c r="AB93" s="14"/>
      <c r="AC93" s="15">
        <f t="shared" si="46"/>
        <v>1308.90411</v>
      </c>
      <c r="AD93" s="16">
        <f t="shared" si="50"/>
        <v>1308.90411</v>
      </c>
      <c r="AE93" s="14"/>
      <c r="AF93" s="23">
        <v>45931.0</v>
      </c>
      <c r="AG93" s="23">
        <v>46112.0</v>
      </c>
      <c r="AH93" s="14"/>
      <c r="AI93" s="14"/>
      <c r="AJ93" s="14"/>
      <c r="AK93" s="17"/>
      <c r="AL93" s="14"/>
      <c r="AM93" s="14"/>
      <c r="AN93" s="14"/>
      <c r="AO93" s="17"/>
      <c r="AP93" s="14"/>
      <c r="AQ93" s="14"/>
      <c r="AR93" s="8"/>
      <c r="AS93" s="14"/>
      <c r="AT93" s="186"/>
      <c r="AU93" s="186"/>
      <c r="AV93" s="14"/>
      <c r="AW93" s="14"/>
    </row>
    <row r="94" ht="15.75" customHeight="1">
      <c r="A94" s="23">
        <v>45706.0</v>
      </c>
      <c r="B94" s="24" t="s">
        <v>317</v>
      </c>
      <c r="C94" s="355">
        <v>220000.0</v>
      </c>
      <c r="D94" s="359">
        <v>0.0875</v>
      </c>
      <c r="E94" s="14"/>
      <c r="F94" s="14"/>
      <c r="G94" s="14"/>
      <c r="H94" s="14"/>
      <c r="I94" s="14"/>
      <c r="J94" s="8"/>
      <c r="K94" s="13"/>
      <c r="L94" s="14"/>
      <c r="M94" s="15">
        <f t="shared" si="42"/>
        <v>2162.328767</v>
      </c>
      <c r="N94" s="16">
        <f t="shared" si="48"/>
        <v>2162.328767</v>
      </c>
      <c r="O94" s="23">
        <v>45712.0</v>
      </c>
      <c r="P94" s="23">
        <v>45707.0</v>
      </c>
      <c r="Q94" s="23">
        <v>45747.0</v>
      </c>
      <c r="R94" s="24" t="s">
        <v>32</v>
      </c>
      <c r="S94" s="13"/>
      <c r="T94" s="14"/>
      <c r="U94" s="15">
        <f t="shared" si="44"/>
        <v>9651.369863</v>
      </c>
      <c r="V94" s="16">
        <f t="shared" si="49"/>
        <v>9651.369863</v>
      </c>
      <c r="W94" s="23">
        <v>45748.0</v>
      </c>
      <c r="X94" s="23">
        <v>45748.0</v>
      </c>
      <c r="Y94" s="23">
        <v>45930.0</v>
      </c>
      <c r="Z94" s="24" t="s">
        <v>32</v>
      </c>
      <c r="AA94" s="13"/>
      <c r="AB94" s="14"/>
      <c r="AC94" s="15">
        <f t="shared" si="46"/>
        <v>9598.630137</v>
      </c>
      <c r="AD94" s="16">
        <f t="shared" si="50"/>
        <v>9598.630137</v>
      </c>
      <c r="AE94" s="14"/>
      <c r="AF94" s="23">
        <v>45931.0</v>
      </c>
      <c r="AG94" s="23">
        <v>46112.0</v>
      </c>
      <c r="AH94" s="14"/>
      <c r="AI94" s="14"/>
      <c r="AJ94" s="14"/>
      <c r="AK94" s="17"/>
      <c r="AL94" s="14"/>
      <c r="AM94" s="14"/>
      <c r="AN94" s="14"/>
      <c r="AO94" s="17"/>
      <c r="AP94" s="14"/>
      <c r="AQ94" s="14"/>
      <c r="AR94" s="8"/>
      <c r="AS94" s="14"/>
      <c r="AT94" s="186"/>
      <c r="AU94" s="186"/>
      <c r="AV94" s="14"/>
      <c r="AW94" s="14"/>
    </row>
    <row r="95" ht="15.75" customHeight="1">
      <c r="A95" s="23">
        <v>45706.0</v>
      </c>
      <c r="B95" s="24" t="s">
        <v>318</v>
      </c>
      <c r="C95" s="355">
        <v>10000.0</v>
      </c>
      <c r="D95" s="359">
        <v>0.0875</v>
      </c>
      <c r="E95" s="14"/>
      <c r="F95" s="14"/>
      <c r="G95" s="14"/>
      <c r="H95" s="14"/>
      <c r="I95" s="14"/>
      <c r="J95" s="8"/>
      <c r="K95" s="13"/>
      <c r="L95" s="14"/>
      <c r="M95" s="15">
        <f t="shared" si="42"/>
        <v>98.28767123</v>
      </c>
      <c r="N95" s="16">
        <f t="shared" si="48"/>
        <v>98.28767123</v>
      </c>
      <c r="O95" s="23">
        <v>45712.0</v>
      </c>
      <c r="P95" s="23">
        <v>45707.0</v>
      </c>
      <c r="Q95" s="23">
        <v>45747.0</v>
      </c>
      <c r="R95" s="24" t="s">
        <v>32</v>
      </c>
      <c r="S95" s="13"/>
      <c r="T95" s="14"/>
      <c r="U95" s="15">
        <f t="shared" si="44"/>
        <v>438.6986301</v>
      </c>
      <c r="V95" s="16">
        <f t="shared" si="49"/>
        <v>438.6986301</v>
      </c>
      <c r="W95" s="23">
        <v>45748.0</v>
      </c>
      <c r="X95" s="23">
        <v>45748.0</v>
      </c>
      <c r="Y95" s="23">
        <v>45930.0</v>
      </c>
      <c r="Z95" s="24" t="s">
        <v>32</v>
      </c>
      <c r="AA95" s="13"/>
      <c r="AB95" s="14"/>
      <c r="AC95" s="15">
        <f t="shared" si="46"/>
        <v>436.3013699</v>
      </c>
      <c r="AD95" s="16">
        <f t="shared" si="50"/>
        <v>436.3013699</v>
      </c>
      <c r="AE95" s="14"/>
      <c r="AF95" s="23">
        <v>45931.0</v>
      </c>
      <c r="AG95" s="23">
        <v>46112.0</v>
      </c>
      <c r="AH95" s="14"/>
      <c r="AI95" s="14"/>
      <c r="AJ95" s="14"/>
      <c r="AK95" s="17"/>
      <c r="AL95" s="14"/>
      <c r="AM95" s="14"/>
      <c r="AN95" s="14"/>
      <c r="AO95" s="17"/>
      <c r="AP95" s="14"/>
      <c r="AQ95" s="14"/>
      <c r="AR95" s="8"/>
      <c r="AS95" s="14"/>
      <c r="AT95" s="186"/>
      <c r="AU95" s="186"/>
      <c r="AV95" s="14"/>
      <c r="AW95" s="14"/>
    </row>
    <row r="96" ht="15.75" customHeight="1">
      <c r="A96" s="23">
        <v>45706.0</v>
      </c>
      <c r="B96" s="24" t="s">
        <v>319</v>
      </c>
      <c r="C96" s="355">
        <v>50000.0</v>
      </c>
      <c r="D96" s="359">
        <v>0.085</v>
      </c>
      <c r="E96" s="14"/>
      <c r="F96" s="14"/>
      <c r="G96" s="14"/>
      <c r="H96" s="14"/>
      <c r="I96" s="14"/>
      <c r="J96" s="8"/>
      <c r="K96" s="13"/>
      <c r="L96" s="14"/>
      <c r="M96" s="15">
        <f t="shared" si="42"/>
        <v>477.3972603</v>
      </c>
      <c r="N96" s="16">
        <f t="shared" si="48"/>
        <v>477.3972603</v>
      </c>
      <c r="O96" s="23">
        <v>45712.0</v>
      </c>
      <c r="P96" s="23">
        <v>45707.0</v>
      </c>
      <c r="Q96" s="23">
        <v>45747.0</v>
      </c>
      <c r="R96" s="24" t="s">
        <v>32</v>
      </c>
      <c r="S96" s="13"/>
      <c r="T96" s="14"/>
      <c r="U96" s="15">
        <f t="shared" si="44"/>
        <v>2130.821918</v>
      </c>
      <c r="V96" s="16">
        <f t="shared" si="49"/>
        <v>2130.821918</v>
      </c>
      <c r="W96" s="23">
        <v>45748.0</v>
      </c>
      <c r="X96" s="23">
        <v>45748.0</v>
      </c>
      <c r="Y96" s="23">
        <v>45930.0</v>
      </c>
      <c r="Z96" s="24" t="s">
        <v>32</v>
      </c>
      <c r="AA96" s="13"/>
      <c r="AB96" s="14"/>
      <c r="AC96" s="15">
        <f t="shared" si="46"/>
        <v>2119.178082</v>
      </c>
      <c r="AD96" s="16">
        <f t="shared" si="50"/>
        <v>2119.178082</v>
      </c>
      <c r="AE96" s="14"/>
      <c r="AF96" s="23">
        <v>45931.0</v>
      </c>
      <c r="AG96" s="23">
        <v>46112.0</v>
      </c>
      <c r="AH96" s="14"/>
      <c r="AI96" s="14"/>
      <c r="AJ96" s="14"/>
      <c r="AK96" s="17"/>
      <c r="AL96" s="14"/>
      <c r="AM96" s="14"/>
      <c r="AN96" s="14"/>
      <c r="AO96" s="17"/>
      <c r="AP96" s="14"/>
      <c r="AQ96" s="14"/>
      <c r="AR96" s="8"/>
      <c r="AS96" s="14"/>
      <c r="AT96" s="186"/>
      <c r="AU96" s="186"/>
      <c r="AV96" s="14"/>
      <c r="AW96" s="14"/>
    </row>
    <row r="97" ht="15.75" customHeight="1">
      <c r="A97" s="23">
        <v>45706.0</v>
      </c>
      <c r="B97" s="24" t="s">
        <v>320</v>
      </c>
      <c r="C97" s="355">
        <v>210000.0</v>
      </c>
      <c r="D97" s="359">
        <v>0.0875</v>
      </c>
      <c r="E97" s="510"/>
      <c r="F97" s="510"/>
      <c r="G97" s="511"/>
      <c r="H97" s="511"/>
      <c r="I97" s="511"/>
      <c r="J97" s="512"/>
      <c r="K97" s="513"/>
      <c r="L97" s="511"/>
      <c r="M97" s="15">
        <f t="shared" si="42"/>
        <v>2064.041096</v>
      </c>
      <c r="N97" s="16">
        <f t="shared" si="48"/>
        <v>2064.041096</v>
      </c>
      <c r="O97" s="23">
        <v>45712.0</v>
      </c>
      <c r="P97" s="23">
        <v>45707.0</v>
      </c>
      <c r="Q97" s="23">
        <v>45747.0</v>
      </c>
      <c r="R97" s="24" t="s">
        <v>32</v>
      </c>
      <c r="S97" s="513"/>
      <c r="T97" s="511"/>
      <c r="U97" s="15">
        <f t="shared" si="44"/>
        <v>9212.671233</v>
      </c>
      <c r="V97" s="16">
        <f t="shared" si="49"/>
        <v>9212.671233</v>
      </c>
      <c r="W97" s="23">
        <v>45748.0</v>
      </c>
      <c r="X97" s="23">
        <v>45748.0</v>
      </c>
      <c r="Y97" s="23">
        <v>45930.0</v>
      </c>
      <c r="Z97" s="24" t="s">
        <v>32</v>
      </c>
      <c r="AA97" s="513"/>
      <c r="AB97" s="511"/>
      <c r="AC97" s="15">
        <f t="shared" si="46"/>
        <v>9162.328767</v>
      </c>
      <c r="AD97" s="16">
        <f t="shared" si="50"/>
        <v>9162.328767</v>
      </c>
      <c r="AE97" s="511"/>
      <c r="AF97" s="23">
        <v>45931.0</v>
      </c>
      <c r="AG97" s="23">
        <v>46112.0</v>
      </c>
      <c r="AH97" s="511"/>
      <c r="AI97" s="511"/>
      <c r="AJ97" s="511"/>
      <c r="AK97" s="514"/>
      <c r="AL97" s="511"/>
      <c r="AM97" s="511"/>
      <c r="AN97" s="511"/>
      <c r="AO97" s="514"/>
      <c r="AP97" s="511"/>
      <c r="AQ97" s="511"/>
      <c r="AR97" s="512"/>
      <c r="AS97" s="511"/>
      <c r="AT97" s="515"/>
      <c r="AU97" s="515"/>
      <c r="AV97" s="511"/>
      <c r="AW97" s="511"/>
    </row>
    <row r="98" ht="15.75" customHeight="1">
      <c r="A98" s="23">
        <v>45706.0</v>
      </c>
      <c r="B98" s="24" t="s">
        <v>321</v>
      </c>
      <c r="C98" s="355">
        <v>30000.0</v>
      </c>
      <c r="D98" s="359">
        <v>0.085</v>
      </c>
      <c r="E98" s="510"/>
      <c r="F98" s="510"/>
      <c r="G98" s="511"/>
      <c r="H98" s="511"/>
      <c r="I98" s="511"/>
      <c r="J98" s="512"/>
      <c r="K98" s="513"/>
      <c r="L98" s="511"/>
      <c r="M98" s="15">
        <f t="shared" si="42"/>
        <v>286.4383562</v>
      </c>
      <c r="N98" s="16">
        <f t="shared" si="48"/>
        <v>286.4383562</v>
      </c>
      <c r="O98" s="23">
        <v>45712.0</v>
      </c>
      <c r="P98" s="23">
        <v>45707.0</v>
      </c>
      <c r="Q98" s="23">
        <v>45747.0</v>
      </c>
      <c r="R98" s="24" t="s">
        <v>32</v>
      </c>
      <c r="S98" s="513"/>
      <c r="T98" s="511"/>
      <c r="U98" s="15">
        <f t="shared" si="44"/>
        <v>1278.493151</v>
      </c>
      <c r="V98" s="16">
        <f t="shared" si="49"/>
        <v>1278.493151</v>
      </c>
      <c r="W98" s="23">
        <v>45748.0</v>
      </c>
      <c r="X98" s="23">
        <v>45748.0</v>
      </c>
      <c r="Y98" s="23">
        <v>45930.0</v>
      </c>
      <c r="Z98" s="24" t="s">
        <v>32</v>
      </c>
      <c r="AA98" s="513"/>
      <c r="AB98" s="511"/>
      <c r="AC98" s="15">
        <f t="shared" si="46"/>
        <v>1271.506849</v>
      </c>
      <c r="AD98" s="16">
        <f t="shared" si="50"/>
        <v>1271.506849</v>
      </c>
      <c r="AE98" s="511"/>
      <c r="AF98" s="23">
        <v>45931.0</v>
      </c>
      <c r="AG98" s="23">
        <v>46112.0</v>
      </c>
      <c r="AH98" s="511"/>
      <c r="AI98" s="511"/>
      <c r="AJ98" s="511"/>
      <c r="AK98" s="514"/>
      <c r="AL98" s="511"/>
      <c r="AM98" s="511"/>
      <c r="AN98" s="511"/>
      <c r="AO98" s="514"/>
      <c r="AP98" s="511"/>
      <c r="AQ98" s="511"/>
      <c r="AR98" s="512"/>
      <c r="AS98" s="511"/>
      <c r="AT98" s="515"/>
      <c r="AU98" s="515"/>
      <c r="AV98" s="511"/>
      <c r="AW98" s="511"/>
    </row>
    <row r="99" ht="38.25" customHeight="1">
      <c r="A99" s="516">
        <v>45707.0</v>
      </c>
      <c r="B99" s="517" t="s">
        <v>322</v>
      </c>
      <c r="C99" s="518">
        <v>20000.0</v>
      </c>
      <c r="D99" s="519">
        <v>0.085</v>
      </c>
      <c r="E99" s="520"/>
      <c r="F99" s="520"/>
      <c r="G99" s="521"/>
      <c r="H99" s="521"/>
      <c r="I99" s="521"/>
      <c r="J99" s="522"/>
      <c r="K99" s="523"/>
      <c r="L99" s="521"/>
      <c r="M99" s="524">
        <f t="shared" si="42"/>
        <v>190.9589041</v>
      </c>
      <c r="N99" s="525">
        <f t="shared" si="48"/>
        <v>190.9589041</v>
      </c>
      <c r="O99" s="516">
        <v>45712.0</v>
      </c>
      <c r="P99" s="516">
        <v>45707.0</v>
      </c>
      <c r="Q99" s="516">
        <v>45747.0</v>
      </c>
      <c r="R99" s="517" t="s">
        <v>32</v>
      </c>
      <c r="S99" s="523"/>
      <c r="T99" s="521"/>
      <c r="U99" s="524">
        <f t="shared" si="44"/>
        <v>852.3287671</v>
      </c>
      <c r="V99" s="525">
        <f t="shared" si="49"/>
        <v>852.3287671</v>
      </c>
      <c r="W99" s="516">
        <v>45748.0</v>
      </c>
      <c r="X99" s="516">
        <v>45748.0</v>
      </c>
      <c r="Y99" s="516">
        <v>45930.0</v>
      </c>
      <c r="Z99" s="517" t="s">
        <v>32</v>
      </c>
      <c r="AA99" s="526" t="s">
        <v>323</v>
      </c>
      <c r="AB99" s="521"/>
      <c r="AC99" s="524">
        <f t="shared" si="46"/>
        <v>847.6712329</v>
      </c>
      <c r="AD99" s="525">
        <f t="shared" si="50"/>
        <v>847.6712329</v>
      </c>
      <c r="AE99" s="521"/>
      <c r="AF99" s="516">
        <v>45931.0</v>
      </c>
      <c r="AG99" s="516">
        <v>46112.0</v>
      </c>
      <c r="AH99" s="521"/>
      <c r="AI99" s="521"/>
      <c r="AJ99" s="521"/>
      <c r="AK99" s="527"/>
      <c r="AL99" s="521"/>
      <c r="AM99" s="521"/>
      <c r="AN99" s="521"/>
      <c r="AO99" s="527"/>
      <c r="AP99" s="521"/>
      <c r="AQ99" s="521"/>
      <c r="AR99" s="522"/>
      <c r="AS99" s="521"/>
      <c r="AT99" s="528"/>
      <c r="AU99" s="528"/>
      <c r="AV99" s="521"/>
      <c r="AW99" s="521"/>
    </row>
    <row r="100" ht="33.0" customHeight="1">
      <c r="A100" s="23">
        <v>45707.0</v>
      </c>
      <c r="B100" s="24" t="s">
        <v>324</v>
      </c>
      <c r="C100" s="355">
        <v>200000.0</v>
      </c>
      <c r="D100" s="359">
        <v>0.09</v>
      </c>
      <c r="E100" s="510"/>
      <c r="F100" s="510"/>
      <c r="G100" s="511"/>
      <c r="H100" s="511"/>
      <c r="I100" s="511"/>
      <c r="J100" s="512"/>
      <c r="K100" s="513"/>
      <c r="L100" s="511"/>
      <c r="M100" s="15">
        <f>(C100*8.75%)*((Q100-P100+1)/365)</f>
        <v>1965.753425</v>
      </c>
      <c r="N100" s="16">
        <f t="shared" si="48"/>
        <v>1965.753425</v>
      </c>
      <c r="O100" s="23">
        <v>45712.0</v>
      </c>
      <c r="P100" s="23">
        <v>45707.0</v>
      </c>
      <c r="Q100" s="23">
        <v>45747.0</v>
      </c>
      <c r="R100" s="24" t="s">
        <v>32</v>
      </c>
      <c r="S100" s="513"/>
      <c r="T100" s="511"/>
      <c r="U100" s="15">
        <f t="shared" si="44"/>
        <v>9024.657534</v>
      </c>
      <c r="V100" s="16">
        <f t="shared" si="49"/>
        <v>9024.657534</v>
      </c>
      <c r="W100" s="23">
        <v>45748.0</v>
      </c>
      <c r="X100" s="23">
        <v>45748.0</v>
      </c>
      <c r="Y100" s="23">
        <v>45930.0</v>
      </c>
      <c r="Z100" s="24" t="s">
        <v>32</v>
      </c>
      <c r="AA100" s="144" t="s">
        <v>325</v>
      </c>
      <c r="AB100" s="511"/>
      <c r="AC100" s="15">
        <f t="shared" si="46"/>
        <v>8975.342466</v>
      </c>
      <c r="AD100" s="16">
        <f t="shared" si="50"/>
        <v>8975.342466</v>
      </c>
      <c r="AE100" s="511"/>
      <c r="AF100" s="23">
        <v>45931.0</v>
      </c>
      <c r="AG100" s="23">
        <v>46112.0</v>
      </c>
      <c r="AH100" s="511"/>
      <c r="AI100" s="511"/>
      <c r="AJ100" s="511"/>
      <c r="AK100" s="514"/>
      <c r="AL100" s="511"/>
      <c r="AM100" s="511"/>
      <c r="AN100" s="511"/>
      <c r="AO100" s="514"/>
      <c r="AP100" s="511"/>
      <c r="AQ100" s="511"/>
      <c r="AR100" s="512"/>
      <c r="AS100" s="511"/>
      <c r="AT100" s="515"/>
      <c r="AU100" s="515"/>
      <c r="AV100" s="511"/>
      <c r="AW100" s="511"/>
    </row>
    <row r="101" ht="28.5" customHeight="1">
      <c r="A101" s="213">
        <v>45729.0</v>
      </c>
      <c r="B101" s="529" t="s">
        <v>307</v>
      </c>
      <c r="C101" s="530">
        <v>100000.0</v>
      </c>
      <c r="D101" s="475">
        <v>0.085</v>
      </c>
      <c r="E101" s="531"/>
      <c r="F101" s="531"/>
      <c r="G101" s="532"/>
      <c r="H101" s="532"/>
      <c r="I101" s="532"/>
      <c r="J101" s="533"/>
      <c r="K101" s="534"/>
      <c r="L101" s="532"/>
      <c r="M101" s="535"/>
      <c r="N101" s="531"/>
      <c r="O101" s="532"/>
      <c r="P101" s="532"/>
      <c r="Q101" s="532"/>
      <c r="R101" s="533"/>
      <c r="S101" s="534"/>
      <c r="T101" s="532"/>
      <c r="U101" s="209">
        <f t="shared" si="44"/>
        <v>4261.643836</v>
      </c>
      <c r="V101" s="207">
        <f t="shared" si="49"/>
        <v>4261.643836</v>
      </c>
      <c r="W101" s="213">
        <v>45748.0</v>
      </c>
      <c r="X101" s="213">
        <v>45748.0</v>
      </c>
      <c r="Y101" s="213">
        <v>45930.0</v>
      </c>
      <c r="Z101" s="214" t="s">
        <v>32</v>
      </c>
      <c r="AA101" s="215" t="s">
        <v>308</v>
      </c>
      <c r="AB101" s="532"/>
      <c r="AC101" s="209">
        <f t="shared" si="46"/>
        <v>4238.356164</v>
      </c>
      <c r="AD101" s="207">
        <f t="shared" si="50"/>
        <v>4238.356164</v>
      </c>
      <c r="AE101" s="532"/>
      <c r="AF101" s="213">
        <v>45931.0</v>
      </c>
      <c r="AG101" s="213">
        <v>46112.0</v>
      </c>
      <c r="AH101" s="532"/>
      <c r="AI101" s="532"/>
      <c r="AJ101" s="532"/>
      <c r="AK101" s="536"/>
      <c r="AL101" s="532"/>
      <c r="AM101" s="532"/>
      <c r="AN101" s="532"/>
      <c r="AO101" s="536"/>
      <c r="AP101" s="532"/>
      <c r="AQ101" s="532"/>
      <c r="AR101" s="533"/>
      <c r="AS101" s="532"/>
      <c r="AT101" s="537"/>
      <c r="AU101" s="537"/>
      <c r="AV101" s="532"/>
      <c r="AW101" s="532"/>
    </row>
    <row r="102" ht="39.0" customHeight="1">
      <c r="A102" s="393">
        <v>45734.0</v>
      </c>
      <c r="B102" s="384" t="s">
        <v>256</v>
      </c>
      <c r="C102" s="385">
        <v>30000.0</v>
      </c>
      <c r="D102" s="386">
        <v>0.085</v>
      </c>
      <c r="E102" s="538"/>
      <c r="F102" s="538"/>
      <c r="G102" s="539"/>
      <c r="H102" s="539"/>
      <c r="I102" s="539"/>
      <c r="J102" s="540"/>
      <c r="K102" s="541"/>
      <c r="L102" s="539"/>
      <c r="M102" s="542"/>
      <c r="N102" s="538"/>
      <c r="O102" s="539"/>
      <c r="P102" s="539"/>
      <c r="Q102" s="539"/>
      <c r="R102" s="540"/>
      <c r="S102" s="541"/>
      <c r="T102" s="539"/>
      <c r="U102" s="391">
        <f t="shared" si="44"/>
        <v>1278.493151</v>
      </c>
      <c r="V102" s="392">
        <f t="shared" si="49"/>
        <v>1278.493151</v>
      </c>
      <c r="W102" s="393">
        <v>45748.0</v>
      </c>
      <c r="X102" s="393">
        <v>45748.0</v>
      </c>
      <c r="Y102" s="393">
        <v>45930.0</v>
      </c>
      <c r="Z102" s="384" t="s">
        <v>32</v>
      </c>
      <c r="AA102" s="394" t="s">
        <v>257</v>
      </c>
      <c r="AB102" s="539"/>
      <c r="AC102" s="391">
        <f t="shared" si="46"/>
        <v>1271.506849</v>
      </c>
      <c r="AD102" s="392">
        <f t="shared" si="50"/>
        <v>1271.506849</v>
      </c>
      <c r="AE102" s="539"/>
      <c r="AF102" s="393">
        <v>45931.0</v>
      </c>
      <c r="AG102" s="393">
        <v>46112.0</v>
      </c>
      <c r="AH102" s="539"/>
      <c r="AI102" s="539"/>
      <c r="AJ102" s="539"/>
      <c r="AK102" s="543"/>
      <c r="AL102" s="539"/>
      <c r="AM102" s="539"/>
      <c r="AN102" s="539"/>
      <c r="AO102" s="543"/>
      <c r="AP102" s="539"/>
      <c r="AQ102" s="539"/>
      <c r="AR102" s="540"/>
      <c r="AS102" s="539"/>
      <c r="AT102" s="544"/>
      <c r="AU102" s="544"/>
      <c r="AV102" s="539"/>
      <c r="AW102" s="539"/>
    </row>
    <row r="103" ht="15.75" customHeight="1">
      <c r="A103" s="23">
        <v>45734.0</v>
      </c>
      <c r="B103" s="24" t="s">
        <v>326</v>
      </c>
      <c r="C103" s="355">
        <v>50000.0</v>
      </c>
      <c r="D103" s="359">
        <v>0.085</v>
      </c>
      <c r="E103" s="510"/>
      <c r="F103" s="510"/>
      <c r="G103" s="511"/>
      <c r="H103" s="511"/>
      <c r="I103" s="511"/>
      <c r="J103" s="512"/>
      <c r="K103" s="513"/>
      <c r="L103" s="511"/>
      <c r="M103" s="545"/>
      <c r="N103" s="510"/>
      <c r="O103" s="511"/>
      <c r="P103" s="511"/>
      <c r="Q103" s="511"/>
      <c r="R103" s="512"/>
      <c r="S103" s="513"/>
      <c r="T103" s="511"/>
      <c r="U103" s="15">
        <f t="shared" si="44"/>
        <v>2130.821918</v>
      </c>
      <c r="V103" s="16">
        <f t="shared" si="49"/>
        <v>2130.821918</v>
      </c>
      <c r="W103" s="23">
        <v>45748.0</v>
      </c>
      <c r="X103" s="23">
        <v>45748.0</v>
      </c>
      <c r="Y103" s="23">
        <v>45930.0</v>
      </c>
      <c r="Z103" s="24" t="s">
        <v>32</v>
      </c>
      <c r="AA103" s="513"/>
      <c r="AB103" s="511"/>
      <c r="AC103" s="15">
        <f t="shared" si="46"/>
        <v>2119.178082</v>
      </c>
      <c r="AD103" s="16">
        <f t="shared" si="50"/>
        <v>2119.178082</v>
      </c>
      <c r="AE103" s="511"/>
      <c r="AF103" s="23">
        <v>45931.0</v>
      </c>
      <c r="AG103" s="23">
        <v>46112.0</v>
      </c>
      <c r="AH103" s="511"/>
      <c r="AI103" s="511"/>
      <c r="AJ103" s="511"/>
      <c r="AK103" s="514"/>
      <c r="AL103" s="511"/>
      <c r="AM103" s="511"/>
      <c r="AN103" s="511"/>
      <c r="AO103" s="514"/>
      <c r="AP103" s="511"/>
      <c r="AQ103" s="511"/>
      <c r="AR103" s="512"/>
      <c r="AS103" s="511"/>
      <c r="AT103" s="515"/>
      <c r="AU103" s="515"/>
      <c r="AV103" s="511"/>
      <c r="AW103" s="511"/>
    </row>
    <row r="104" ht="15.75" customHeight="1">
      <c r="A104" s="23">
        <v>45735.0</v>
      </c>
      <c r="B104" s="546" t="s">
        <v>327</v>
      </c>
      <c r="C104" s="547">
        <v>100000.0</v>
      </c>
      <c r="D104" s="359">
        <v>0.0875</v>
      </c>
      <c r="E104" s="510"/>
      <c r="F104" s="510"/>
      <c r="G104" s="511"/>
      <c r="H104" s="511"/>
      <c r="I104" s="511"/>
      <c r="J104" s="512"/>
      <c r="K104" s="513"/>
      <c r="L104" s="511"/>
      <c r="M104" s="545"/>
      <c r="N104" s="510"/>
      <c r="O104" s="511"/>
      <c r="P104" s="511"/>
      <c r="Q104" s="511"/>
      <c r="R104" s="512"/>
      <c r="S104" s="513"/>
      <c r="T104" s="511"/>
      <c r="U104" s="15">
        <f t="shared" si="44"/>
        <v>4386.986301</v>
      </c>
      <c r="V104" s="16">
        <f t="shared" si="49"/>
        <v>4386.986301</v>
      </c>
      <c r="W104" s="23">
        <v>45748.0</v>
      </c>
      <c r="X104" s="23">
        <v>45748.0</v>
      </c>
      <c r="Y104" s="23">
        <v>45930.0</v>
      </c>
      <c r="Z104" s="24" t="s">
        <v>32</v>
      </c>
      <c r="AA104" s="513"/>
      <c r="AB104" s="511"/>
      <c r="AC104" s="15">
        <f t="shared" si="46"/>
        <v>4363.013699</v>
      </c>
      <c r="AD104" s="16">
        <f t="shared" si="50"/>
        <v>4363.013699</v>
      </c>
      <c r="AE104" s="511"/>
      <c r="AF104" s="23">
        <v>45931.0</v>
      </c>
      <c r="AG104" s="23">
        <v>46112.0</v>
      </c>
      <c r="AH104" s="511"/>
      <c r="AI104" s="511"/>
      <c r="AJ104" s="511"/>
      <c r="AK104" s="514"/>
      <c r="AL104" s="511"/>
      <c r="AM104" s="511"/>
      <c r="AN104" s="511"/>
      <c r="AO104" s="514"/>
      <c r="AP104" s="511"/>
      <c r="AQ104" s="511"/>
      <c r="AR104" s="512"/>
      <c r="AS104" s="511"/>
      <c r="AT104" s="515"/>
      <c r="AU104" s="515"/>
      <c r="AV104" s="511"/>
      <c r="AW104" s="511"/>
    </row>
    <row r="105" ht="36.0" customHeight="1">
      <c r="A105" s="87">
        <v>45736.0</v>
      </c>
      <c r="B105" s="88" t="s">
        <v>72</v>
      </c>
      <c r="C105" s="348">
        <v>50000.0</v>
      </c>
      <c r="D105" s="427">
        <v>0.0875</v>
      </c>
      <c r="E105" s="548"/>
      <c r="F105" s="548"/>
      <c r="G105" s="549"/>
      <c r="H105" s="549"/>
      <c r="I105" s="549"/>
      <c r="J105" s="550"/>
      <c r="K105" s="551"/>
      <c r="L105" s="549"/>
      <c r="M105" s="552"/>
      <c r="N105" s="548"/>
      <c r="O105" s="549"/>
      <c r="P105" s="549"/>
      <c r="Q105" s="549"/>
      <c r="R105" s="550"/>
      <c r="S105" s="551"/>
      <c r="T105" s="549"/>
      <c r="U105" s="83">
        <f t="shared" si="44"/>
        <v>2193.493151</v>
      </c>
      <c r="V105" s="81">
        <f t="shared" si="49"/>
        <v>2193.493151</v>
      </c>
      <c r="W105" s="87">
        <v>45748.0</v>
      </c>
      <c r="X105" s="87">
        <v>45748.0</v>
      </c>
      <c r="Y105" s="87">
        <v>45930.0</v>
      </c>
      <c r="Z105" s="88" t="s">
        <v>32</v>
      </c>
      <c r="AA105" s="89" t="s">
        <v>74</v>
      </c>
      <c r="AB105" s="549"/>
      <c r="AC105" s="83">
        <f t="shared" si="46"/>
        <v>2181.506849</v>
      </c>
      <c r="AD105" s="81">
        <f t="shared" si="50"/>
        <v>2181.506849</v>
      </c>
      <c r="AE105" s="549"/>
      <c r="AF105" s="87">
        <v>45931.0</v>
      </c>
      <c r="AG105" s="87">
        <v>46112.0</v>
      </c>
      <c r="AH105" s="549"/>
      <c r="AI105" s="549"/>
      <c r="AJ105" s="549"/>
      <c r="AK105" s="553"/>
      <c r="AL105" s="549"/>
      <c r="AM105" s="549"/>
      <c r="AN105" s="549"/>
      <c r="AO105" s="553"/>
      <c r="AP105" s="549"/>
      <c r="AQ105" s="549"/>
      <c r="AR105" s="550"/>
      <c r="AS105" s="549"/>
      <c r="AT105" s="554"/>
      <c r="AU105" s="554"/>
      <c r="AV105" s="549"/>
      <c r="AW105" s="549"/>
    </row>
    <row r="106" ht="30.0" customHeight="1">
      <c r="A106" s="498">
        <v>45737.0</v>
      </c>
      <c r="B106" s="499" t="s">
        <v>315</v>
      </c>
      <c r="C106" s="500">
        <v>30000.0</v>
      </c>
      <c r="D106" s="501">
        <v>0.085</v>
      </c>
      <c r="E106" s="555"/>
      <c r="F106" s="555"/>
      <c r="G106" s="556"/>
      <c r="H106" s="556"/>
      <c r="I106" s="556"/>
      <c r="J106" s="557"/>
      <c r="K106" s="558"/>
      <c r="L106" s="556"/>
      <c r="M106" s="559"/>
      <c r="N106" s="555"/>
      <c r="O106" s="556"/>
      <c r="P106" s="556"/>
      <c r="Q106" s="556"/>
      <c r="R106" s="557"/>
      <c r="S106" s="558"/>
      <c r="T106" s="556"/>
      <c r="U106" s="505">
        <f t="shared" si="44"/>
        <v>1278.493151</v>
      </c>
      <c r="V106" s="506">
        <f t="shared" si="49"/>
        <v>1278.493151</v>
      </c>
      <c r="W106" s="498">
        <v>45748.0</v>
      </c>
      <c r="X106" s="498">
        <v>45748.0</v>
      </c>
      <c r="Y106" s="498">
        <v>45930.0</v>
      </c>
      <c r="Z106" s="499" t="s">
        <v>32</v>
      </c>
      <c r="AA106" s="507" t="s">
        <v>297</v>
      </c>
      <c r="AB106" s="556"/>
      <c r="AC106" s="505">
        <f t="shared" si="46"/>
        <v>1271.506849</v>
      </c>
      <c r="AD106" s="506">
        <f t="shared" si="50"/>
        <v>1271.506849</v>
      </c>
      <c r="AE106" s="556"/>
      <c r="AF106" s="498">
        <v>45931.0</v>
      </c>
      <c r="AG106" s="498">
        <v>46112.0</v>
      </c>
      <c r="AH106" s="556"/>
      <c r="AI106" s="556"/>
      <c r="AJ106" s="556"/>
      <c r="AK106" s="560"/>
      <c r="AL106" s="556"/>
      <c r="AM106" s="556"/>
      <c r="AN106" s="556"/>
      <c r="AO106" s="560"/>
      <c r="AP106" s="556"/>
      <c r="AQ106" s="556"/>
      <c r="AR106" s="557"/>
      <c r="AS106" s="556"/>
      <c r="AT106" s="561"/>
      <c r="AU106" s="561"/>
      <c r="AV106" s="556"/>
      <c r="AW106" s="556"/>
    </row>
    <row r="107" ht="34.5" customHeight="1">
      <c r="A107" s="196">
        <v>45737.0</v>
      </c>
      <c r="B107" s="197" t="s">
        <v>137</v>
      </c>
      <c r="C107" s="562">
        <v>80000.0</v>
      </c>
      <c r="D107" s="563">
        <v>0.085</v>
      </c>
      <c r="E107" s="564"/>
      <c r="F107" s="564"/>
      <c r="G107" s="565"/>
      <c r="H107" s="565"/>
      <c r="I107" s="565"/>
      <c r="J107" s="566"/>
      <c r="K107" s="567"/>
      <c r="L107" s="565"/>
      <c r="M107" s="568"/>
      <c r="N107" s="564"/>
      <c r="O107" s="565"/>
      <c r="P107" s="565"/>
      <c r="Q107" s="565"/>
      <c r="R107" s="566"/>
      <c r="S107" s="567"/>
      <c r="T107" s="565"/>
      <c r="U107" s="192">
        <f t="shared" si="44"/>
        <v>3409.315068</v>
      </c>
      <c r="V107" s="190">
        <f t="shared" si="49"/>
        <v>3409.315068</v>
      </c>
      <c r="W107" s="196">
        <v>45748.0</v>
      </c>
      <c r="X107" s="196">
        <v>45748.0</v>
      </c>
      <c r="Y107" s="196">
        <v>45930.0</v>
      </c>
      <c r="Z107" s="197" t="s">
        <v>32</v>
      </c>
      <c r="AA107" s="198" t="s">
        <v>139</v>
      </c>
      <c r="AB107" s="565"/>
      <c r="AC107" s="192">
        <f t="shared" si="46"/>
        <v>3390.684932</v>
      </c>
      <c r="AD107" s="190">
        <f t="shared" si="50"/>
        <v>3390.684932</v>
      </c>
      <c r="AE107" s="565"/>
      <c r="AF107" s="196">
        <v>45931.0</v>
      </c>
      <c r="AG107" s="196">
        <v>46112.0</v>
      </c>
      <c r="AH107" s="565"/>
      <c r="AI107" s="565"/>
      <c r="AJ107" s="565"/>
      <c r="AK107" s="569"/>
      <c r="AL107" s="565"/>
      <c r="AM107" s="565"/>
      <c r="AN107" s="565"/>
      <c r="AO107" s="569"/>
      <c r="AP107" s="565"/>
      <c r="AQ107" s="565"/>
      <c r="AR107" s="566"/>
      <c r="AS107" s="565"/>
      <c r="AT107" s="570"/>
      <c r="AU107" s="570"/>
      <c r="AV107" s="565"/>
      <c r="AW107" s="565"/>
    </row>
    <row r="108" ht="32.25" customHeight="1">
      <c r="A108" s="486">
        <v>45737.0</v>
      </c>
      <c r="B108" s="487" t="s">
        <v>313</v>
      </c>
      <c r="C108" s="488">
        <v>20000.0</v>
      </c>
      <c r="D108" s="489">
        <v>0.085</v>
      </c>
      <c r="E108" s="571"/>
      <c r="F108" s="571"/>
      <c r="G108" s="572"/>
      <c r="H108" s="572"/>
      <c r="I108" s="572"/>
      <c r="J108" s="573"/>
      <c r="K108" s="574"/>
      <c r="L108" s="572"/>
      <c r="M108" s="575"/>
      <c r="N108" s="571"/>
      <c r="O108" s="572"/>
      <c r="P108" s="572"/>
      <c r="Q108" s="572"/>
      <c r="R108" s="573"/>
      <c r="S108" s="574"/>
      <c r="T108" s="572"/>
      <c r="U108" s="493">
        <f t="shared" si="44"/>
        <v>852.3287671</v>
      </c>
      <c r="V108" s="494">
        <f t="shared" si="49"/>
        <v>852.3287671</v>
      </c>
      <c r="W108" s="486">
        <v>45748.0</v>
      </c>
      <c r="X108" s="486">
        <v>45748.0</v>
      </c>
      <c r="Y108" s="486">
        <v>45930.0</v>
      </c>
      <c r="Z108" s="487" t="s">
        <v>32</v>
      </c>
      <c r="AA108" s="495" t="s">
        <v>314</v>
      </c>
      <c r="AB108" s="572"/>
      <c r="AC108" s="493">
        <f t="shared" si="46"/>
        <v>847.6712329</v>
      </c>
      <c r="AD108" s="494">
        <f t="shared" si="50"/>
        <v>847.6712329</v>
      </c>
      <c r="AE108" s="572"/>
      <c r="AF108" s="486">
        <v>45931.0</v>
      </c>
      <c r="AG108" s="486">
        <v>46112.0</v>
      </c>
      <c r="AH108" s="572"/>
      <c r="AI108" s="572"/>
      <c r="AJ108" s="572"/>
      <c r="AK108" s="576"/>
      <c r="AL108" s="572"/>
      <c r="AM108" s="572"/>
      <c r="AN108" s="572"/>
      <c r="AO108" s="576"/>
      <c r="AP108" s="572"/>
      <c r="AQ108" s="572"/>
      <c r="AR108" s="573"/>
      <c r="AS108" s="572"/>
      <c r="AT108" s="577"/>
      <c r="AU108" s="577"/>
      <c r="AV108" s="572"/>
      <c r="AW108" s="572"/>
    </row>
    <row r="109" ht="15.75" customHeight="1">
      <c r="A109" s="177">
        <v>45740.0</v>
      </c>
      <c r="B109" s="178" t="s">
        <v>328</v>
      </c>
      <c r="C109" s="428">
        <v>100000.0</v>
      </c>
      <c r="D109" s="429">
        <v>0.0875</v>
      </c>
      <c r="E109" s="578"/>
      <c r="F109" s="578"/>
      <c r="G109" s="579"/>
      <c r="H109" s="579"/>
      <c r="I109" s="579"/>
      <c r="J109" s="580"/>
      <c r="K109" s="581"/>
      <c r="L109" s="579"/>
      <c r="M109" s="545"/>
      <c r="N109" s="578"/>
      <c r="O109" s="579"/>
      <c r="P109" s="579"/>
      <c r="Q109" s="579"/>
      <c r="R109" s="580"/>
      <c r="S109" s="581"/>
      <c r="T109" s="579"/>
      <c r="U109" s="173">
        <f t="shared" si="44"/>
        <v>4386.986301</v>
      </c>
      <c r="V109" s="171">
        <f>U109*0.9</f>
        <v>3948.287671</v>
      </c>
      <c r="W109" s="177">
        <v>45748.0</v>
      </c>
      <c r="X109" s="177">
        <v>45748.0</v>
      </c>
      <c r="Y109" s="177">
        <v>45930.0</v>
      </c>
      <c r="Z109" s="178" t="s">
        <v>32</v>
      </c>
      <c r="AA109" s="581"/>
      <c r="AB109" s="579"/>
      <c r="AC109" s="173">
        <f t="shared" si="46"/>
        <v>4363.013699</v>
      </c>
      <c r="AD109" s="171">
        <f>AC109*0.9</f>
        <v>3926.712329</v>
      </c>
      <c r="AE109" s="579"/>
      <c r="AF109" s="177">
        <v>45931.0</v>
      </c>
      <c r="AG109" s="177">
        <v>46112.0</v>
      </c>
      <c r="AH109" s="579"/>
      <c r="AI109" s="579"/>
      <c r="AJ109" s="579"/>
      <c r="AK109" s="514"/>
      <c r="AL109" s="579"/>
      <c r="AM109" s="579"/>
      <c r="AN109" s="579"/>
      <c r="AO109" s="582"/>
      <c r="AP109" s="579"/>
      <c r="AQ109" s="579"/>
      <c r="AR109" s="580"/>
      <c r="AS109" s="579"/>
      <c r="AT109" s="583"/>
      <c r="AU109" s="583"/>
      <c r="AV109" s="579"/>
      <c r="AW109" s="579"/>
    </row>
    <row r="110" ht="30.0" customHeight="1">
      <c r="A110" s="213">
        <v>45740.0</v>
      </c>
      <c r="B110" s="214" t="s">
        <v>143</v>
      </c>
      <c r="C110" s="474">
        <v>10000.0</v>
      </c>
      <c r="D110" s="475">
        <v>0.085</v>
      </c>
      <c r="E110" s="531"/>
      <c r="F110" s="531"/>
      <c r="G110" s="532"/>
      <c r="H110" s="532"/>
      <c r="I110" s="532"/>
      <c r="J110" s="533"/>
      <c r="K110" s="534"/>
      <c r="L110" s="532"/>
      <c r="M110" s="535"/>
      <c r="N110" s="531"/>
      <c r="O110" s="532"/>
      <c r="P110" s="532"/>
      <c r="Q110" s="532"/>
      <c r="R110" s="533"/>
      <c r="S110" s="534"/>
      <c r="T110" s="532"/>
      <c r="U110" s="209">
        <f t="shared" si="44"/>
        <v>426.1643836</v>
      </c>
      <c r="V110" s="207">
        <f t="shared" ref="V110:V115" si="51">U110</f>
        <v>426.1643836</v>
      </c>
      <c r="W110" s="213">
        <v>45748.0</v>
      </c>
      <c r="X110" s="213">
        <v>45748.0</v>
      </c>
      <c r="Y110" s="213">
        <v>45930.0</v>
      </c>
      <c r="Z110" s="214" t="s">
        <v>32</v>
      </c>
      <c r="AA110" s="215" t="s">
        <v>145</v>
      </c>
      <c r="AB110" s="532"/>
      <c r="AC110" s="209">
        <f t="shared" si="46"/>
        <v>423.8356164</v>
      </c>
      <c r="AD110" s="207">
        <f t="shared" ref="AD110:AD117" si="52">AC110</f>
        <v>423.8356164</v>
      </c>
      <c r="AE110" s="532"/>
      <c r="AF110" s="213">
        <v>45931.0</v>
      </c>
      <c r="AG110" s="213">
        <v>46112.0</v>
      </c>
      <c r="AH110" s="532"/>
      <c r="AI110" s="532"/>
      <c r="AJ110" s="532"/>
      <c r="AK110" s="536"/>
      <c r="AL110" s="532"/>
      <c r="AM110" s="532"/>
      <c r="AN110" s="532"/>
      <c r="AO110" s="536"/>
      <c r="AP110" s="532"/>
      <c r="AQ110" s="532"/>
      <c r="AR110" s="533"/>
      <c r="AS110" s="532"/>
      <c r="AT110" s="537"/>
      <c r="AU110" s="537"/>
      <c r="AV110" s="532"/>
      <c r="AW110" s="532"/>
    </row>
    <row r="111" ht="42.75" customHeight="1">
      <c r="A111" s="377">
        <v>45740.0</v>
      </c>
      <c r="B111" s="368" t="s">
        <v>253</v>
      </c>
      <c r="C111" s="369">
        <v>40000.0</v>
      </c>
      <c r="D111" s="584">
        <v>0.085</v>
      </c>
      <c r="E111" s="585"/>
      <c r="F111" s="585"/>
      <c r="G111" s="586"/>
      <c r="H111" s="586"/>
      <c r="I111" s="586"/>
      <c r="J111" s="587"/>
      <c r="K111" s="588"/>
      <c r="L111" s="586"/>
      <c r="M111" s="589"/>
      <c r="N111" s="585"/>
      <c r="O111" s="586"/>
      <c r="P111" s="586"/>
      <c r="Q111" s="586"/>
      <c r="R111" s="587"/>
      <c r="S111" s="588"/>
      <c r="T111" s="586"/>
      <c r="U111" s="375">
        <f t="shared" si="44"/>
        <v>1704.657534</v>
      </c>
      <c r="V111" s="376">
        <f t="shared" si="51"/>
        <v>1704.657534</v>
      </c>
      <c r="W111" s="377">
        <v>45748.0</v>
      </c>
      <c r="X111" s="377">
        <v>45748.0</v>
      </c>
      <c r="Y111" s="377">
        <v>45930.0</v>
      </c>
      <c r="Z111" s="368" t="s">
        <v>32</v>
      </c>
      <c r="AA111" s="378" t="s">
        <v>254</v>
      </c>
      <c r="AB111" s="586"/>
      <c r="AC111" s="375">
        <f t="shared" si="46"/>
        <v>1695.342466</v>
      </c>
      <c r="AD111" s="376">
        <f t="shared" si="52"/>
        <v>1695.342466</v>
      </c>
      <c r="AE111" s="586"/>
      <c r="AF111" s="377">
        <v>45931.0</v>
      </c>
      <c r="AG111" s="377">
        <v>46112.0</v>
      </c>
      <c r="AH111" s="586"/>
      <c r="AI111" s="586"/>
      <c r="AJ111" s="586"/>
      <c r="AK111" s="590"/>
      <c r="AL111" s="586"/>
      <c r="AM111" s="586"/>
      <c r="AN111" s="586"/>
      <c r="AO111" s="590"/>
      <c r="AP111" s="586"/>
      <c r="AQ111" s="586"/>
      <c r="AR111" s="587"/>
      <c r="AS111" s="586"/>
      <c r="AT111" s="591"/>
      <c r="AU111" s="591"/>
      <c r="AV111" s="586"/>
      <c r="AW111" s="586"/>
    </row>
    <row r="112" ht="41.25" customHeight="1">
      <c r="A112" s="516">
        <v>45743.0</v>
      </c>
      <c r="B112" s="517" t="s">
        <v>329</v>
      </c>
      <c r="C112" s="518">
        <v>10000.0</v>
      </c>
      <c r="D112" s="519">
        <v>0.085</v>
      </c>
      <c r="E112" s="520"/>
      <c r="F112" s="520"/>
      <c r="G112" s="521"/>
      <c r="H112" s="521"/>
      <c r="I112" s="521"/>
      <c r="J112" s="522"/>
      <c r="K112" s="523"/>
      <c r="L112" s="521"/>
      <c r="M112" s="592"/>
      <c r="N112" s="520"/>
      <c r="O112" s="521"/>
      <c r="P112" s="521"/>
      <c r="Q112" s="521"/>
      <c r="R112" s="522"/>
      <c r="S112" s="523"/>
      <c r="T112" s="521"/>
      <c r="U112" s="524">
        <f t="shared" si="44"/>
        <v>426.1643836</v>
      </c>
      <c r="V112" s="525">
        <f t="shared" si="51"/>
        <v>426.1643836</v>
      </c>
      <c r="W112" s="516">
        <v>45748.0</v>
      </c>
      <c r="X112" s="516">
        <v>45748.0</v>
      </c>
      <c r="Y112" s="516">
        <v>45930.0</v>
      </c>
      <c r="Z112" s="517" t="s">
        <v>32</v>
      </c>
      <c r="AA112" s="526" t="s">
        <v>323</v>
      </c>
      <c r="AB112" s="521"/>
      <c r="AC112" s="524">
        <f t="shared" si="46"/>
        <v>423.8356164</v>
      </c>
      <c r="AD112" s="525">
        <f t="shared" si="52"/>
        <v>423.8356164</v>
      </c>
      <c r="AE112" s="521"/>
      <c r="AF112" s="516">
        <v>45931.0</v>
      </c>
      <c r="AG112" s="516">
        <v>46112.0</v>
      </c>
      <c r="AH112" s="521"/>
      <c r="AI112" s="521"/>
      <c r="AJ112" s="521"/>
      <c r="AK112" s="527"/>
      <c r="AL112" s="521"/>
      <c r="AM112" s="521"/>
      <c r="AN112" s="521"/>
      <c r="AO112" s="527"/>
      <c r="AP112" s="521"/>
      <c r="AQ112" s="521"/>
      <c r="AR112" s="522"/>
      <c r="AS112" s="521"/>
      <c r="AT112" s="528"/>
      <c r="AU112" s="528"/>
      <c r="AV112" s="521"/>
      <c r="AW112" s="521"/>
    </row>
    <row r="113" ht="15.75" customHeight="1">
      <c r="A113" s="23">
        <v>45744.0</v>
      </c>
      <c r="B113" s="24" t="s">
        <v>330</v>
      </c>
      <c r="C113" s="355">
        <v>50000.0</v>
      </c>
      <c r="D113" s="359">
        <v>0.085</v>
      </c>
      <c r="E113" s="510"/>
      <c r="F113" s="510"/>
      <c r="G113" s="511"/>
      <c r="H113" s="511"/>
      <c r="I113" s="511"/>
      <c r="J113" s="512"/>
      <c r="K113" s="513"/>
      <c r="L113" s="511"/>
      <c r="M113" s="545"/>
      <c r="N113" s="510"/>
      <c r="O113" s="511"/>
      <c r="P113" s="511"/>
      <c r="Q113" s="511"/>
      <c r="R113" s="512"/>
      <c r="S113" s="513"/>
      <c r="T113" s="511"/>
      <c r="U113" s="15">
        <f t="shared" si="44"/>
        <v>2130.821918</v>
      </c>
      <c r="V113" s="16">
        <f t="shared" si="51"/>
        <v>2130.821918</v>
      </c>
      <c r="W113" s="23">
        <v>45748.0</v>
      </c>
      <c r="X113" s="23">
        <v>45748.0</v>
      </c>
      <c r="Y113" s="23">
        <v>45930.0</v>
      </c>
      <c r="Z113" s="24" t="s">
        <v>32</v>
      </c>
      <c r="AA113" s="513"/>
      <c r="AB113" s="511"/>
      <c r="AC113" s="15">
        <f t="shared" si="46"/>
        <v>2119.178082</v>
      </c>
      <c r="AD113" s="16">
        <f t="shared" si="52"/>
        <v>2119.178082</v>
      </c>
      <c r="AE113" s="511"/>
      <c r="AF113" s="23">
        <v>45931.0</v>
      </c>
      <c r="AG113" s="23">
        <v>46112.0</v>
      </c>
      <c r="AH113" s="511"/>
      <c r="AI113" s="511"/>
      <c r="AJ113" s="511"/>
      <c r="AK113" s="514"/>
      <c r="AL113" s="511"/>
      <c r="AM113" s="511"/>
      <c r="AN113" s="511"/>
      <c r="AO113" s="514"/>
      <c r="AP113" s="511"/>
      <c r="AQ113" s="511"/>
      <c r="AR113" s="512"/>
      <c r="AS113" s="511"/>
      <c r="AT113" s="515"/>
      <c r="AU113" s="515"/>
      <c r="AV113" s="511"/>
      <c r="AW113" s="511"/>
    </row>
    <row r="114" ht="15.75" customHeight="1">
      <c r="A114" s="23">
        <v>45744.0</v>
      </c>
      <c r="B114" s="24" t="s">
        <v>331</v>
      </c>
      <c r="C114" s="355">
        <v>100000.0</v>
      </c>
      <c r="D114" s="359">
        <v>0.0875</v>
      </c>
      <c r="F114" s="510"/>
      <c r="G114" s="511"/>
      <c r="H114" s="511"/>
      <c r="I114" s="511"/>
      <c r="J114" s="512"/>
      <c r="K114" s="513"/>
      <c r="L114" s="511"/>
      <c r="M114" s="545"/>
      <c r="N114" s="510"/>
      <c r="O114" s="511"/>
      <c r="P114" s="511"/>
      <c r="Q114" s="511"/>
      <c r="R114" s="512"/>
      <c r="S114" s="513"/>
      <c r="T114" s="511"/>
      <c r="U114" s="15">
        <f t="shared" si="44"/>
        <v>4386.986301</v>
      </c>
      <c r="V114" s="16">
        <f t="shared" si="51"/>
        <v>4386.986301</v>
      </c>
      <c r="W114" s="23">
        <v>45748.0</v>
      </c>
      <c r="X114" s="23">
        <v>45748.0</v>
      </c>
      <c r="Y114" s="23">
        <v>45930.0</v>
      </c>
      <c r="Z114" s="24" t="s">
        <v>32</v>
      </c>
      <c r="AA114" s="513"/>
      <c r="AB114" s="511"/>
      <c r="AC114" s="15">
        <f t="shared" si="46"/>
        <v>4363.013699</v>
      </c>
      <c r="AD114" s="16">
        <f t="shared" si="52"/>
        <v>4363.013699</v>
      </c>
      <c r="AE114" s="511"/>
      <c r="AF114" s="23">
        <v>45931.0</v>
      </c>
      <c r="AG114" s="23">
        <v>46112.0</v>
      </c>
      <c r="AH114" s="511"/>
      <c r="AI114" s="511"/>
      <c r="AJ114" s="511"/>
      <c r="AK114" s="514"/>
      <c r="AL114" s="511"/>
      <c r="AM114" s="511"/>
      <c r="AN114" s="511"/>
      <c r="AO114" s="514"/>
      <c r="AP114" s="511"/>
      <c r="AQ114" s="511"/>
      <c r="AR114" s="512"/>
      <c r="AS114" s="511"/>
      <c r="AT114" s="515"/>
      <c r="AU114" s="515"/>
      <c r="AV114" s="511"/>
      <c r="AW114" s="511"/>
    </row>
    <row r="115" ht="27.0" customHeight="1">
      <c r="A115" s="23">
        <v>45744.0</v>
      </c>
      <c r="B115" s="320" t="s">
        <v>332</v>
      </c>
      <c r="C115" s="355">
        <v>50000.0</v>
      </c>
      <c r="D115" s="359">
        <v>0.09</v>
      </c>
      <c r="M115" s="545"/>
      <c r="U115" s="15">
        <f t="shared" si="44"/>
        <v>2256.164384</v>
      </c>
      <c r="V115" s="16">
        <f t="shared" si="51"/>
        <v>2256.164384</v>
      </c>
      <c r="W115" s="23">
        <v>45748.0</v>
      </c>
      <c r="X115" s="23">
        <v>45748.0</v>
      </c>
      <c r="Y115" s="23">
        <v>45930.0</v>
      </c>
      <c r="Z115" s="320" t="s">
        <v>32</v>
      </c>
      <c r="AA115" s="144" t="s">
        <v>243</v>
      </c>
      <c r="AC115" s="15">
        <f t="shared" si="46"/>
        <v>2243.835616</v>
      </c>
      <c r="AD115" s="16">
        <f t="shared" si="52"/>
        <v>2243.835616</v>
      </c>
      <c r="AF115" s="23">
        <v>45931.0</v>
      </c>
      <c r="AG115" s="23">
        <v>46112.0</v>
      </c>
      <c r="AK115" s="514"/>
      <c r="AO115" s="514"/>
    </row>
    <row r="116" ht="15.75" customHeight="1">
      <c r="A116" s="177">
        <v>45747.0</v>
      </c>
      <c r="B116" s="178" t="s">
        <v>333</v>
      </c>
      <c r="C116" s="593">
        <v>190000.0</v>
      </c>
      <c r="D116" s="429">
        <v>0.0875</v>
      </c>
      <c r="E116" s="594"/>
      <c r="F116" s="578"/>
      <c r="G116" s="579"/>
      <c r="H116" s="579"/>
      <c r="I116" s="579"/>
      <c r="J116" s="580"/>
      <c r="K116" s="581"/>
      <c r="L116" s="579"/>
      <c r="M116" s="595"/>
      <c r="N116" s="578"/>
      <c r="O116" s="579"/>
      <c r="P116" s="579"/>
      <c r="Q116" s="579"/>
      <c r="R116" s="580"/>
      <c r="S116" s="581"/>
      <c r="T116" s="579"/>
      <c r="U116" s="173">
        <f t="shared" si="44"/>
        <v>8335.273973</v>
      </c>
      <c r="V116" s="171">
        <f>U116*0.9</f>
        <v>7501.746575</v>
      </c>
      <c r="W116" s="177">
        <v>45748.0</v>
      </c>
      <c r="X116" s="177">
        <v>45748.0</v>
      </c>
      <c r="Y116" s="177">
        <v>45930.0</v>
      </c>
      <c r="Z116" s="178" t="s">
        <v>32</v>
      </c>
      <c r="AA116" s="144"/>
      <c r="AB116" s="579"/>
      <c r="AC116" s="173">
        <f t="shared" si="46"/>
        <v>8289.726027</v>
      </c>
      <c r="AD116" s="171">
        <f t="shared" si="52"/>
        <v>8289.726027</v>
      </c>
      <c r="AE116" s="579"/>
      <c r="AF116" s="177">
        <v>45931.0</v>
      </c>
      <c r="AG116" s="177">
        <v>46112.0</v>
      </c>
      <c r="AH116" s="579"/>
      <c r="AI116" s="579"/>
      <c r="AJ116" s="579"/>
      <c r="AK116" s="582"/>
      <c r="AL116" s="579"/>
      <c r="AM116" s="579"/>
      <c r="AN116" s="579"/>
      <c r="AO116" s="582"/>
      <c r="AP116" s="579"/>
      <c r="AQ116" s="579"/>
      <c r="AR116" s="580"/>
      <c r="AS116" s="579"/>
      <c r="AT116" s="583"/>
      <c r="AU116" s="583"/>
      <c r="AV116" s="579"/>
      <c r="AW116" s="579"/>
    </row>
    <row r="117" ht="15.75" customHeight="1">
      <c r="A117" s="22">
        <v>45201.0</v>
      </c>
      <c r="B117" s="24" t="s">
        <v>334</v>
      </c>
      <c r="C117" s="16">
        <v>50000.0</v>
      </c>
      <c r="D117" s="10">
        <v>0.085</v>
      </c>
      <c r="E117" s="15"/>
      <c r="F117" s="16"/>
      <c r="G117" s="12"/>
      <c r="H117" s="12"/>
      <c r="I117" s="12"/>
      <c r="J117" s="8"/>
      <c r="K117" s="13"/>
      <c r="L117" s="14"/>
      <c r="M117" s="15"/>
      <c r="N117" s="16"/>
      <c r="O117" s="23"/>
      <c r="P117" s="23"/>
      <c r="Q117" s="23"/>
      <c r="R117" s="24"/>
      <c r="S117" s="13"/>
      <c r="T117" s="14"/>
      <c r="U117" s="15">
        <f t="shared" si="44"/>
        <v>2130.821918</v>
      </c>
      <c r="V117" s="16">
        <f>U117</f>
        <v>2130.821918</v>
      </c>
      <c r="W117" s="23">
        <v>45748.0</v>
      </c>
      <c r="X117" s="23">
        <v>45748.0</v>
      </c>
      <c r="Y117" s="23">
        <v>45930.0</v>
      </c>
      <c r="Z117" s="24" t="s">
        <v>32</v>
      </c>
      <c r="AA117" s="596" t="s">
        <v>335</v>
      </c>
      <c r="AB117" s="14"/>
      <c r="AC117" s="15">
        <f t="shared" si="46"/>
        <v>2119.178082</v>
      </c>
      <c r="AD117" s="16">
        <f t="shared" si="52"/>
        <v>2119.178082</v>
      </c>
      <c r="AE117" s="14"/>
      <c r="AF117" s="23">
        <v>45931.0</v>
      </c>
      <c r="AG117" s="23">
        <v>46112.0</v>
      </c>
      <c r="AH117" s="14"/>
      <c r="AI117" s="14"/>
      <c r="AJ117" s="14"/>
      <c r="AK117" s="17"/>
      <c r="AL117" s="14"/>
      <c r="AM117" s="14"/>
      <c r="AN117" s="14"/>
      <c r="AO117" s="25">
        <v>25054.0</v>
      </c>
      <c r="AP117" s="26" t="s">
        <v>33</v>
      </c>
      <c r="AQ117" s="19" t="s">
        <v>104</v>
      </c>
      <c r="AR117" s="19"/>
      <c r="AS117" s="26" t="s">
        <v>35</v>
      </c>
      <c r="AT117" s="20" t="s">
        <v>105</v>
      </c>
      <c r="AU117" s="20" t="s">
        <v>37</v>
      </c>
      <c r="AV117" s="21" t="s">
        <v>106</v>
      </c>
      <c r="AW117" s="14"/>
    </row>
    <row r="118" ht="15.75" customHeight="1">
      <c r="A118" s="597"/>
      <c r="B118" s="512"/>
      <c r="C118" s="510"/>
      <c r="E118" s="510"/>
      <c r="F118" s="510"/>
      <c r="G118" s="511"/>
      <c r="H118" s="511"/>
      <c r="I118" s="511"/>
      <c r="J118" s="512"/>
      <c r="K118" s="513"/>
      <c r="L118" s="511"/>
      <c r="M118" s="510"/>
      <c r="N118" s="510"/>
      <c r="O118" s="511"/>
      <c r="P118" s="511"/>
      <c r="Q118" s="511"/>
      <c r="R118" s="512"/>
      <c r="S118" s="513"/>
      <c r="T118" s="511"/>
      <c r="U118" s="510"/>
      <c r="V118" s="510"/>
      <c r="W118" s="512"/>
      <c r="X118" s="511"/>
      <c r="Y118" s="511"/>
      <c r="Z118" s="512"/>
      <c r="AA118" s="513"/>
      <c r="AB118" s="511"/>
      <c r="AC118" s="511"/>
      <c r="AD118" s="510"/>
      <c r="AE118" s="511"/>
      <c r="AF118" s="511"/>
      <c r="AG118" s="511"/>
      <c r="AH118" s="511"/>
      <c r="AI118" s="511"/>
      <c r="AJ118" s="511"/>
      <c r="AK118" s="511"/>
      <c r="AL118" s="511"/>
      <c r="AM118" s="511"/>
      <c r="AN118" s="511"/>
      <c r="AO118" s="511"/>
      <c r="AP118" s="511"/>
      <c r="AQ118" s="511"/>
      <c r="AR118" s="512"/>
      <c r="AS118" s="511"/>
      <c r="AT118" s="515"/>
      <c r="AU118" s="515"/>
      <c r="AV118" s="511"/>
      <c r="AW118" s="511"/>
    </row>
    <row r="119" ht="15.75" customHeight="1">
      <c r="A119" s="597"/>
      <c r="B119" s="512"/>
      <c r="C119" s="510">
        <f>SUM(C2:C116)-C55</f>
        <v>8000000</v>
      </c>
      <c r="D119" s="511"/>
      <c r="E119" s="510">
        <f>SUM(E2:E116)</f>
        <v>260800.6762</v>
      </c>
      <c r="F119" s="598"/>
      <c r="G119" s="511"/>
      <c r="H119" s="511"/>
      <c r="I119" s="511"/>
      <c r="J119" s="512"/>
      <c r="K119" s="513"/>
      <c r="L119" s="511"/>
      <c r="M119" s="510">
        <f t="shared" ref="M119:N119" si="53">SUM(M2:M116)</f>
        <v>239458.4247</v>
      </c>
      <c r="N119" s="510">
        <f t="shared" si="53"/>
        <v>238752.411</v>
      </c>
      <c r="O119" s="511"/>
      <c r="P119" s="511"/>
      <c r="Q119" s="511"/>
      <c r="R119" s="512"/>
      <c r="S119" s="513"/>
      <c r="T119" s="511"/>
      <c r="U119" s="510">
        <f t="shared" ref="U119:V119" si="54">SUM(U2:U116)</f>
        <v>348865.6849</v>
      </c>
      <c r="V119" s="510">
        <f t="shared" si="54"/>
        <v>346653.3904</v>
      </c>
      <c r="W119" s="512"/>
      <c r="X119" s="511"/>
      <c r="Y119" s="511"/>
      <c r="Z119" s="512"/>
      <c r="AA119" s="513"/>
      <c r="AB119" s="511"/>
      <c r="AC119" s="510">
        <f t="shared" ref="AC119:AD119" si="55">SUM(AC2:AC116)</f>
        <v>346959.3151</v>
      </c>
      <c r="AD119" s="510">
        <f t="shared" si="55"/>
        <v>346011.9178</v>
      </c>
      <c r="AE119" s="511"/>
      <c r="AF119" s="511"/>
      <c r="AG119" s="511"/>
      <c r="AH119" s="511"/>
      <c r="AI119" s="511"/>
      <c r="AJ119" s="511"/>
      <c r="AK119" s="511"/>
      <c r="AL119" s="511"/>
      <c r="AM119" s="511"/>
      <c r="AN119" s="511"/>
      <c r="AO119" s="511"/>
      <c r="AP119" s="511"/>
      <c r="AQ119" s="511"/>
      <c r="AR119" s="512"/>
      <c r="AS119" s="511"/>
      <c r="AT119" s="515"/>
      <c r="AU119" s="515"/>
      <c r="AV119" s="511"/>
      <c r="AW119" s="511"/>
    </row>
    <row r="120" ht="15.75" customHeight="1">
      <c r="A120" s="313"/>
      <c r="B120" s="8"/>
      <c r="C120" s="599"/>
      <c r="D120" s="600"/>
      <c r="E120" s="14"/>
      <c r="F120" s="14"/>
      <c r="G120" s="14"/>
      <c r="H120" s="14"/>
      <c r="I120" s="14"/>
      <c r="J120" s="8"/>
      <c r="K120" s="13"/>
      <c r="L120" s="14"/>
      <c r="M120" s="14"/>
      <c r="N120" s="14"/>
      <c r="O120" s="14"/>
      <c r="P120" s="14"/>
      <c r="Q120" s="14"/>
      <c r="R120" s="8"/>
      <c r="S120" s="13"/>
      <c r="T120" s="14"/>
      <c r="U120" s="14"/>
      <c r="V120" s="14"/>
      <c r="W120" s="8"/>
      <c r="X120" s="14"/>
      <c r="Y120" s="14"/>
      <c r="Z120" s="8"/>
      <c r="AA120" s="13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8"/>
      <c r="AS120" s="14"/>
      <c r="AT120" s="186"/>
      <c r="AU120" s="186"/>
      <c r="AV120" s="14"/>
      <c r="AW120" s="14"/>
    </row>
    <row r="121" ht="15.75" customHeight="1">
      <c r="A121" s="313"/>
      <c r="B121" s="8"/>
      <c r="D121" s="14"/>
      <c r="E121" s="14"/>
      <c r="F121" s="14"/>
      <c r="G121" s="14"/>
      <c r="H121" s="14"/>
      <c r="I121" s="14"/>
      <c r="J121" s="8"/>
      <c r="K121" s="13"/>
      <c r="L121" s="14"/>
      <c r="M121" s="14"/>
      <c r="N121" s="14"/>
      <c r="O121" s="14"/>
      <c r="P121" s="14"/>
      <c r="Q121" s="14"/>
      <c r="R121" s="8"/>
      <c r="S121" s="13"/>
      <c r="T121" s="14"/>
      <c r="U121" s="14"/>
      <c r="V121" s="14"/>
      <c r="W121" s="8"/>
      <c r="X121" s="14"/>
      <c r="Y121" s="14"/>
      <c r="Z121" s="8"/>
      <c r="AA121" s="13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8"/>
      <c r="AS121" s="14"/>
      <c r="AT121" s="186"/>
      <c r="AU121" s="186"/>
      <c r="AV121" s="14"/>
      <c r="AW121" s="14"/>
    </row>
    <row r="122" ht="15.75" customHeight="1">
      <c r="A122" s="313"/>
      <c r="B122" s="8"/>
      <c r="D122" s="547"/>
      <c r="E122" s="355"/>
      <c r="F122" s="14"/>
      <c r="G122" s="14"/>
      <c r="H122" s="14"/>
      <c r="I122" s="14"/>
      <c r="J122" s="8"/>
      <c r="K122" s="13"/>
      <c r="L122" s="14"/>
      <c r="M122" s="14"/>
      <c r="N122" s="14"/>
      <c r="O122" s="14"/>
      <c r="P122" s="14"/>
      <c r="Q122" s="14"/>
      <c r="R122" s="8"/>
      <c r="S122" s="13"/>
      <c r="T122" s="14"/>
      <c r="U122" s="14"/>
      <c r="V122" s="14"/>
      <c r="W122" s="170"/>
      <c r="X122" s="14"/>
      <c r="Y122" s="14"/>
      <c r="Z122" s="8"/>
      <c r="AA122" s="13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8"/>
      <c r="AS122" s="14"/>
      <c r="AT122" s="186"/>
      <c r="AU122" s="186"/>
      <c r="AV122" s="14"/>
      <c r="AW122" s="14"/>
    </row>
    <row r="123" ht="15.75" customHeight="1">
      <c r="A123" s="313"/>
      <c r="B123" s="8"/>
      <c r="C123" s="14"/>
      <c r="D123" s="355"/>
      <c r="E123" s="14"/>
      <c r="F123" s="14"/>
      <c r="G123" s="14"/>
      <c r="H123" s="14"/>
      <c r="I123" s="14"/>
      <c r="J123" s="8"/>
      <c r="K123" s="13"/>
      <c r="L123" s="14"/>
      <c r="M123" s="14"/>
      <c r="N123" s="14"/>
      <c r="O123" s="14"/>
      <c r="P123" s="14"/>
      <c r="Q123" s="14"/>
      <c r="R123" s="8"/>
      <c r="S123" s="13"/>
      <c r="T123" s="14"/>
      <c r="U123" s="14"/>
      <c r="V123" s="14"/>
      <c r="W123" s="8"/>
      <c r="X123" s="14"/>
      <c r="Y123" s="14"/>
      <c r="Z123" s="8"/>
      <c r="AA123" s="13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8"/>
      <c r="AS123" s="14"/>
      <c r="AT123" s="186"/>
      <c r="AU123" s="186"/>
      <c r="AV123" s="14"/>
      <c r="AW123" s="14"/>
    </row>
    <row r="124" ht="15.75" customHeight="1">
      <c r="A124" s="313"/>
      <c r="B124" s="8"/>
      <c r="C124" s="601" t="s">
        <v>336</v>
      </c>
      <c r="D124" s="14"/>
      <c r="E124" s="14"/>
      <c r="F124" s="14"/>
      <c r="G124" s="14"/>
      <c r="H124" s="14"/>
      <c r="I124" s="14"/>
      <c r="J124" s="8"/>
      <c r="K124" s="13"/>
      <c r="L124" s="14"/>
      <c r="M124" s="14"/>
      <c r="N124" s="14"/>
      <c r="O124" s="14"/>
      <c r="P124" s="14"/>
      <c r="Q124" s="14"/>
      <c r="R124" s="8"/>
      <c r="S124" s="13"/>
      <c r="T124" s="14"/>
      <c r="U124" s="14"/>
      <c r="V124" s="14"/>
      <c r="W124" s="8"/>
      <c r="X124" s="14"/>
      <c r="Y124" s="14"/>
      <c r="Z124" s="8"/>
      <c r="AA124" s="13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8"/>
      <c r="AS124" s="14"/>
      <c r="AT124" s="186"/>
      <c r="AU124" s="186"/>
      <c r="AV124" s="14"/>
      <c r="AW124" s="14"/>
    </row>
    <row r="125" ht="15.75" customHeight="1">
      <c r="A125" s="313"/>
      <c r="B125" s="8"/>
      <c r="C125" s="601" t="s">
        <v>337</v>
      </c>
      <c r="D125" s="14"/>
      <c r="E125" s="14"/>
      <c r="F125" s="14"/>
      <c r="G125" s="14"/>
      <c r="H125" s="14"/>
      <c r="I125" s="14"/>
      <c r="J125" s="8"/>
      <c r="K125" s="13"/>
      <c r="L125" s="14"/>
      <c r="M125" s="14"/>
      <c r="N125" s="14"/>
      <c r="O125" s="14"/>
      <c r="P125" s="14"/>
      <c r="Q125" s="14"/>
      <c r="R125" s="8"/>
      <c r="S125" s="13"/>
      <c r="T125" s="14"/>
      <c r="U125" s="14"/>
      <c r="V125" s="14"/>
      <c r="W125" s="8"/>
      <c r="X125" s="14"/>
      <c r="Y125" s="14"/>
      <c r="Z125" s="8"/>
      <c r="AA125" s="13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8"/>
      <c r="AS125" s="14"/>
      <c r="AT125" s="186"/>
      <c r="AU125" s="186"/>
      <c r="AV125" s="14"/>
      <c r="AW125" s="14"/>
    </row>
    <row r="126" ht="15.75" customHeight="1">
      <c r="A126" s="313"/>
      <c r="B126" s="8"/>
      <c r="C126" s="14"/>
      <c r="D126" s="14"/>
      <c r="E126" s="14"/>
      <c r="F126" s="14"/>
      <c r="G126" s="14"/>
      <c r="H126" s="14"/>
      <c r="I126" s="14"/>
      <c r="J126" s="8"/>
      <c r="K126" s="13"/>
      <c r="L126" s="14"/>
      <c r="M126" s="14"/>
      <c r="N126" s="14"/>
      <c r="O126" s="14"/>
      <c r="P126" s="14"/>
      <c r="Q126" s="14"/>
      <c r="R126" s="8"/>
      <c r="S126" s="13"/>
      <c r="T126" s="14"/>
      <c r="U126" s="14"/>
      <c r="V126" s="14"/>
      <c r="W126" s="8"/>
      <c r="X126" s="14"/>
      <c r="Y126" s="14"/>
      <c r="Z126" s="8"/>
      <c r="AA126" s="13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8"/>
      <c r="AS126" s="14"/>
      <c r="AT126" s="186"/>
      <c r="AU126" s="186"/>
      <c r="AV126" s="14"/>
      <c r="AW126" s="14"/>
    </row>
    <row r="127" ht="15.75" customHeight="1">
      <c r="A127" s="313"/>
      <c r="B127" s="8"/>
      <c r="C127" s="14"/>
      <c r="D127" s="14"/>
      <c r="E127" s="14"/>
      <c r="F127" s="14"/>
      <c r="G127" s="14"/>
      <c r="H127" s="14"/>
      <c r="I127" s="14"/>
      <c r="J127" s="8"/>
      <c r="K127" s="13"/>
      <c r="L127" s="14"/>
      <c r="M127" s="14"/>
      <c r="N127" s="14"/>
      <c r="O127" s="14"/>
      <c r="P127" s="14"/>
      <c r="Q127" s="14"/>
      <c r="R127" s="8"/>
      <c r="S127" s="13"/>
      <c r="T127" s="14"/>
      <c r="U127" s="14"/>
      <c r="V127" s="14"/>
      <c r="W127" s="8"/>
      <c r="X127" s="14"/>
      <c r="Y127" s="14"/>
      <c r="Z127" s="8"/>
      <c r="AA127" s="13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8"/>
      <c r="AS127" s="14"/>
      <c r="AT127" s="186"/>
      <c r="AU127" s="186"/>
      <c r="AV127" s="14"/>
      <c r="AW127" s="14"/>
    </row>
    <row r="128" ht="15.75" customHeight="1">
      <c r="A128" s="313"/>
      <c r="B128" s="8"/>
      <c r="C128" s="14"/>
      <c r="D128" s="14"/>
      <c r="E128" s="14"/>
      <c r="F128" s="14"/>
      <c r="G128" s="14"/>
      <c r="H128" s="14"/>
      <c r="I128" s="14"/>
      <c r="J128" s="8"/>
      <c r="K128" s="13"/>
      <c r="L128" s="14"/>
      <c r="M128" s="14"/>
      <c r="N128" s="14"/>
      <c r="O128" s="14"/>
      <c r="P128" s="14"/>
      <c r="Q128" s="14"/>
      <c r="R128" s="8"/>
      <c r="S128" s="13"/>
      <c r="T128" s="14"/>
      <c r="U128" s="14"/>
      <c r="V128" s="14"/>
      <c r="W128" s="8"/>
      <c r="X128" s="14"/>
      <c r="Y128" s="14"/>
      <c r="Z128" s="8"/>
      <c r="AA128" s="13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8"/>
      <c r="AS128" s="14"/>
      <c r="AT128" s="186"/>
      <c r="AU128" s="186"/>
      <c r="AV128" s="14"/>
      <c r="AW128" s="14"/>
    </row>
    <row r="129" ht="15.75" customHeight="1">
      <c r="A129" s="313"/>
      <c r="B129" s="8"/>
      <c r="C129" s="14"/>
      <c r="D129" s="14"/>
      <c r="E129" s="14"/>
      <c r="F129" s="14"/>
      <c r="G129" s="14"/>
      <c r="H129" s="14"/>
      <c r="I129" s="14"/>
      <c r="J129" s="8"/>
      <c r="K129" s="13"/>
      <c r="L129" s="14"/>
      <c r="M129" s="14"/>
      <c r="N129" s="14"/>
      <c r="O129" s="14"/>
      <c r="P129" s="14"/>
      <c r="Q129" s="14"/>
      <c r="R129" s="8"/>
      <c r="S129" s="13"/>
      <c r="T129" s="14"/>
      <c r="U129" s="14"/>
      <c r="V129" s="14"/>
      <c r="W129" s="8"/>
      <c r="X129" s="14"/>
      <c r="Y129" s="14"/>
      <c r="Z129" s="8"/>
      <c r="AA129" s="13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8"/>
      <c r="AS129" s="14"/>
      <c r="AT129" s="186"/>
      <c r="AU129" s="186"/>
      <c r="AV129" s="14"/>
      <c r="AW129" s="14"/>
    </row>
    <row r="130" ht="15.75" customHeight="1">
      <c r="A130" s="313"/>
      <c r="B130" s="8"/>
      <c r="C130" s="14"/>
      <c r="D130" s="14"/>
      <c r="E130" s="14"/>
      <c r="F130" s="14"/>
      <c r="G130" s="14"/>
      <c r="H130" s="14"/>
      <c r="I130" s="14"/>
      <c r="J130" s="8"/>
      <c r="K130" s="13"/>
      <c r="L130" s="14"/>
      <c r="M130" s="14"/>
      <c r="N130" s="14"/>
      <c r="O130" s="14"/>
      <c r="P130" s="14"/>
      <c r="Q130" s="14"/>
      <c r="R130" s="8"/>
      <c r="S130" s="13"/>
      <c r="T130" s="14"/>
      <c r="U130" s="14"/>
      <c r="V130" s="14"/>
      <c r="W130" s="8"/>
      <c r="X130" s="14"/>
      <c r="Y130" s="14"/>
      <c r="Z130" s="8"/>
      <c r="AA130" s="13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8"/>
      <c r="AS130" s="14"/>
      <c r="AT130" s="186"/>
      <c r="AU130" s="186"/>
      <c r="AV130" s="14"/>
      <c r="AW130" s="14"/>
    </row>
    <row r="131" ht="15.75" customHeight="1">
      <c r="A131" s="313"/>
      <c r="B131" s="8"/>
      <c r="C131" s="14"/>
      <c r="D131" s="14"/>
      <c r="E131" s="14"/>
      <c r="F131" s="14"/>
      <c r="G131" s="14"/>
      <c r="H131" s="14"/>
      <c r="I131" s="14"/>
      <c r="J131" s="8"/>
      <c r="K131" s="13"/>
      <c r="L131" s="14"/>
      <c r="M131" s="14"/>
      <c r="N131" s="14"/>
      <c r="O131" s="14"/>
      <c r="P131" s="14"/>
      <c r="Q131" s="14"/>
      <c r="R131" s="8"/>
      <c r="S131" s="13"/>
      <c r="T131" s="14"/>
      <c r="U131" s="14"/>
      <c r="V131" s="14"/>
      <c r="W131" s="8"/>
      <c r="X131" s="14"/>
      <c r="Y131" s="14"/>
      <c r="Z131" s="8"/>
      <c r="AA131" s="13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8"/>
      <c r="AS131" s="14"/>
      <c r="AT131" s="186"/>
      <c r="AU131" s="186"/>
      <c r="AV131" s="14"/>
      <c r="AW131" s="14"/>
    </row>
    <row r="132" ht="15.75" customHeight="1">
      <c r="A132" s="313"/>
      <c r="B132" s="8"/>
      <c r="C132" s="14"/>
      <c r="D132" s="14"/>
      <c r="E132" s="14"/>
      <c r="F132" s="14"/>
      <c r="G132" s="14"/>
      <c r="H132" s="14"/>
      <c r="I132" s="14"/>
      <c r="J132" s="8"/>
      <c r="K132" s="13"/>
      <c r="L132" s="14"/>
      <c r="M132" s="14"/>
      <c r="N132" s="14"/>
      <c r="O132" s="14"/>
      <c r="P132" s="14"/>
      <c r="Q132" s="14"/>
      <c r="R132" s="8"/>
      <c r="S132" s="13"/>
      <c r="T132" s="14"/>
      <c r="U132" s="14"/>
      <c r="V132" s="14"/>
      <c r="W132" s="8"/>
      <c r="X132" s="14"/>
      <c r="Y132" s="14"/>
      <c r="Z132" s="8"/>
      <c r="AA132" s="13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8"/>
      <c r="AS132" s="14"/>
      <c r="AT132" s="186"/>
      <c r="AU132" s="186"/>
      <c r="AV132" s="14"/>
      <c r="AW132" s="14"/>
    </row>
    <row r="133" ht="15.75" customHeight="1">
      <c r="A133" s="313"/>
      <c r="B133" s="8"/>
      <c r="C133" s="14"/>
      <c r="D133" s="14"/>
      <c r="E133" s="14"/>
      <c r="F133" s="14"/>
      <c r="G133" s="14"/>
      <c r="H133" s="14"/>
      <c r="I133" s="14"/>
      <c r="J133" s="8"/>
      <c r="K133" s="13"/>
      <c r="L133" s="14"/>
      <c r="M133" s="14"/>
      <c r="N133" s="14"/>
      <c r="O133" s="14"/>
      <c r="P133" s="14"/>
      <c r="Q133" s="14"/>
      <c r="R133" s="8"/>
      <c r="S133" s="13"/>
      <c r="T133" s="14"/>
      <c r="U133" s="14"/>
      <c r="V133" s="14"/>
      <c r="W133" s="8"/>
      <c r="X133" s="14"/>
      <c r="Y133" s="14"/>
      <c r="Z133" s="8"/>
      <c r="AA133" s="13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8"/>
      <c r="AS133" s="14"/>
      <c r="AT133" s="186"/>
      <c r="AU133" s="186"/>
      <c r="AV133" s="14"/>
      <c r="AW133" s="14"/>
    </row>
    <row r="134" ht="15.75" customHeight="1">
      <c r="A134" s="313"/>
      <c r="B134" s="8"/>
      <c r="C134" s="14"/>
      <c r="D134" s="14"/>
      <c r="E134" s="14"/>
      <c r="F134" s="14"/>
      <c r="G134" s="14"/>
      <c r="H134" s="14"/>
      <c r="I134" s="14"/>
      <c r="J134" s="8"/>
      <c r="K134" s="13"/>
      <c r="L134" s="14"/>
      <c r="M134" s="14"/>
      <c r="N134" s="14"/>
      <c r="O134" s="14"/>
      <c r="P134" s="14"/>
      <c r="Q134" s="14"/>
      <c r="R134" s="8"/>
      <c r="S134" s="13"/>
      <c r="T134" s="14"/>
      <c r="U134" s="14"/>
      <c r="V134" s="14"/>
      <c r="W134" s="8"/>
      <c r="X134" s="14"/>
      <c r="Y134" s="14"/>
      <c r="Z134" s="8"/>
      <c r="AA134" s="13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8"/>
      <c r="AS134" s="14"/>
      <c r="AT134" s="186"/>
      <c r="AU134" s="186"/>
      <c r="AV134" s="14"/>
      <c r="AW134" s="14"/>
    </row>
    <row r="135" ht="15.75" customHeight="1">
      <c r="A135" s="313"/>
      <c r="B135" s="8"/>
      <c r="C135" s="14"/>
      <c r="D135" s="14"/>
      <c r="E135" s="14"/>
      <c r="F135" s="14"/>
      <c r="G135" s="14"/>
      <c r="H135" s="14"/>
      <c r="I135" s="14"/>
      <c r="J135" s="8"/>
      <c r="K135" s="13"/>
      <c r="L135" s="14"/>
      <c r="M135" s="14"/>
      <c r="N135" s="14"/>
      <c r="O135" s="14"/>
      <c r="P135" s="14"/>
      <c r="Q135" s="14"/>
      <c r="R135" s="8"/>
      <c r="S135" s="13"/>
      <c r="T135" s="14"/>
      <c r="U135" s="14"/>
      <c r="V135" s="14"/>
      <c r="W135" s="8"/>
      <c r="X135" s="14"/>
      <c r="Y135" s="14"/>
      <c r="Z135" s="8"/>
      <c r="AA135" s="13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8"/>
      <c r="AS135" s="14"/>
      <c r="AT135" s="186"/>
      <c r="AU135" s="186"/>
      <c r="AV135" s="14"/>
      <c r="AW135" s="14"/>
    </row>
    <row r="136" ht="15.75" customHeight="1">
      <c r="A136" s="313"/>
      <c r="B136" s="8"/>
      <c r="C136" s="14"/>
      <c r="D136" s="14"/>
      <c r="E136" s="14"/>
      <c r="F136" s="14"/>
      <c r="G136" s="14"/>
      <c r="H136" s="14"/>
      <c r="I136" s="14"/>
      <c r="J136" s="8"/>
      <c r="K136" s="13"/>
      <c r="L136" s="14"/>
      <c r="M136" s="14"/>
      <c r="N136" s="14"/>
      <c r="O136" s="14"/>
      <c r="P136" s="14"/>
      <c r="Q136" s="14"/>
      <c r="R136" s="8"/>
      <c r="S136" s="13"/>
      <c r="T136" s="14"/>
      <c r="U136" s="14"/>
      <c r="V136" s="14"/>
      <c r="W136" s="8"/>
      <c r="X136" s="14"/>
      <c r="Y136" s="14"/>
      <c r="Z136" s="8"/>
      <c r="AA136" s="13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8"/>
      <c r="AS136" s="14"/>
      <c r="AT136" s="186"/>
      <c r="AU136" s="186"/>
      <c r="AV136" s="14"/>
      <c r="AW136" s="14"/>
    </row>
    <row r="137" ht="15.75" customHeight="1">
      <c r="A137" s="313"/>
      <c r="B137" s="8"/>
      <c r="C137" s="14"/>
      <c r="D137" s="14"/>
      <c r="E137" s="14"/>
      <c r="F137" s="14"/>
      <c r="G137" s="14"/>
      <c r="H137" s="14"/>
      <c r="I137" s="14"/>
      <c r="J137" s="8"/>
      <c r="K137" s="13"/>
      <c r="L137" s="14"/>
      <c r="M137" s="14"/>
      <c r="N137" s="14"/>
      <c r="O137" s="14"/>
      <c r="P137" s="14"/>
      <c r="Q137" s="14"/>
      <c r="R137" s="8"/>
      <c r="S137" s="13"/>
      <c r="T137" s="14"/>
      <c r="U137" s="14"/>
      <c r="V137" s="14"/>
      <c r="W137" s="8"/>
      <c r="X137" s="14"/>
      <c r="Y137" s="14"/>
      <c r="Z137" s="8"/>
      <c r="AA137" s="13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8"/>
      <c r="AS137" s="14"/>
      <c r="AT137" s="186"/>
      <c r="AU137" s="186"/>
      <c r="AV137" s="14"/>
      <c r="AW137" s="14"/>
    </row>
    <row r="138" ht="15.75" customHeight="1">
      <c r="A138" s="313"/>
      <c r="B138" s="8"/>
      <c r="C138" s="14"/>
      <c r="D138" s="14"/>
      <c r="E138" s="14"/>
      <c r="F138" s="14"/>
      <c r="G138" s="14"/>
      <c r="H138" s="14"/>
      <c r="I138" s="14"/>
      <c r="J138" s="8"/>
      <c r="K138" s="13"/>
      <c r="L138" s="14"/>
      <c r="M138" s="14"/>
      <c r="N138" s="14"/>
      <c r="O138" s="14"/>
      <c r="P138" s="14"/>
      <c r="Q138" s="14"/>
      <c r="R138" s="8"/>
      <c r="S138" s="13"/>
      <c r="T138" s="14"/>
      <c r="U138" s="14"/>
      <c r="V138" s="14"/>
      <c r="W138" s="8"/>
      <c r="X138" s="14"/>
      <c r="Y138" s="14"/>
      <c r="Z138" s="8"/>
      <c r="AA138" s="13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8"/>
      <c r="AS138" s="14"/>
      <c r="AT138" s="186"/>
      <c r="AU138" s="186"/>
      <c r="AV138" s="14"/>
      <c r="AW138" s="14"/>
    </row>
    <row r="139" ht="15.75" customHeight="1">
      <c r="A139" s="313"/>
      <c r="B139" s="8"/>
      <c r="C139" s="14"/>
      <c r="D139" s="14"/>
      <c r="E139" s="14"/>
      <c r="F139" s="14"/>
      <c r="G139" s="14"/>
      <c r="H139" s="14"/>
      <c r="I139" s="14"/>
      <c r="J139" s="8"/>
      <c r="K139" s="13"/>
      <c r="L139" s="14"/>
      <c r="M139" s="14"/>
      <c r="N139" s="14"/>
      <c r="O139" s="14"/>
      <c r="P139" s="14"/>
      <c r="Q139" s="14"/>
      <c r="R139" s="8"/>
      <c r="S139" s="13"/>
      <c r="T139" s="14"/>
      <c r="U139" s="14"/>
      <c r="V139" s="14"/>
      <c r="W139" s="8"/>
      <c r="X139" s="14"/>
      <c r="Y139" s="14"/>
      <c r="Z139" s="8"/>
      <c r="AA139" s="13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8"/>
      <c r="AS139" s="14"/>
      <c r="AT139" s="186"/>
      <c r="AU139" s="186"/>
      <c r="AV139" s="14"/>
      <c r="AW139" s="14"/>
    </row>
    <row r="140" ht="15.75" customHeight="1">
      <c r="A140" s="313"/>
      <c r="B140" s="8"/>
      <c r="C140" s="14"/>
      <c r="D140" s="14"/>
      <c r="E140" s="14"/>
      <c r="F140" s="14"/>
      <c r="G140" s="14"/>
      <c r="H140" s="14"/>
      <c r="I140" s="14"/>
      <c r="J140" s="8"/>
      <c r="K140" s="13"/>
      <c r="L140" s="14"/>
      <c r="M140" s="14"/>
      <c r="N140" s="14"/>
      <c r="O140" s="14"/>
      <c r="P140" s="14"/>
      <c r="Q140" s="14"/>
      <c r="R140" s="8"/>
      <c r="S140" s="13"/>
      <c r="T140" s="14"/>
      <c r="U140" s="14"/>
      <c r="V140" s="14"/>
      <c r="W140" s="8"/>
      <c r="X140" s="14"/>
      <c r="Y140" s="14"/>
      <c r="Z140" s="8"/>
      <c r="AA140" s="13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8"/>
      <c r="AS140" s="14"/>
      <c r="AT140" s="186"/>
      <c r="AU140" s="186"/>
      <c r="AV140" s="14"/>
      <c r="AW140" s="14"/>
    </row>
    <row r="141" ht="15.75" customHeight="1">
      <c r="A141" s="313"/>
      <c r="B141" s="8"/>
      <c r="C141" s="14"/>
      <c r="D141" s="14"/>
      <c r="E141" s="14"/>
      <c r="F141" s="14"/>
      <c r="G141" s="14"/>
      <c r="H141" s="14"/>
      <c r="I141" s="14"/>
      <c r="J141" s="8"/>
      <c r="K141" s="13"/>
      <c r="L141" s="14"/>
      <c r="M141" s="14"/>
      <c r="N141" s="14"/>
      <c r="O141" s="14"/>
      <c r="P141" s="14"/>
      <c r="Q141" s="14"/>
      <c r="R141" s="8"/>
      <c r="S141" s="13"/>
      <c r="T141" s="14"/>
      <c r="U141" s="14"/>
      <c r="V141" s="14"/>
      <c r="W141" s="8"/>
      <c r="X141" s="14"/>
      <c r="Y141" s="14"/>
      <c r="Z141" s="8"/>
      <c r="AA141" s="13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8"/>
      <c r="AS141" s="14"/>
      <c r="AT141" s="186"/>
      <c r="AU141" s="186"/>
      <c r="AV141" s="14"/>
      <c r="AW141" s="14"/>
    </row>
    <row r="142" ht="15.75" customHeight="1">
      <c r="A142" s="313"/>
      <c r="B142" s="8"/>
      <c r="C142" s="14"/>
      <c r="D142" s="14"/>
      <c r="E142" s="14"/>
      <c r="F142" s="14"/>
      <c r="G142" s="14"/>
      <c r="H142" s="14"/>
      <c r="I142" s="14"/>
      <c r="J142" s="8"/>
      <c r="K142" s="13"/>
      <c r="L142" s="14"/>
      <c r="M142" s="14"/>
      <c r="N142" s="14"/>
      <c r="O142" s="14"/>
      <c r="P142" s="14"/>
      <c r="Q142" s="14"/>
      <c r="R142" s="8"/>
      <c r="S142" s="13"/>
      <c r="T142" s="14"/>
      <c r="U142" s="14"/>
      <c r="V142" s="14"/>
      <c r="W142" s="8"/>
      <c r="X142" s="14"/>
      <c r="Y142" s="14"/>
      <c r="Z142" s="8"/>
      <c r="AA142" s="13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8"/>
      <c r="AS142" s="14"/>
      <c r="AT142" s="186"/>
      <c r="AU142" s="186"/>
      <c r="AV142" s="14"/>
      <c r="AW142" s="14"/>
    </row>
    <row r="143" ht="15.75" customHeight="1">
      <c r="A143" s="313"/>
      <c r="B143" s="8"/>
      <c r="C143" s="14"/>
      <c r="D143" s="14"/>
      <c r="E143" s="14"/>
      <c r="F143" s="14"/>
      <c r="G143" s="14"/>
      <c r="H143" s="14"/>
      <c r="I143" s="14"/>
      <c r="J143" s="8"/>
      <c r="K143" s="13"/>
      <c r="L143" s="14"/>
      <c r="M143" s="14"/>
      <c r="N143" s="14"/>
      <c r="O143" s="14"/>
      <c r="P143" s="14"/>
      <c r="Q143" s="14"/>
      <c r="R143" s="8"/>
      <c r="S143" s="13"/>
      <c r="T143" s="14"/>
      <c r="U143" s="14"/>
      <c r="V143" s="14"/>
      <c r="W143" s="8"/>
      <c r="X143" s="14"/>
      <c r="Y143" s="14"/>
      <c r="Z143" s="8"/>
      <c r="AA143" s="13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8"/>
      <c r="AS143" s="14"/>
      <c r="AT143" s="186"/>
      <c r="AU143" s="186"/>
      <c r="AV143" s="14"/>
      <c r="AW143" s="14"/>
    </row>
    <row r="144" ht="15.75" customHeight="1">
      <c r="A144" s="313"/>
      <c r="B144" s="8"/>
      <c r="C144" s="14"/>
      <c r="D144" s="14"/>
      <c r="E144" s="14"/>
      <c r="F144" s="14"/>
      <c r="G144" s="14"/>
      <c r="H144" s="14"/>
      <c r="I144" s="14"/>
      <c r="J144" s="8"/>
      <c r="K144" s="13"/>
      <c r="L144" s="14"/>
      <c r="M144" s="14"/>
      <c r="N144" s="14"/>
      <c r="O144" s="14"/>
      <c r="P144" s="14"/>
      <c r="Q144" s="14"/>
      <c r="R144" s="8"/>
      <c r="S144" s="13"/>
      <c r="T144" s="14"/>
      <c r="U144" s="14"/>
      <c r="V144" s="14"/>
      <c r="W144" s="8"/>
      <c r="X144" s="14"/>
      <c r="Y144" s="14"/>
      <c r="Z144" s="8"/>
      <c r="AA144" s="13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8"/>
      <c r="AS144" s="14"/>
      <c r="AT144" s="186"/>
      <c r="AU144" s="186"/>
      <c r="AV144" s="14"/>
      <c r="AW144" s="14"/>
    </row>
    <row r="145" ht="15.75" customHeight="1">
      <c r="A145" s="313"/>
      <c r="B145" s="8"/>
      <c r="C145" s="14"/>
      <c r="D145" s="14"/>
      <c r="E145" s="14"/>
      <c r="F145" s="14"/>
      <c r="G145" s="14"/>
      <c r="H145" s="14"/>
      <c r="I145" s="14"/>
      <c r="J145" s="8"/>
      <c r="K145" s="13"/>
      <c r="L145" s="14"/>
      <c r="M145" s="14"/>
      <c r="N145" s="14"/>
      <c r="O145" s="14"/>
      <c r="P145" s="14"/>
      <c r="Q145" s="14"/>
      <c r="R145" s="8"/>
      <c r="S145" s="13"/>
      <c r="T145" s="14"/>
      <c r="U145" s="14"/>
      <c r="V145" s="14"/>
      <c r="W145" s="8"/>
      <c r="X145" s="14"/>
      <c r="Y145" s="14"/>
      <c r="Z145" s="8"/>
      <c r="AA145" s="13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8"/>
      <c r="AS145" s="14"/>
      <c r="AT145" s="186"/>
      <c r="AU145" s="186"/>
      <c r="AV145" s="14"/>
      <c r="AW145" s="14"/>
    </row>
    <row r="146" ht="15.75" customHeight="1">
      <c r="A146" s="313"/>
      <c r="B146" s="8"/>
      <c r="C146" s="14"/>
      <c r="D146" s="14"/>
      <c r="E146" s="14"/>
      <c r="F146" s="14"/>
      <c r="G146" s="14"/>
      <c r="H146" s="14"/>
      <c r="I146" s="14"/>
      <c r="J146" s="8"/>
      <c r="K146" s="13"/>
      <c r="L146" s="14"/>
      <c r="M146" s="14"/>
      <c r="N146" s="14"/>
      <c r="O146" s="14"/>
      <c r="P146" s="14"/>
      <c r="Q146" s="14"/>
      <c r="R146" s="8"/>
      <c r="S146" s="13"/>
      <c r="T146" s="14"/>
      <c r="U146" s="14"/>
      <c r="V146" s="14"/>
      <c r="W146" s="8"/>
      <c r="X146" s="14"/>
      <c r="Y146" s="14"/>
      <c r="Z146" s="8"/>
      <c r="AA146" s="13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8"/>
      <c r="AS146" s="14"/>
      <c r="AT146" s="186"/>
      <c r="AU146" s="186"/>
      <c r="AV146" s="14"/>
      <c r="AW146" s="14"/>
    </row>
    <row r="147" ht="15.75" customHeight="1">
      <c r="A147" s="313"/>
      <c r="B147" s="8"/>
      <c r="C147" s="14"/>
      <c r="D147" s="14"/>
      <c r="E147" s="14"/>
      <c r="F147" s="14"/>
      <c r="G147" s="14"/>
      <c r="H147" s="14"/>
      <c r="I147" s="14"/>
      <c r="J147" s="8"/>
      <c r="K147" s="13"/>
      <c r="L147" s="14"/>
      <c r="M147" s="14"/>
      <c r="N147" s="14"/>
      <c r="O147" s="14"/>
      <c r="P147" s="14"/>
      <c r="Q147" s="14"/>
      <c r="R147" s="8"/>
      <c r="S147" s="13"/>
      <c r="T147" s="14"/>
      <c r="U147" s="14"/>
      <c r="V147" s="14"/>
      <c r="W147" s="8"/>
      <c r="X147" s="14"/>
      <c r="Y147" s="14"/>
      <c r="Z147" s="8"/>
      <c r="AA147" s="13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8"/>
      <c r="AS147" s="14"/>
      <c r="AT147" s="186"/>
      <c r="AU147" s="186"/>
      <c r="AV147" s="14"/>
      <c r="AW147" s="14"/>
    </row>
    <row r="148" ht="15.75" customHeight="1">
      <c r="A148" s="313"/>
      <c r="B148" s="8"/>
      <c r="C148" s="14"/>
      <c r="D148" s="14"/>
      <c r="E148" s="14"/>
      <c r="F148" s="14"/>
      <c r="G148" s="14"/>
      <c r="H148" s="14"/>
      <c r="I148" s="14"/>
      <c r="J148" s="8"/>
      <c r="K148" s="13"/>
      <c r="L148" s="14"/>
      <c r="M148" s="14"/>
      <c r="N148" s="14"/>
      <c r="O148" s="14"/>
      <c r="P148" s="14"/>
      <c r="Q148" s="14"/>
      <c r="R148" s="8"/>
      <c r="S148" s="13"/>
      <c r="T148" s="14"/>
      <c r="U148" s="14"/>
      <c r="V148" s="14"/>
      <c r="W148" s="8"/>
      <c r="X148" s="14"/>
      <c r="Y148" s="14"/>
      <c r="Z148" s="8"/>
      <c r="AA148" s="13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8"/>
      <c r="AS148" s="14"/>
      <c r="AT148" s="186"/>
      <c r="AU148" s="186"/>
      <c r="AV148" s="14"/>
      <c r="AW148" s="14"/>
    </row>
    <row r="149" ht="15.75" customHeight="1">
      <c r="A149" s="313"/>
      <c r="B149" s="8"/>
      <c r="C149" s="14"/>
      <c r="D149" s="14"/>
      <c r="E149" s="14"/>
      <c r="F149" s="14"/>
      <c r="G149" s="14"/>
      <c r="H149" s="14"/>
      <c r="I149" s="14"/>
      <c r="J149" s="8"/>
      <c r="K149" s="13"/>
      <c r="L149" s="14"/>
      <c r="M149" s="14"/>
      <c r="N149" s="14"/>
      <c r="O149" s="14"/>
      <c r="P149" s="14"/>
      <c r="Q149" s="14"/>
      <c r="R149" s="8"/>
      <c r="S149" s="13"/>
      <c r="T149" s="14"/>
      <c r="U149" s="14"/>
      <c r="V149" s="14"/>
      <c r="W149" s="8"/>
      <c r="X149" s="14"/>
      <c r="Y149" s="14"/>
      <c r="Z149" s="8"/>
      <c r="AA149" s="13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8"/>
      <c r="AS149" s="14"/>
      <c r="AT149" s="186"/>
      <c r="AU149" s="186"/>
      <c r="AV149" s="14"/>
      <c r="AW149" s="14"/>
    </row>
    <row r="150" ht="15.75" customHeight="1">
      <c r="A150" s="313"/>
      <c r="B150" s="8"/>
      <c r="C150" s="14"/>
      <c r="D150" s="14"/>
      <c r="E150" s="14"/>
      <c r="F150" s="14"/>
      <c r="G150" s="14"/>
      <c r="H150" s="14"/>
      <c r="I150" s="14"/>
      <c r="J150" s="8"/>
      <c r="K150" s="13"/>
      <c r="L150" s="14"/>
      <c r="M150" s="14"/>
      <c r="N150" s="14"/>
      <c r="O150" s="14"/>
      <c r="P150" s="14"/>
      <c r="Q150" s="14"/>
      <c r="R150" s="8"/>
      <c r="S150" s="13"/>
      <c r="T150" s="14"/>
      <c r="U150" s="14"/>
      <c r="V150" s="14"/>
      <c r="W150" s="8"/>
      <c r="X150" s="14"/>
      <c r="Y150" s="14"/>
      <c r="Z150" s="8"/>
      <c r="AA150" s="13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8"/>
      <c r="AS150" s="14"/>
      <c r="AT150" s="186"/>
      <c r="AU150" s="186"/>
      <c r="AV150" s="14"/>
      <c r="AW150" s="14"/>
    </row>
    <row r="151" ht="15.75" customHeight="1">
      <c r="A151" s="313"/>
      <c r="B151" s="8"/>
      <c r="C151" s="14"/>
      <c r="D151" s="14"/>
      <c r="E151" s="14"/>
      <c r="F151" s="14"/>
      <c r="G151" s="14"/>
      <c r="H151" s="14"/>
      <c r="I151" s="14"/>
      <c r="J151" s="8"/>
      <c r="K151" s="13"/>
      <c r="L151" s="14"/>
      <c r="M151" s="14"/>
      <c r="N151" s="14"/>
      <c r="O151" s="14"/>
      <c r="P151" s="14"/>
      <c r="Q151" s="14"/>
      <c r="R151" s="8"/>
      <c r="S151" s="13"/>
      <c r="T151" s="14"/>
      <c r="U151" s="14"/>
      <c r="V151" s="14"/>
      <c r="W151" s="8"/>
      <c r="X151" s="14"/>
      <c r="Y151" s="14"/>
      <c r="Z151" s="8"/>
      <c r="AA151" s="13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8"/>
      <c r="AS151" s="14"/>
      <c r="AT151" s="186"/>
      <c r="AU151" s="186"/>
      <c r="AV151" s="14"/>
      <c r="AW151" s="14"/>
    </row>
    <row r="152" ht="15.75" customHeight="1">
      <c r="A152" s="313"/>
      <c r="B152" s="8"/>
      <c r="C152" s="14"/>
      <c r="D152" s="14"/>
      <c r="E152" s="14"/>
      <c r="F152" s="14"/>
      <c r="G152" s="14"/>
      <c r="H152" s="14"/>
      <c r="I152" s="14"/>
      <c r="J152" s="8"/>
      <c r="K152" s="13"/>
      <c r="L152" s="14"/>
      <c r="M152" s="14"/>
      <c r="N152" s="14"/>
      <c r="O152" s="14"/>
      <c r="P152" s="14"/>
      <c r="Q152" s="14"/>
      <c r="R152" s="8"/>
      <c r="S152" s="13"/>
      <c r="T152" s="14"/>
      <c r="U152" s="14"/>
      <c r="V152" s="14"/>
      <c r="W152" s="8"/>
      <c r="X152" s="14"/>
      <c r="Y152" s="14"/>
      <c r="Z152" s="8"/>
      <c r="AA152" s="13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8"/>
      <c r="AS152" s="14"/>
      <c r="AT152" s="186"/>
      <c r="AU152" s="186"/>
      <c r="AV152" s="14"/>
      <c r="AW152" s="14"/>
    </row>
    <row r="153" ht="15.75" customHeight="1">
      <c r="A153" s="313"/>
      <c r="B153" s="8"/>
      <c r="C153" s="14"/>
      <c r="D153" s="14"/>
      <c r="E153" s="14"/>
      <c r="F153" s="14"/>
      <c r="G153" s="14"/>
      <c r="H153" s="14"/>
      <c r="I153" s="14"/>
      <c r="J153" s="8"/>
      <c r="K153" s="13"/>
      <c r="L153" s="14"/>
      <c r="M153" s="14"/>
      <c r="N153" s="14"/>
      <c r="O153" s="14"/>
      <c r="P153" s="14"/>
      <c r="Q153" s="14"/>
      <c r="R153" s="8"/>
      <c r="S153" s="13"/>
      <c r="T153" s="14"/>
      <c r="U153" s="14"/>
      <c r="V153" s="14"/>
      <c r="W153" s="8"/>
      <c r="X153" s="14"/>
      <c r="Y153" s="14"/>
      <c r="Z153" s="8"/>
      <c r="AA153" s="13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8"/>
      <c r="AS153" s="14"/>
      <c r="AT153" s="186"/>
      <c r="AU153" s="186"/>
      <c r="AV153" s="14"/>
      <c r="AW153" s="14"/>
    </row>
    <row r="154" ht="15.75" customHeight="1">
      <c r="A154" s="313"/>
      <c r="B154" s="8"/>
      <c r="C154" s="14"/>
      <c r="D154" s="14"/>
      <c r="E154" s="14"/>
      <c r="F154" s="14"/>
      <c r="G154" s="14"/>
      <c r="H154" s="14"/>
      <c r="I154" s="14"/>
      <c r="J154" s="8"/>
      <c r="K154" s="13"/>
      <c r="L154" s="14"/>
      <c r="M154" s="14"/>
      <c r="N154" s="14"/>
      <c r="O154" s="14"/>
      <c r="P154" s="14"/>
      <c r="Q154" s="14"/>
      <c r="R154" s="8"/>
      <c r="S154" s="13"/>
      <c r="T154" s="14"/>
      <c r="U154" s="14"/>
      <c r="V154" s="14"/>
      <c r="W154" s="8"/>
      <c r="X154" s="14"/>
      <c r="Y154" s="14"/>
      <c r="Z154" s="8"/>
      <c r="AA154" s="13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8"/>
      <c r="AS154" s="14"/>
      <c r="AT154" s="186"/>
      <c r="AU154" s="186"/>
      <c r="AV154" s="14"/>
      <c r="AW154" s="14"/>
    </row>
    <row r="155" ht="15.75" customHeight="1">
      <c r="A155" s="313"/>
      <c r="B155" s="8"/>
      <c r="C155" s="14"/>
      <c r="D155" s="14"/>
      <c r="E155" s="14"/>
      <c r="F155" s="14"/>
      <c r="G155" s="14"/>
      <c r="H155" s="14"/>
      <c r="I155" s="14"/>
      <c r="J155" s="8"/>
      <c r="K155" s="13"/>
      <c r="L155" s="14"/>
      <c r="M155" s="14"/>
      <c r="N155" s="14"/>
      <c r="O155" s="14"/>
      <c r="P155" s="14"/>
      <c r="Q155" s="14"/>
      <c r="R155" s="8"/>
      <c r="S155" s="13"/>
      <c r="T155" s="14"/>
      <c r="U155" s="14"/>
      <c r="V155" s="14"/>
      <c r="W155" s="8"/>
      <c r="X155" s="14"/>
      <c r="Y155" s="14"/>
      <c r="Z155" s="8"/>
      <c r="AA155" s="13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8"/>
      <c r="AS155" s="14"/>
      <c r="AT155" s="186"/>
      <c r="AU155" s="186"/>
      <c r="AV155" s="14"/>
      <c r="AW155" s="14"/>
    </row>
    <row r="156" ht="15.75" customHeight="1">
      <c r="A156" s="313"/>
      <c r="B156" s="8"/>
      <c r="C156" s="14"/>
      <c r="D156" s="14"/>
      <c r="E156" s="14"/>
      <c r="F156" s="14"/>
      <c r="G156" s="14"/>
      <c r="H156" s="14"/>
      <c r="I156" s="14"/>
      <c r="J156" s="8"/>
      <c r="K156" s="13"/>
      <c r="L156" s="14"/>
      <c r="M156" s="14"/>
      <c r="N156" s="14"/>
      <c r="O156" s="14"/>
      <c r="P156" s="14"/>
      <c r="Q156" s="14"/>
      <c r="R156" s="8"/>
      <c r="S156" s="13"/>
      <c r="T156" s="14"/>
      <c r="U156" s="14"/>
      <c r="V156" s="14"/>
      <c r="W156" s="8"/>
      <c r="X156" s="14"/>
      <c r="Y156" s="14"/>
      <c r="Z156" s="8"/>
      <c r="AA156" s="13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8"/>
      <c r="AS156" s="14"/>
      <c r="AT156" s="186"/>
      <c r="AU156" s="186"/>
      <c r="AV156" s="14"/>
      <c r="AW156" s="14"/>
    </row>
    <row r="157" ht="15.75" customHeight="1">
      <c r="A157" s="313"/>
      <c r="B157" s="8"/>
      <c r="C157" s="14"/>
      <c r="D157" s="14"/>
      <c r="E157" s="14"/>
      <c r="F157" s="14"/>
      <c r="G157" s="14"/>
      <c r="H157" s="14"/>
      <c r="I157" s="14"/>
      <c r="J157" s="8"/>
      <c r="K157" s="13"/>
      <c r="L157" s="14"/>
      <c r="M157" s="14"/>
      <c r="N157" s="14"/>
      <c r="O157" s="14"/>
      <c r="P157" s="14"/>
      <c r="Q157" s="14"/>
      <c r="R157" s="8"/>
      <c r="S157" s="13"/>
      <c r="T157" s="14"/>
      <c r="U157" s="14"/>
      <c r="V157" s="14"/>
      <c r="W157" s="8"/>
      <c r="X157" s="14"/>
      <c r="Y157" s="14"/>
      <c r="Z157" s="8"/>
      <c r="AA157" s="13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8"/>
      <c r="AS157" s="14"/>
      <c r="AT157" s="186"/>
      <c r="AU157" s="186"/>
      <c r="AV157" s="14"/>
      <c r="AW157" s="14"/>
    </row>
    <row r="158" ht="15.75" customHeight="1">
      <c r="A158" s="313"/>
      <c r="B158" s="8"/>
      <c r="C158" s="14"/>
      <c r="D158" s="14"/>
      <c r="E158" s="14"/>
      <c r="F158" s="14"/>
      <c r="G158" s="14"/>
      <c r="H158" s="14"/>
      <c r="I158" s="14"/>
      <c r="J158" s="8"/>
      <c r="K158" s="13"/>
      <c r="L158" s="14"/>
      <c r="M158" s="14"/>
      <c r="N158" s="14"/>
      <c r="O158" s="14"/>
      <c r="P158" s="14"/>
      <c r="Q158" s="14"/>
      <c r="R158" s="8"/>
      <c r="S158" s="13"/>
      <c r="T158" s="14"/>
      <c r="U158" s="14"/>
      <c r="V158" s="14"/>
      <c r="W158" s="8"/>
      <c r="X158" s="14"/>
      <c r="Y158" s="14"/>
      <c r="Z158" s="8"/>
      <c r="AA158" s="13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8"/>
      <c r="AS158" s="14"/>
      <c r="AT158" s="186"/>
      <c r="AU158" s="186"/>
      <c r="AV158" s="14"/>
      <c r="AW158" s="14"/>
    </row>
    <row r="159" ht="15.75" customHeight="1">
      <c r="A159" s="313"/>
      <c r="B159" s="8"/>
      <c r="C159" s="14"/>
      <c r="D159" s="14"/>
      <c r="E159" s="14"/>
      <c r="F159" s="14"/>
      <c r="G159" s="14"/>
      <c r="H159" s="14"/>
      <c r="I159" s="14"/>
      <c r="J159" s="8"/>
      <c r="K159" s="13"/>
      <c r="L159" s="14"/>
      <c r="M159" s="14"/>
      <c r="N159" s="14"/>
      <c r="O159" s="14"/>
      <c r="P159" s="14"/>
      <c r="Q159" s="14"/>
      <c r="R159" s="8"/>
      <c r="S159" s="13"/>
      <c r="T159" s="14"/>
      <c r="U159" s="14"/>
      <c r="V159" s="14"/>
      <c r="W159" s="8"/>
      <c r="X159" s="14"/>
      <c r="Y159" s="14"/>
      <c r="Z159" s="8"/>
      <c r="AA159" s="13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8"/>
      <c r="AS159" s="14"/>
      <c r="AT159" s="186"/>
      <c r="AU159" s="186"/>
      <c r="AV159" s="14"/>
      <c r="AW159" s="14"/>
    </row>
    <row r="160" ht="15.75" customHeight="1">
      <c r="A160" s="313"/>
      <c r="B160" s="8"/>
      <c r="C160" s="14"/>
      <c r="D160" s="14"/>
      <c r="E160" s="14"/>
      <c r="F160" s="14"/>
      <c r="G160" s="14"/>
      <c r="H160" s="14"/>
      <c r="I160" s="14"/>
      <c r="J160" s="8"/>
      <c r="K160" s="13"/>
      <c r="L160" s="14"/>
      <c r="M160" s="14"/>
      <c r="N160" s="14"/>
      <c r="O160" s="14"/>
      <c r="P160" s="14"/>
      <c r="Q160" s="14"/>
      <c r="R160" s="8"/>
      <c r="S160" s="13"/>
      <c r="T160" s="14"/>
      <c r="U160" s="14"/>
      <c r="V160" s="14"/>
      <c r="W160" s="8"/>
      <c r="X160" s="14"/>
      <c r="Y160" s="14"/>
      <c r="Z160" s="8"/>
      <c r="AA160" s="13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8"/>
      <c r="AS160" s="14"/>
      <c r="AT160" s="186"/>
      <c r="AU160" s="186"/>
      <c r="AV160" s="14"/>
      <c r="AW160" s="14"/>
    </row>
    <row r="161" ht="15.75" customHeight="1">
      <c r="A161" s="313"/>
      <c r="B161" s="8"/>
      <c r="C161" s="14"/>
      <c r="D161" s="14"/>
      <c r="E161" s="14"/>
      <c r="F161" s="14"/>
      <c r="G161" s="14"/>
      <c r="H161" s="14"/>
      <c r="I161" s="14"/>
      <c r="J161" s="8"/>
      <c r="K161" s="13"/>
      <c r="L161" s="14"/>
      <c r="M161" s="14"/>
      <c r="N161" s="14"/>
      <c r="O161" s="14"/>
      <c r="P161" s="14"/>
      <c r="Q161" s="14"/>
      <c r="R161" s="8"/>
      <c r="S161" s="13"/>
      <c r="T161" s="14"/>
      <c r="U161" s="14"/>
      <c r="V161" s="14"/>
      <c r="W161" s="8"/>
      <c r="X161" s="14"/>
      <c r="Y161" s="14"/>
      <c r="Z161" s="8"/>
      <c r="AA161" s="13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8"/>
      <c r="AS161" s="14"/>
      <c r="AT161" s="186"/>
      <c r="AU161" s="186"/>
      <c r="AV161" s="14"/>
      <c r="AW161" s="14"/>
    </row>
    <row r="162" ht="15.75" customHeight="1">
      <c r="A162" s="313"/>
      <c r="B162" s="8"/>
      <c r="C162" s="14"/>
      <c r="D162" s="14"/>
      <c r="E162" s="14"/>
      <c r="F162" s="14"/>
      <c r="G162" s="14"/>
      <c r="H162" s="14"/>
      <c r="I162" s="14"/>
      <c r="J162" s="8"/>
      <c r="K162" s="13"/>
      <c r="L162" s="14"/>
      <c r="M162" s="14"/>
      <c r="N162" s="14"/>
      <c r="O162" s="14"/>
      <c r="P162" s="14"/>
      <c r="Q162" s="14"/>
      <c r="R162" s="8"/>
      <c r="S162" s="13"/>
      <c r="T162" s="14"/>
      <c r="U162" s="14"/>
      <c r="V162" s="14"/>
      <c r="W162" s="8"/>
      <c r="X162" s="14"/>
      <c r="Y162" s="14"/>
      <c r="Z162" s="8"/>
      <c r="AA162" s="13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8"/>
      <c r="AS162" s="14"/>
      <c r="AT162" s="186"/>
      <c r="AU162" s="186"/>
      <c r="AV162" s="14"/>
      <c r="AW162" s="14"/>
    </row>
    <row r="163" ht="15.75" customHeight="1">
      <c r="A163" s="313"/>
      <c r="B163" s="8"/>
      <c r="C163" s="14"/>
      <c r="D163" s="14"/>
      <c r="E163" s="14"/>
      <c r="F163" s="14"/>
      <c r="G163" s="14"/>
      <c r="H163" s="14"/>
      <c r="I163" s="14"/>
      <c r="J163" s="8"/>
      <c r="K163" s="13"/>
      <c r="L163" s="14"/>
      <c r="M163" s="14"/>
      <c r="N163" s="14"/>
      <c r="O163" s="14"/>
      <c r="P163" s="14"/>
      <c r="Q163" s="14"/>
      <c r="R163" s="8"/>
      <c r="S163" s="13"/>
      <c r="T163" s="14"/>
      <c r="U163" s="14"/>
      <c r="V163" s="14"/>
      <c r="W163" s="8"/>
      <c r="X163" s="14"/>
      <c r="Y163" s="14"/>
      <c r="Z163" s="8"/>
      <c r="AA163" s="13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8"/>
      <c r="AS163" s="14"/>
      <c r="AT163" s="186"/>
      <c r="AU163" s="186"/>
      <c r="AV163" s="14"/>
      <c r="AW163" s="14"/>
    </row>
    <row r="164" ht="15.75" customHeight="1">
      <c r="A164" s="313"/>
      <c r="B164" s="8"/>
      <c r="C164" s="14"/>
      <c r="D164" s="14"/>
      <c r="E164" s="14"/>
      <c r="F164" s="14"/>
      <c r="G164" s="14"/>
      <c r="H164" s="14"/>
      <c r="I164" s="14"/>
      <c r="J164" s="8"/>
      <c r="K164" s="13"/>
      <c r="L164" s="14"/>
      <c r="M164" s="14"/>
      <c r="N164" s="14"/>
      <c r="O164" s="14"/>
      <c r="P164" s="14"/>
      <c r="Q164" s="14"/>
      <c r="R164" s="8"/>
      <c r="S164" s="13"/>
      <c r="T164" s="14"/>
      <c r="U164" s="14"/>
      <c r="V164" s="14"/>
      <c r="W164" s="8"/>
      <c r="X164" s="14"/>
      <c r="Y164" s="14"/>
      <c r="Z164" s="8"/>
      <c r="AA164" s="13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8"/>
      <c r="AS164" s="14"/>
      <c r="AT164" s="186"/>
      <c r="AU164" s="186"/>
      <c r="AV164" s="14"/>
      <c r="AW164" s="14"/>
    </row>
    <row r="165" ht="15.75" customHeight="1">
      <c r="A165" s="313"/>
      <c r="B165" s="8"/>
      <c r="C165" s="14"/>
      <c r="D165" s="14"/>
      <c r="E165" s="14"/>
      <c r="F165" s="14"/>
      <c r="G165" s="14"/>
      <c r="H165" s="14"/>
      <c r="I165" s="14"/>
      <c r="J165" s="8"/>
      <c r="K165" s="13"/>
      <c r="L165" s="14"/>
      <c r="M165" s="14"/>
      <c r="N165" s="14"/>
      <c r="O165" s="14"/>
      <c r="P165" s="14"/>
      <c r="Q165" s="14"/>
      <c r="R165" s="8"/>
      <c r="S165" s="13"/>
      <c r="T165" s="14"/>
      <c r="U165" s="14"/>
      <c r="V165" s="14"/>
      <c r="W165" s="8"/>
      <c r="X165" s="14"/>
      <c r="Y165" s="14"/>
      <c r="Z165" s="8"/>
      <c r="AA165" s="13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8"/>
      <c r="AS165" s="14"/>
      <c r="AT165" s="186"/>
      <c r="AU165" s="186"/>
      <c r="AV165" s="14"/>
      <c r="AW165" s="14"/>
    </row>
    <row r="166" ht="15.75" customHeight="1">
      <c r="A166" s="313"/>
      <c r="B166" s="8"/>
      <c r="C166" s="14"/>
      <c r="D166" s="14"/>
      <c r="E166" s="14"/>
      <c r="F166" s="14"/>
      <c r="G166" s="14"/>
      <c r="H166" s="14"/>
      <c r="I166" s="14"/>
      <c r="J166" s="8"/>
      <c r="K166" s="13"/>
      <c r="L166" s="14"/>
      <c r="M166" s="14"/>
      <c r="N166" s="14"/>
      <c r="O166" s="14"/>
      <c r="P166" s="14"/>
      <c r="Q166" s="14"/>
      <c r="R166" s="8"/>
      <c r="S166" s="13"/>
      <c r="T166" s="14"/>
      <c r="U166" s="14"/>
      <c r="V166" s="14"/>
      <c r="W166" s="8"/>
      <c r="X166" s="14"/>
      <c r="Y166" s="14"/>
      <c r="Z166" s="8"/>
      <c r="AA166" s="13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8"/>
      <c r="AS166" s="14"/>
      <c r="AT166" s="186"/>
      <c r="AU166" s="186"/>
      <c r="AV166" s="14"/>
      <c r="AW166" s="14"/>
    </row>
    <row r="167" ht="15.75" customHeight="1">
      <c r="A167" s="313"/>
      <c r="B167" s="8"/>
      <c r="C167" s="14"/>
      <c r="D167" s="14"/>
      <c r="E167" s="14"/>
      <c r="F167" s="14"/>
      <c r="G167" s="14"/>
      <c r="H167" s="14"/>
      <c r="I167" s="14"/>
      <c r="J167" s="8"/>
      <c r="K167" s="13"/>
      <c r="L167" s="14"/>
      <c r="M167" s="14"/>
      <c r="N167" s="14"/>
      <c r="O167" s="14"/>
      <c r="P167" s="14"/>
      <c r="Q167" s="14"/>
      <c r="R167" s="8"/>
      <c r="S167" s="13"/>
      <c r="T167" s="14"/>
      <c r="U167" s="14"/>
      <c r="V167" s="14"/>
      <c r="W167" s="8"/>
      <c r="X167" s="14"/>
      <c r="Y167" s="14"/>
      <c r="Z167" s="8"/>
      <c r="AA167" s="13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8"/>
      <c r="AS167" s="14"/>
      <c r="AT167" s="186"/>
      <c r="AU167" s="186"/>
      <c r="AV167" s="14"/>
      <c r="AW167" s="14"/>
    </row>
    <row r="168" ht="15.75" customHeight="1">
      <c r="A168" s="313"/>
      <c r="B168" s="8"/>
      <c r="C168" s="14"/>
      <c r="D168" s="14"/>
      <c r="E168" s="14"/>
      <c r="F168" s="14"/>
      <c r="G168" s="14"/>
      <c r="H168" s="14"/>
      <c r="I168" s="14"/>
      <c r="J168" s="8"/>
      <c r="K168" s="13"/>
      <c r="L168" s="14"/>
      <c r="M168" s="14"/>
      <c r="N168" s="14"/>
      <c r="O168" s="14"/>
      <c r="P168" s="14"/>
      <c r="Q168" s="14"/>
      <c r="R168" s="8"/>
      <c r="S168" s="13"/>
      <c r="T168" s="14"/>
      <c r="U168" s="14"/>
      <c r="V168" s="14"/>
      <c r="W168" s="8"/>
      <c r="X168" s="14"/>
      <c r="Y168" s="14"/>
      <c r="Z168" s="8"/>
      <c r="AA168" s="13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8"/>
      <c r="AS168" s="14"/>
      <c r="AT168" s="186"/>
      <c r="AU168" s="186"/>
      <c r="AV168" s="14"/>
      <c r="AW168" s="14"/>
    </row>
    <row r="169" ht="15.75" customHeight="1">
      <c r="A169" s="313"/>
      <c r="B169" s="8"/>
      <c r="C169" s="14"/>
      <c r="D169" s="14"/>
      <c r="E169" s="14"/>
      <c r="F169" s="14"/>
      <c r="G169" s="14"/>
      <c r="H169" s="14"/>
      <c r="I169" s="14"/>
      <c r="J169" s="8"/>
      <c r="K169" s="13"/>
      <c r="L169" s="14"/>
      <c r="M169" s="14"/>
      <c r="N169" s="14"/>
      <c r="O169" s="14"/>
      <c r="P169" s="14"/>
      <c r="Q169" s="14"/>
      <c r="R169" s="8"/>
      <c r="S169" s="13"/>
      <c r="T169" s="14"/>
      <c r="U169" s="14"/>
      <c r="V169" s="14"/>
      <c r="W169" s="8"/>
      <c r="X169" s="14"/>
      <c r="Y169" s="14"/>
      <c r="Z169" s="8"/>
      <c r="AA169" s="13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8"/>
      <c r="AS169" s="14"/>
      <c r="AT169" s="186"/>
      <c r="AU169" s="186"/>
      <c r="AV169" s="14"/>
      <c r="AW169" s="14"/>
    </row>
    <row r="170" ht="15.75" customHeight="1">
      <c r="A170" s="313"/>
      <c r="B170" s="8"/>
      <c r="C170" s="14"/>
      <c r="D170" s="14"/>
      <c r="E170" s="14"/>
      <c r="F170" s="14"/>
      <c r="G170" s="14"/>
      <c r="H170" s="14"/>
      <c r="I170" s="14"/>
      <c r="J170" s="8"/>
      <c r="K170" s="13"/>
      <c r="L170" s="14"/>
      <c r="M170" s="14"/>
      <c r="N170" s="14"/>
      <c r="O170" s="14"/>
      <c r="P170" s="14"/>
      <c r="Q170" s="14"/>
      <c r="R170" s="8"/>
      <c r="S170" s="13"/>
      <c r="T170" s="14"/>
      <c r="U170" s="14"/>
      <c r="V170" s="14"/>
      <c r="W170" s="8"/>
      <c r="X170" s="14"/>
      <c r="Y170" s="14"/>
      <c r="Z170" s="8"/>
      <c r="AA170" s="13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8"/>
      <c r="AS170" s="14"/>
      <c r="AT170" s="186"/>
      <c r="AU170" s="186"/>
      <c r="AV170" s="14"/>
      <c r="AW170" s="14"/>
    </row>
    <row r="171" ht="15.75" customHeight="1">
      <c r="A171" s="313"/>
      <c r="B171" s="8"/>
      <c r="C171" s="14"/>
      <c r="D171" s="14"/>
      <c r="E171" s="14"/>
      <c r="F171" s="14"/>
      <c r="G171" s="14"/>
      <c r="H171" s="14"/>
      <c r="I171" s="14"/>
      <c r="J171" s="8"/>
      <c r="K171" s="13"/>
      <c r="L171" s="14"/>
      <c r="M171" s="14"/>
      <c r="N171" s="14"/>
      <c r="O171" s="14"/>
      <c r="P171" s="14"/>
      <c r="Q171" s="14"/>
      <c r="R171" s="8"/>
      <c r="S171" s="13"/>
      <c r="T171" s="14"/>
      <c r="U171" s="14"/>
      <c r="V171" s="14"/>
      <c r="W171" s="8"/>
      <c r="X171" s="14"/>
      <c r="Y171" s="14"/>
      <c r="Z171" s="8"/>
      <c r="AA171" s="13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8"/>
      <c r="AS171" s="14"/>
      <c r="AT171" s="186"/>
      <c r="AU171" s="186"/>
      <c r="AV171" s="14"/>
      <c r="AW171" s="14"/>
    </row>
    <row r="172" ht="15.75" customHeight="1">
      <c r="A172" s="313"/>
      <c r="B172" s="8"/>
      <c r="C172" s="14"/>
      <c r="D172" s="14"/>
      <c r="E172" s="14"/>
      <c r="F172" s="14"/>
      <c r="G172" s="14"/>
      <c r="H172" s="14"/>
      <c r="I172" s="14"/>
      <c r="J172" s="8"/>
      <c r="K172" s="13"/>
      <c r="L172" s="14"/>
      <c r="M172" s="14"/>
      <c r="N172" s="14"/>
      <c r="O172" s="14"/>
      <c r="P172" s="14"/>
      <c r="Q172" s="14"/>
      <c r="R172" s="8"/>
      <c r="S172" s="13"/>
      <c r="T172" s="14"/>
      <c r="U172" s="14"/>
      <c r="V172" s="14"/>
      <c r="W172" s="8"/>
      <c r="X172" s="14"/>
      <c r="Y172" s="14"/>
      <c r="Z172" s="8"/>
      <c r="AA172" s="13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8"/>
      <c r="AS172" s="14"/>
      <c r="AT172" s="186"/>
      <c r="AU172" s="186"/>
      <c r="AV172" s="14"/>
      <c r="AW172" s="14"/>
    </row>
    <row r="173" ht="15.75" customHeight="1">
      <c r="A173" s="313"/>
      <c r="B173" s="8"/>
      <c r="C173" s="14"/>
      <c r="D173" s="14"/>
      <c r="E173" s="14"/>
      <c r="F173" s="14"/>
      <c r="G173" s="14"/>
      <c r="H173" s="14"/>
      <c r="I173" s="14"/>
      <c r="J173" s="8"/>
      <c r="K173" s="13"/>
      <c r="L173" s="14"/>
      <c r="M173" s="14"/>
      <c r="N173" s="14"/>
      <c r="O173" s="14"/>
      <c r="P173" s="14"/>
      <c r="Q173" s="14"/>
      <c r="R173" s="8"/>
      <c r="S173" s="13"/>
      <c r="T173" s="14"/>
      <c r="U173" s="14"/>
      <c r="V173" s="14"/>
      <c r="W173" s="8"/>
      <c r="X173" s="14"/>
      <c r="Y173" s="14"/>
      <c r="Z173" s="8"/>
      <c r="AA173" s="13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8"/>
      <c r="AS173" s="14"/>
      <c r="AT173" s="186"/>
      <c r="AU173" s="186"/>
      <c r="AV173" s="14"/>
      <c r="AW173" s="14"/>
    </row>
    <row r="174" ht="15.75" customHeight="1">
      <c r="A174" s="313"/>
      <c r="B174" s="8"/>
      <c r="C174" s="14"/>
      <c r="D174" s="14"/>
      <c r="E174" s="14"/>
      <c r="F174" s="14"/>
      <c r="G174" s="14"/>
      <c r="H174" s="14"/>
      <c r="I174" s="14"/>
      <c r="J174" s="8"/>
      <c r="K174" s="13"/>
      <c r="L174" s="14"/>
      <c r="M174" s="14"/>
      <c r="N174" s="14"/>
      <c r="O174" s="14"/>
      <c r="P174" s="14"/>
      <c r="Q174" s="14"/>
      <c r="R174" s="8"/>
      <c r="S174" s="13"/>
      <c r="T174" s="14"/>
      <c r="U174" s="14"/>
      <c r="V174" s="14"/>
      <c r="W174" s="8"/>
      <c r="X174" s="14"/>
      <c r="Y174" s="14"/>
      <c r="Z174" s="8"/>
      <c r="AA174" s="13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8"/>
      <c r="AS174" s="14"/>
      <c r="AT174" s="186"/>
      <c r="AU174" s="186"/>
      <c r="AV174" s="14"/>
      <c r="AW174" s="14"/>
    </row>
    <row r="175" ht="15.75" customHeight="1">
      <c r="A175" s="313"/>
      <c r="B175" s="8"/>
      <c r="C175" s="14"/>
      <c r="D175" s="14"/>
      <c r="E175" s="14"/>
      <c r="F175" s="14"/>
      <c r="G175" s="14"/>
      <c r="H175" s="14"/>
      <c r="I175" s="14"/>
      <c r="J175" s="8"/>
      <c r="K175" s="13"/>
      <c r="L175" s="14"/>
      <c r="M175" s="14"/>
      <c r="N175" s="14"/>
      <c r="O175" s="14"/>
      <c r="P175" s="14"/>
      <c r="Q175" s="14"/>
      <c r="R175" s="8"/>
      <c r="S175" s="13"/>
      <c r="T175" s="14"/>
      <c r="U175" s="14"/>
      <c r="V175" s="14"/>
      <c r="W175" s="8"/>
      <c r="X175" s="14"/>
      <c r="Y175" s="14"/>
      <c r="Z175" s="8"/>
      <c r="AA175" s="13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8"/>
      <c r="AS175" s="14"/>
      <c r="AT175" s="186"/>
      <c r="AU175" s="186"/>
      <c r="AV175" s="14"/>
      <c r="AW175" s="14"/>
    </row>
    <row r="176" ht="15.75" customHeight="1">
      <c r="A176" s="313"/>
      <c r="B176" s="8"/>
      <c r="C176" s="14"/>
      <c r="D176" s="14"/>
      <c r="E176" s="14"/>
      <c r="F176" s="14"/>
      <c r="G176" s="14"/>
      <c r="H176" s="14"/>
      <c r="I176" s="14"/>
      <c r="J176" s="8"/>
      <c r="K176" s="13"/>
      <c r="L176" s="14"/>
      <c r="M176" s="14"/>
      <c r="N176" s="14"/>
      <c r="O176" s="14"/>
      <c r="P176" s="14"/>
      <c r="Q176" s="14"/>
      <c r="R176" s="8"/>
      <c r="S176" s="13"/>
      <c r="T176" s="14"/>
      <c r="U176" s="14"/>
      <c r="V176" s="14"/>
      <c r="W176" s="8"/>
      <c r="X176" s="14"/>
      <c r="Y176" s="14"/>
      <c r="Z176" s="8"/>
      <c r="AA176" s="13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8"/>
      <c r="AS176" s="14"/>
      <c r="AT176" s="186"/>
      <c r="AU176" s="186"/>
      <c r="AV176" s="14"/>
      <c r="AW176" s="14"/>
    </row>
    <row r="177" ht="15.75" customHeight="1">
      <c r="A177" s="313"/>
      <c r="B177" s="8"/>
      <c r="C177" s="14"/>
      <c r="D177" s="14"/>
      <c r="E177" s="14"/>
      <c r="F177" s="14"/>
      <c r="G177" s="14"/>
      <c r="H177" s="14"/>
      <c r="I177" s="14"/>
      <c r="J177" s="8"/>
      <c r="K177" s="13"/>
      <c r="L177" s="14"/>
      <c r="M177" s="14"/>
      <c r="N177" s="14"/>
      <c r="O177" s="14"/>
      <c r="P177" s="14"/>
      <c r="Q177" s="14"/>
      <c r="R177" s="8"/>
      <c r="S177" s="13"/>
      <c r="T177" s="14"/>
      <c r="U177" s="14"/>
      <c r="V177" s="14"/>
      <c r="W177" s="8"/>
      <c r="X177" s="14"/>
      <c r="Y177" s="14"/>
      <c r="Z177" s="8"/>
      <c r="AA177" s="13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8"/>
      <c r="AS177" s="14"/>
      <c r="AT177" s="186"/>
      <c r="AU177" s="186"/>
      <c r="AV177" s="14"/>
      <c r="AW177" s="14"/>
    </row>
    <row r="178" ht="15.75" customHeight="1">
      <c r="A178" s="313"/>
      <c r="B178" s="8"/>
      <c r="C178" s="14"/>
      <c r="D178" s="14"/>
      <c r="E178" s="14"/>
      <c r="F178" s="14"/>
      <c r="G178" s="14"/>
      <c r="H178" s="14"/>
      <c r="I178" s="14"/>
      <c r="J178" s="8"/>
      <c r="K178" s="13"/>
      <c r="L178" s="14"/>
      <c r="M178" s="14"/>
      <c r="N178" s="14"/>
      <c r="O178" s="14"/>
      <c r="P178" s="14"/>
      <c r="Q178" s="14"/>
      <c r="R178" s="8"/>
      <c r="S178" s="13"/>
      <c r="T178" s="14"/>
      <c r="U178" s="14"/>
      <c r="V178" s="14"/>
      <c r="W178" s="8"/>
      <c r="X178" s="14"/>
      <c r="Y178" s="14"/>
      <c r="Z178" s="8"/>
      <c r="AA178" s="13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8"/>
      <c r="AS178" s="14"/>
      <c r="AT178" s="186"/>
      <c r="AU178" s="186"/>
      <c r="AV178" s="14"/>
      <c r="AW178" s="14"/>
    </row>
    <row r="179" ht="15.75" customHeight="1">
      <c r="A179" s="313"/>
      <c r="B179" s="8"/>
      <c r="C179" s="14"/>
      <c r="D179" s="14"/>
      <c r="E179" s="14"/>
      <c r="F179" s="14"/>
      <c r="G179" s="14"/>
      <c r="H179" s="14"/>
      <c r="I179" s="14"/>
      <c r="J179" s="8"/>
      <c r="K179" s="13"/>
      <c r="L179" s="14"/>
      <c r="M179" s="14"/>
      <c r="N179" s="14"/>
      <c r="O179" s="14"/>
      <c r="P179" s="14"/>
      <c r="Q179" s="14"/>
      <c r="R179" s="8"/>
      <c r="S179" s="13"/>
      <c r="T179" s="14"/>
      <c r="U179" s="14"/>
      <c r="V179" s="14"/>
      <c r="W179" s="8"/>
      <c r="X179" s="14"/>
      <c r="Y179" s="14"/>
      <c r="Z179" s="8"/>
      <c r="AA179" s="13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8"/>
      <c r="AS179" s="14"/>
      <c r="AT179" s="186"/>
      <c r="AU179" s="186"/>
      <c r="AV179" s="14"/>
      <c r="AW179" s="14"/>
    </row>
    <row r="180" ht="15.75" customHeight="1">
      <c r="A180" s="313"/>
      <c r="B180" s="8"/>
      <c r="C180" s="14"/>
      <c r="D180" s="14"/>
      <c r="E180" s="14"/>
      <c r="F180" s="14"/>
      <c r="G180" s="14"/>
      <c r="H180" s="14"/>
      <c r="I180" s="14"/>
      <c r="J180" s="8"/>
      <c r="K180" s="13"/>
      <c r="L180" s="14"/>
      <c r="M180" s="14"/>
      <c r="N180" s="14"/>
      <c r="O180" s="14"/>
      <c r="P180" s="14"/>
      <c r="Q180" s="14"/>
      <c r="R180" s="8"/>
      <c r="S180" s="13"/>
      <c r="T180" s="14"/>
      <c r="U180" s="14"/>
      <c r="V180" s="14"/>
      <c r="W180" s="8"/>
      <c r="X180" s="14"/>
      <c r="Y180" s="14"/>
      <c r="Z180" s="8"/>
      <c r="AA180" s="13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8"/>
      <c r="AS180" s="14"/>
      <c r="AT180" s="186"/>
      <c r="AU180" s="186"/>
      <c r="AV180" s="14"/>
      <c r="AW180" s="14"/>
    </row>
    <row r="181" ht="15.75" customHeight="1">
      <c r="A181" s="313"/>
      <c r="B181" s="8"/>
      <c r="C181" s="14"/>
      <c r="D181" s="14"/>
      <c r="E181" s="14"/>
      <c r="F181" s="14"/>
      <c r="G181" s="14"/>
      <c r="H181" s="14"/>
      <c r="I181" s="14"/>
      <c r="J181" s="8"/>
      <c r="K181" s="13"/>
      <c r="L181" s="14"/>
      <c r="M181" s="14"/>
      <c r="N181" s="14"/>
      <c r="O181" s="14"/>
      <c r="P181" s="14"/>
      <c r="Q181" s="14"/>
      <c r="R181" s="8"/>
      <c r="S181" s="13"/>
      <c r="T181" s="14"/>
      <c r="U181" s="14"/>
      <c r="V181" s="14"/>
      <c r="W181" s="8"/>
      <c r="X181" s="14"/>
      <c r="Y181" s="14"/>
      <c r="Z181" s="8"/>
      <c r="AA181" s="13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8"/>
      <c r="AS181" s="14"/>
      <c r="AT181" s="186"/>
      <c r="AU181" s="186"/>
      <c r="AV181" s="14"/>
      <c r="AW181" s="14"/>
    </row>
    <row r="182" ht="15.75" customHeight="1">
      <c r="A182" s="313"/>
      <c r="B182" s="8"/>
      <c r="C182" s="14"/>
      <c r="D182" s="14"/>
      <c r="E182" s="14"/>
      <c r="F182" s="14"/>
      <c r="G182" s="14"/>
      <c r="H182" s="14"/>
      <c r="I182" s="14"/>
      <c r="J182" s="8"/>
      <c r="K182" s="13"/>
      <c r="L182" s="14"/>
      <c r="M182" s="14"/>
      <c r="N182" s="14"/>
      <c r="O182" s="14"/>
      <c r="P182" s="14"/>
      <c r="Q182" s="14"/>
      <c r="R182" s="8"/>
      <c r="S182" s="13"/>
      <c r="T182" s="14"/>
      <c r="U182" s="14"/>
      <c r="V182" s="14"/>
      <c r="W182" s="8"/>
      <c r="X182" s="14"/>
      <c r="Y182" s="14"/>
      <c r="Z182" s="8"/>
      <c r="AA182" s="13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8"/>
      <c r="AS182" s="14"/>
      <c r="AT182" s="186"/>
      <c r="AU182" s="186"/>
      <c r="AV182" s="14"/>
      <c r="AW182" s="14"/>
    </row>
    <row r="183" ht="15.75" customHeight="1">
      <c r="A183" s="313"/>
      <c r="B183" s="8"/>
      <c r="C183" s="14"/>
      <c r="D183" s="14"/>
      <c r="E183" s="14"/>
      <c r="F183" s="14"/>
      <c r="G183" s="14"/>
      <c r="H183" s="14"/>
      <c r="I183" s="14"/>
      <c r="J183" s="8"/>
      <c r="K183" s="13"/>
      <c r="L183" s="14"/>
      <c r="M183" s="14"/>
      <c r="N183" s="14"/>
      <c r="O183" s="14"/>
      <c r="P183" s="14"/>
      <c r="Q183" s="14"/>
      <c r="R183" s="8"/>
      <c r="S183" s="13"/>
      <c r="T183" s="14"/>
      <c r="U183" s="14"/>
      <c r="V183" s="14"/>
      <c r="W183" s="8"/>
      <c r="X183" s="14"/>
      <c r="Y183" s="14"/>
      <c r="Z183" s="8"/>
      <c r="AA183" s="13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8"/>
      <c r="AS183" s="14"/>
      <c r="AT183" s="186"/>
      <c r="AU183" s="186"/>
      <c r="AV183" s="14"/>
      <c r="AW183" s="14"/>
    </row>
    <row r="184" ht="15.75" customHeight="1">
      <c r="A184" s="313"/>
      <c r="B184" s="8"/>
      <c r="C184" s="14"/>
      <c r="D184" s="14"/>
      <c r="E184" s="14"/>
      <c r="F184" s="14"/>
      <c r="G184" s="14"/>
      <c r="H184" s="14"/>
      <c r="I184" s="14"/>
      <c r="J184" s="8"/>
      <c r="K184" s="13"/>
      <c r="L184" s="14"/>
      <c r="M184" s="14"/>
      <c r="N184" s="14"/>
      <c r="O184" s="14"/>
      <c r="P184" s="14"/>
      <c r="Q184" s="14"/>
      <c r="R184" s="8"/>
      <c r="S184" s="13"/>
      <c r="T184" s="14"/>
      <c r="U184" s="14"/>
      <c r="V184" s="14"/>
      <c r="W184" s="8"/>
      <c r="X184" s="14"/>
      <c r="Y184" s="14"/>
      <c r="Z184" s="8"/>
      <c r="AA184" s="13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8"/>
      <c r="AS184" s="14"/>
      <c r="AT184" s="186"/>
      <c r="AU184" s="186"/>
      <c r="AV184" s="14"/>
      <c r="AW184" s="14"/>
    </row>
    <row r="185" ht="15.75" customHeight="1">
      <c r="A185" s="313"/>
      <c r="B185" s="8"/>
      <c r="C185" s="14"/>
      <c r="D185" s="14"/>
      <c r="E185" s="14"/>
      <c r="F185" s="14"/>
      <c r="G185" s="14"/>
      <c r="H185" s="14"/>
      <c r="I185" s="14"/>
      <c r="J185" s="8"/>
      <c r="K185" s="13"/>
      <c r="L185" s="14"/>
      <c r="M185" s="14"/>
      <c r="N185" s="14"/>
      <c r="O185" s="14"/>
      <c r="P185" s="14"/>
      <c r="Q185" s="14"/>
      <c r="R185" s="8"/>
      <c r="S185" s="13"/>
      <c r="T185" s="14"/>
      <c r="U185" s="14"/>
      <c r="V185" s="14"/>
      <c r="W185" s="8"/>
      <c r="X185" s="14"/>
      <c r="Y185" s="14"/>
      <c r="Z185" s="8"/>
      <c r="AA185" s="13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8"/>
      <c r="AS185" s="14"/>
      <c r="AT185" s="186"/>
      <c r="AU185" s="186"/>
      <c r="AV185" s="14"/>
      <c r="AW185" s="14"/>
    </row>
    <row r="186" ht="15.75" customHeight="1">
      <c r="A186" s="313"/>
      <c r="B186" s="8"/>
      <c r="C186" s="14"/>
      <c r="D186" s="14"/>
      <c r="E186" s="14"/>
      <c r="F186" s="14"/>
      <c r="G186" s="14"/>
      <c r="H186" s="14"/>
      <c r="I186" s="14"/>
      <c r="J186" s="8"/>
      <c r="K186" s="13"/>
      <c r="L186" s="14"/>
      <c r="M186" s="14"/>
      <c r="N186" s="14"/>
      <c r="O186" s="14"/>
      <c r="P186" s="14"/>
      <c r="Q186" s="14"/>
      <c r="R186" s="8"/>
      <c r="S186" s="13"/>
      <c r="T186" s="14"/>
      <c r="U186" s="14"/>
      <c r="V186" s="14"/>
      <c r="W186" s="8"/>
      <c r="X186" s="14"/>
      <c r="Y186" s="14"/>
      <c r="Z186" s="8"/>
      <c r="AA186" s="13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8"/>
      <c r="AS186" s="14"/>
      <c r="AT186" s="186"/>
      <c r="AU186" s="186"/>
      <c r="AV186" s="14"/>
      <c r="AW186" s="14"/>
    </row>
    <row r="187" ht="15.75" customHeight="1">
      <c r="A187" s="313"/>
      <c r="B187" s="8"/>
      <c r="C187" s="14"/>
      <c r="D187" s="14"/>
      <c r="E187" s="14"/>
      <c r="F187" s="14"/>
      <c r="G187" s="14"/>
      <c r="H187" s="14"/>
      <c r="I187" s="14"/>
      <c r="J187" s="8"/>
      <c r="K187" s="13"/>
      <c r="L187" s="14"/>
      <c r="M187" s="14"/>
      <c r="N187" s="14"/>
      <c r="O187" s="14"/>
      <c r="P187" s="14"/>
      <c r="Q187" s="14"/>
      <c r="R187" s="8"/>
      <c r="S187" s="13"/>
      <c r="T187" s="14"/>
      <c r="U187" s="14"/>
      <c r="V187" s="14"/>
      <c r="W187" s="8"/>
      <c r="X187" s="14"/>
      <c r="Y187" s="14"/>
      <c r="Z187" s="8"/>
      <c r="AA187" s="13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8"/>
      <c r="AS187" s="14"/>
      <c r="AT187" s="186"/>
      <c r="AU187" s="186"/>
      <c r="AV187" s="14"/>
      <c r="AW187" s="14"/>
    </row>
    <row r="188" ht="15.75" customHeight="1">
      <c r="A188" s="313"/>
      <c r="B188" s="8"/>
      <c r="C188" s="14"/>
      <c r="D188" s="14"/>
      <c r="E188" s="14"/>
      <c r="F188" s="14"/>
      <c r="G188" s="14"/>
      <c r="H188" s="14"/>
      <c r="I188" s="14"/>
      <c r="J188" s="8"/>
      <c r="K188" s="13"/>
      <c r="L188" s="14"/>
      <c r="M188" s="14"/>
      <c r="N188" s="14"/>
      <c r="O188" s="14"/>
      <c r="P188" s="14"/>
      <c r="Q188" s="14"/>
      <c r="R188" s="8"/>
      <c r="S188" s="13"/>
      <c r="T188" s="14"/>
      <c r="U188" s="14"/>
      <c r="V188" s="14"/>
      <c r="W188" s="8"/>
      <c r="X188" s="14"/>
      <c r="Y188" s="14"/>
      <c r="Z188" s="8"/>
      <c r="AA188" s="13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8"/>
      <c r="AS188" s="14"/>
      <c r="AT188" s="186"/>
      <c r="AU188" s="186"/>
      <c r="AV188" s="14"/>
      <c r="AW188" s="14"/>
    </row>
    <row r="189" ht="15.75" customHeight="1">
      <c r="A189" s="313"/>
      <c r="B189" s="8"/>
      <c r="C189" s="14"/>
      <c r="D189" s="14"/>
      <c r="E189" s="14"/>
      <c r="F189" s="14"/>
      <c r="G189" s="14"/>
      <c r="H189" s="14"/>
      <c r="I189" s="14"/>
      <c r="J189" s="8"/>
      <c r="K189" s="13"/>
      <c r="L189" s="14"/>
      <c r="M189" s="14"/>
      <c r="N189" s="14"/>
      <c r="O189" s="14"/>
      <c r="P189" s="14"/>
      <c r="Q189" s="14"/>
      <c r="R189" s="8"/>
      <c r="S189" s="13"/>
      <c r="T189" s="14"/>
      <c r="U189" s="14"/>
      <c r="V189" s="14"/>
      <c r="W189" s="8"/>
      <c r="X189" s="14"/>
      <c r="Y189" s="14"/>
      <c r="Z189" s="8"/>
      <c r="AA189" s="13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8"/>
      <c r="AS189" s="14"/>
      <c r="AT189" s="186"/>
      <c r="AU189" s="186"/>
      <c r="AV189" s="14"/>
      <c r="AW189" s="14"/>
    </row>
    <row r="190" ht="15.75" customHeight="1">
      <c r="A190" s="313"/>
      <c r="B190" s="8"/>
      <c r="C190" s="14"/>
      <c r="D190" s="14"/>
      <c r="E190" s="14"/>
      <c r="F190" s="14"/>
      <c r="G190" s="14"/>
      <c r="H190" s="14"/>
      <c r="I190" s="14"/>
      <c r="J190" s="8"/>
      <c r="K190" s="13"/>
      <c r="L190" s="14"/>
      <c r="M190" s="14"/>
      <c r="N190" s="14"/>
      <c r="O190" s="14"/>
      <c r="P190" s="14"/>
      <c r="Q190" s="14"/>
      <c r="R190" s="8"/>
      <c r="S190" s="13"/>
      <c r="T190" s="14"/>
      <c r="U190" s="14"/>
      <c r="V190" s="14"/>
      <c r="W190" s="8"/>
      <c r="X190" s="14"/>
      <c r="Y190" s="14"/>
      <c r="Z190" s="8"/>
      <c r="AA190" s="13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8"/>
      <c r="AS190" s="14"/>
      <c r="AT190" s="186"/>
      <c r="AU190" s="186"/>
      <c r="AV190" s="14"/>
      <c r="AW190" s="14"/>
    </row>
    <row r="191" ht="15.75" customHeight="1">
      <c r="A191" s="313"/>
      <c r="B191" s="8"/>
      <c r="C191" s="14"/>
      <c r="D191" s="14"/>
      <c r="E191" s="14"/>
      <c r="F191" s="14"/>
      <c r="G191" s="14"/>
      <c r="H191" s="14"/>
      <c r="I191" s="14"/>
      <c r="J191" s="8"/>
      <c r="K191" s="13"/>
      <c r="L191" s="14"/>
      <c r="M191" s="14"/>
      <c r="N191" s="14"/>
      <c r="O191" s="14"/>
      <c r="P191" s="14"/>
      <c r="Q191" s="14"/>
      <c r="R191" s="8"/>
      <c r="S191" s="13"/>
      <c r="T191" s="14"/>
      <c r="U191" s="14"/>
      <c r="V191" s="14"/>
      <c r="W191" s="8"/>
      <c r="X191" s="14"/>
      <c r="Y191" s="14"/>
      <c r="Z191" s="8"/>
      <c r="AA191" s="13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8"/>
      <c r="AS191" s="14"/>
      <c r="AT191" s="186"/>
      <c r="AU191" s="186"/>
      <c r="AV191" s="14"/>
      <c r="AW191" s="14"/>
    </row>
    <row r="192" ht="15.75" customHeight="1">
      <c r="A192" s="313"/>
      <c r="B192" s="8"/>
      <c r="C192" s="14"/>
      <c r="D192" s="14"/>
      <c r="E192" s="14"/>
      <c r="F192" s="14"/>
      <c r="G192" s="14"/>
      <c r="H192" s="14"/>
      <c r="I192" s="14"/>
      <c r="J192" s="8"/>
      <c r="K192" s="13"/>
      <c r="L192" s="14"/>
      <c r="M192" s="14"/>
      <c r="N192" s="14"/>
      <c r="O192" s="14"/>
      <c r="P192" s="14"/>
      <c r="Q192" s="14"/>
      <c r="R192" s="8"/>
      <c r="S192" s="13"/>
      <c r="T192" s="14"/>
      <c r="U192" s="14"/>
      <c r="V192" s="14"/>
      <c r="W192" s="8"/>
      <c r="X192" s="14"/>
      <c r="Y192" s="14"/>
      <c r="Z192" s="8"/>
      <c r="AA192" s="13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8"/>
      <c r="AS192" s="14"/>
      <c r="AT192" s="186"/>
      <c r="AU192" s="186"/>
      <c r="AV192" s="14"/>
      <c r="AW192" s="14"/>
    </row>
    <row r="193" ht="15.75" customHeight="1">
      <c r="A193" s="313"/>
      <c r="B193" s="8"/>
      <c r="C193" s="14"/>
      <c r="D193" s="14"/>
      <c r="E193" s="14"/>
      <c r="F193" s="14"/>
      <c r="G193" s="14"/>
      <c r="H193" s="14"/>
      <c r="I193" s="14"/>
      <c r="J193" s="8"/>
      <c r="K193" s="13"/>
      <c r="L193" s="14"/>
      <c r="M193" s="14"/>
      <c r="N193" s="14"/>
      <c r="O193" s="14"/>
      <c r="P193" s="14"/>
      <c r="Q193" s="14"/>
      <c r="R193" s="8"/>
      <c r="S193" s="13"/>
      <c r="T193" s="14"/>
      <c r="U193" s="14"/>
      <c r="V193" s="14"/>
      <c r="W193" s="8"/>
      <c r="X193" s="14"/>
      <c r="Y193" s="14"/>
      <c r="Z193" s="8"/>
      <c r="AA193" s="13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8"/>
      <c r="AS193" s="14"/>
      <c r="AT193" s="186"/>
      <c r="AU193" s="186"/>
      <c r="AV193" s="14"/>
      <c r="AW193" s="14"/>
    </row>
    <row r="194" ht="15.75" customHeight="1">
      <c r="A194" s="313"/>
      <c r="B194" s="8"/>
      <c r="C194" s="14"/>
      <c r="D194" s="14"/>
      <c r="E194" s="14"/>
      <c r="F194" s="14"/>
      <c r="G194" s="14"/>
      <c r="H194" s="14"/>
      <c r="I194" s="14"/>
      <c r="J194" s="8"/>
      <c r="K194" s="13"/>
      <c r="L194" s="14"/>
      <c r="M194" s="14"/>
      <c r="N194" s="14"/>
      <c r="O194" s="14"/>
      <c r="P194" s="14"/>
      <c r="Q194" s="14"/>
      <c r="R194" s="8"/>
      <c r="S194" s="13"/>
      <c r="T194" s="14"/>
      <c r="U194" s="14"/>
      <c r="V194" s="14"/>
      <c r="W194" s="8"/>
      <c r="X194" s="14"/>
      <c r="Y194" s="14"/>
      <c r="Z194" s="8"/>
      <c r="AA194" s="13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8"/>
      <c r="AS194" s="14"/>
      <c r="AT194" s="186"/>
      <c r="AU194" s="186"/>
      <c r="AV194" s="14"/>
      <c r="AW194" s="14"/>
    </row>
    <row r="195" ht="15.75" customHeight="1">
      <c r="A195" s="313"/>
      <c r="B195" s="8"/>
      <c r="C195" s="14"/>
      <c r="D195" s="14"/>
      <c r="E195" s="14"/>
      <c r="F195" s="14"/>
      <c r="G195" s="14"/>
      <c r="H195" s="14"/>
      <c r="I195" s="14"/>
      <c r="J195" s="8"/>
      <c r="K195" s="13"/>
      <c r="L195" s="14"/>
      <c r="M195" s="14"/>
      <c r="N195" s="14"/>
      <c r="O195" s="14"/>
      <c r="P195" s="14"/>
      <c r="Q195" s="14"/>
      <c r="R195" s="8"/>
      <c r="S195" s="13"/>
      <c r="T195" s="14"/>
      <c r="U195" s="14"/>
      <c r="V195" s="14"/>
      <c r="W195" s="8"/>
      <c r="X195" s="14"/>
      <c r="Y195" s="14"/>
      <c r="Z195" s="8"/>
      <c r="AA195" s="13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8"/>
      <c r="AS195" s="14"/>
      <c r="AT195" s="186"/>
      <c r="AU195" s="186"/>
      <c r="AV195" s="14"/>
      <c r="AW195" s="14"/>
    </row>
    <row r="196" ht="15.75" customHeight="1">
      <c r="A196" s="313"/>
      <c r="B196" s="8"/>
      <c r="C196" s="14"/>
      <c r="D196" s="14"/>
      <c r="E196" s="14"/>
      <c r="F196" s="14"/>
      <c r="G196" s="14"/>
      <c r="H196" s="14"/>
      <c r="I196" s="14"/>
      <c r="J196" s="8"/>
      <c r="K196" s="13"/>
      <c r="L196" s="14"/>
      <c r="M196" s="14"/>
      <c r="N196" s="14"/>
      <c r="O196" s="14"/>
      <c r="P196" s="14"/>
      <c r="Q196" s="14"/>
      <c r="R196" s="8"/>
      <c r="S196" s="13"/>
      <c r="T196" s="14"/>
      <c r="U196" s="14"/>
      <c r="V196" s="14"/>
      <c r="W196" s="8"/>
      <c r="X196" s="14"/>
      <c r="Y196" s="14"/>
      <c r="Z196" s="8"/>
      <c r="AA196" s="13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8"/>
      <c r="AS196" s="14"/>
      <c r="AT196" s="186"/>
      <c r="AU196" s="186"/>
      <c r="AV196" s="14"/>
      <c r="AW196" s="14"/>
    </row>
    <row r="197" ht="15.75" customHeight="1">
      <c r="A197" s="313"/>
      <c r="B197" s="8"/>
      <c r="C197" s="14"/>
      <c r="D197" s="14"/>
      <c r="E197" s="14"/>
      <c r="F197" s="14"/>
      <c r="G197" s="14"/>
      <c r="H197" s="14"/>
      <c r="I197" s="14"/>
      <c r="J197" s="8"/>
      <c r="K197" s="13"/>
      <c r="L197" s="14"/>
      <c r="M197" s="14"/>
      <c r="N197" s="14"/>
      <c r="O197" s="14"/>
      <c r="P197" s="14"/>
      <c r="Q197" s="14"/>
      <c r="R197" s="8"/>
      <c r="S197" s="13"/>
      <c r="T197" s="14"/>
      <c r="U197" s="14"/>
      <c r="V197" s="14"/>
      <c r="W197" s="8"/>
      <c r="X197" s="14"/>
      <c r="Y197" s="14"/>
      <c r="Z197" s="8"/>
      <c r="AA197" s="13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8"/>
      <c r="AS197" s="14"/>
      <c r="AT197" s="186"/>
      <c r="AU197" s="186"/>
      <c r="AV197" s="14"/>
      <c r="AW197" s="14"/>
    </row>
    <row r="198" ht="15.75" customHeight="1">
      <c r="A198" s="313"/>
      <c r="B198" s="8"/>
      <c r="C198" s="14"/>
      <c r="D198" s="14"/>
      <c r="E198" s="14"/>
      <c r="F198" s="14"/>
      <c r="G198" s="14"/>
      <c r="H198" s="14"/>
      <c r="I198" s="14"/>
      <c r="J198" s="8"/>
      <c r="K198" s="13"/>
      <c r="L198" s="14"/>
      <c r="M198" s="14"/>
      <c r="N198" s="14"/>
      <c r="O198" s="14"/>
      <c r="P198" s="14"/>
      <c r="Q198" s="14"/>
      <c r="R198" s="8"/>
      <c r="S198" s="13"/>
      <c r="T198" s="14"/>
      <c r="U198" s="14"/>
      <c r="V198" s="14"/>
      <c r="W198" s="8"/>
      <c r="X198" s="14"/>
      <c r="Y198" s="14"/>
      <c r="Z198" s="8"/>
      <c r="AA198" s="13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8"/>
      <c r="AS198" s="14"/>
      <c r="AT198" s="186"/>
      <c r="AU198" s="186"/>
      <c r="AV198" s="14"/>
      <c r="AW198" s="14"/>
    </row>
    <row r="199" ht="15.75" customHeight="1">
      <c r="A199" s="313"/>
      <c r="B199" s="8"/>
      <c r="C199" s="14"/>
      <c r="D199" s="14"/>
      <c r="E199" s="14"/>
      <c r="F199" s="14"/>
      <c r="G199" s="14"/>
      <c r="H199" s="14"/>
      <c r="I199" s="14"/>
      <c r="J199" s="8"/>
      <c r="K199" s="13"/>
      <c r="L199" s="14"/>
      <c r="M199" s="14"/>
      <c r="N199" s="14"/>
      <c r="O199" s="14"/>
      <c r="P199" s="14"/>
      <c r="Q199" s="14"/>
      <c r="R199" s="8"/>
      <c r="S199" s="13"/>
      <c r="T199" s="14"/>
      <c r="U199" s="14"/>
      <c r="V199" s="14"/>
      <c r="W199" s="8"/>
      <c r="X199" s="14"/>
      <c r="Y199" s="14"/>
      <c r="Z199" s="8"/>
      <c r="AA199" s="13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8"/>
      <c r="AS199" s="14"/>
      <c r="AT199" s="186"/>
      <c r="AU199" s="186"/>
      <c r="AV199" s="14"/>
      <c r="AW199" s="14"/>
    </row>
    <row r="200" ht="15.75" customHeight="1">
      <c r="A200" s="313"/>
      <c r="B200" s="8"/>
      <c r="C200" s="14"/>
      <c r="D200" s="14"/>
      <c r="E200" s="14"/>
      <c r="F200" s="14"/>
      <c r="G200" s="14"/>
      <c r="H200" s="14"/>
      <c r="I200" s="14"/>
      <c r="J200" s="8"/>
      <c r="K200" s="13"/>
      <c r="L200" s="14"/>
      <c r="M200" s="14"/>
      <c r="N200" s="14"/>
      <c r="O200" s="14"/>
      <c r="P200" s="14"/>
      <c r="Q200" s="14"/>
      <c r="R200" s="8"/>
      <c r="S200" s="13"/>
      <c r="T200" s="14"/>
      <c r="U200" s="14"/>
      <c r="V200" s="14"/>
      <c r="W200" s="8"/>
      <c r="X200" s="14"/>
      <c r="Y200" s="14"/>
      <c r="Z200" s="8"/>
      <c r="AA200" s="13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8"/>
      <c r="AS200" s="14"/>
      <c r="AT200" s="186"/>
      <c r="AU200" s="186"/>
      <c r="AV200" s="14"/>
      <c r="AW200" s="14"/>
    </row>
    <row r="201" ht="15.75" customHeight="1">
      <c r="A201" s="313"/>
      <c r="B201" s="8"/>
      <c r="C201" s="14"/>
      <c r="D201" s="14"/>
      <c r="E201" s="14"/>
      <c r="F201" s="14"/>
      <c r="G201" s="14"/>
      <c r="H201" s="14"/>
      <c r="I201" s="14"/>
      <c r="J201" s="8"/>
      <c r="K201" s="13"/>
      <c r="L201" s="14"/>
      <c r="M201" s="14"/>
      <c r="N201" s="14"/>
      <c r="O201" s="14"/>
      <c r="P201" s="14"/>
      <c r="Q201" s="14"/>
      <c r="R201" s="8"/>
      <c r="S201" s="13"/>
      <c r="T201" s="14"/>
      <c r="U201" s="14"/>
      <c r="V201" s="14"/>
      <c r="W201" s="8"/>
      <c r="X201" s="14"/>
      <c r="Y201" s="14"/>
      <c r="Z201" s="8"/>
      <c r="AA201" s="13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8"/>
      <c r="AS201" s="14"/>
      <c r="AT201" s="186"/>
      <c r="AU201" s="186"/>
      <c r="AV201" s="14"/>
      <c r="AW201" s="14"/>
    </row>
    <row r="202" ht="15.75" customHeight="1">
      <c r="A202" s="313"/>
      <c r="B202" s="8"/>
      <c r="C202" s="14"/>
      <c r="D202" s="14"/>
      <c r="E202" s="14"/>
      <c r="F202" s="14"/>
      <c r="G202" s="14"/>
      <c r="H202" s="14"/>
      <c r="I202" s="14"/>
      <c r="J202" s="8"/>
      <c r="K202" s="13"/>
      <c r="L202" s="14"/>
      <c r="M202" s="14"/>
      <c r="N202" s="14"/>
      <c r="O202" s="14"/>
      <c r="P202" s="14"/>
      <c r="Q202" s="14"/>
      <c r="R202" s="8"/>
      <c r="S202" s="13"/>
      <c r="T202" s="14"/>
      <c r="U202" s="14"/>
      <c r="V202" s="14"/>
      <c r="W202" s="8"/>
      <c r="X202" s="14"/>
      <c r="Y202" s="14"/>
      <c r="Z202" s="8"/>
      <c r="AA202" s="13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8"/>
      <c r="AS202" s="14"/>
      <c r="AT202" s="186"/>
      <c r="AU202" s="186"/>
      <c r="AV202" s="14"/>
      <c r="AW202" s="14"/>
    </row>
    <row r="203" ht="15.75" customHeight="1">
      <c r="A203" s="313"/>
      <c r="B203" s="8"/>
      <c r="C203" s="14"/>
      <c r="D203" s="14"/>
      <c r="E203" s="14"/>
      <c r="F203" s="14"/>
      <c r="G203" s="14"/>
      <c r="H203" s="14"/>
      <c r="I203" s="14"/>
      <c r="J203" s="8"/>
      <c r="K203" s="13"/>
      <c r="L203" s="14"/>
      <c r="M203" s="14"/>
      <c r="N203" s="14"/>
      <c r="O203" s="14"/>
      <c r="P203" s="14"/>
      <c r="Q203" s="14"/>
      <c r="R203" s="8"/>
      <c r="S203" s="13"/>
      <c r="T203" s="14"/>
      <c r="U203" s="14"/>
      <c r="V203" s="14"/>
      <c r="W203" s="8"/>
      <c r="X203" s="14"/>
      <c r="Y203" s="14"/>
      <c r="Z203" s="8"/>
      <c r="AA203" s="13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8"/>
      <c r="AS203" s="14"/>
      <c r="AT203" s="186"/>
      <c r="AU203" s="186"/>
      <c r="AV203" s="14"/>
      <c r="AW203" s="14"/>
    </row>
    <row r="204" ht="15.75" customHeight="1">
      <c r="A204" s="313"/>
      <c r="B204" s="8"/>
      <c r="C204" s="14"/>
      <c r="D204" s="14"/>
      <c r="E204" s="14"/>
      <c r="F204" s="14"/>
      <c r="G204" s="14"/>
      <c r="H204" s="14"/>
      <c r="I204" s="14"/>
      <c r="J204" s="8"/>
      <c r="K204" s="13"/>
      <c r="L204" s="14"/>
      <c r="M204" s="14"/>
      <c r="N204" s="14"/>
      <c r="O204" s="14"/>
      <c r="P204" s="14"/>
      <c r="Q204" s="14"/>
      <c r="R204" s="8"/>
      <c r="S204" s="13"/>
      <c r="T204" s="14"/>
      <c r="U204" s="14"/>
      <c r="V204" s="14"/>
      <c r="W204" s="8"/>
      <c r="X204" s="14"/>
      <c r="Y204" s="14"/>
      <c r="Z204" s="8"/>
      <c r="AA204" s="13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8"/>
      <c r="AS204" s="14"/>
      <c r="AT204" s="186"/>
      <c r="AU204" s="186"/>
      <c r="AV204" s="14"/>
      <c r="AW204" s="14"/>
    </row>
    <row r="205" ht="15.75" customHeight="1">
      <c r="A205" s="313"/>
      <c r="B205" s="8"/>
      <c r="C205" s="14"/>
      <c r="D205" s="14"/>
      <c r="E205" s="14"/>
      <c r="F205" s="14"/>
      <c r="G205" s="14"/>
      <c r="H205" s="14"/>
      <c r="I205" s="14"/>
      <c r="J205" s="8"/>
      <c r="K205" s="13"/>
      <c r="L205" s="14"/>
      <c r="M205" s="14"/>
      <c r="N205" s="14"/>
      <c r="O205" s="14"/>
      <c r="P205" s="14"/>
      <c r="Q205" s="14"/>
      <c r="R205" s="8"/>
      <c r="S205" s="13"/>
      <c r="T205" s="14"/>
      <c r="U205" s="14"/>
      <c r="V205" s="14"/>
      <c r="W205" s="8"/>
      <c r="X205" s="14"/>
      <c r="Y205" s="14"/>
      <c r="Z205" s="8"/>
      <c r="AA205" s="13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8"/>
      <c r="AS205" s="14"/>
      <c r="AT205" s="186"/>
      <c r="AU205" s="186"/>
      <c r="AV205" s="14"/>
      <c r="AW205" s="14"/>
    </row>
    <row r="206" ht="15.75" customHeight="1">
      <c r="A206" s="313"/>
      <c r="B206" s="8"/>
      <c r="C206" s="14"/>
      <c r="D206" s="14"/>
      <c r="E206" s="14"/>
      <c r="F206" s="14"/>
      <c r="G206" s="14"/>
      <c r="H206" s="14"/>
      <c r="I206" s="14"/>
      <c r="J206" s="8"/>
      <c r="K206" s="13"/>
      <c r="L206" s="14"/>
      <c r="M206" s="14"/>
      <c r="N206" s="14"/>
      <c r="O206" s="14"/>
      <c r="P206" s="14"/>
      <c r="Q206" s="14"/>
      <c r="R206" s="8"/>
      <c r="S206" s="13"/>
      <c r="T206" s="14"/>
      <c r="U206" s="14"/>
      <c r="V206" s="14"/>
      <c r="W206" s="8"/>
      <c r="X206" s="14"/>
      <c r="Y206" s="14"/>
      <c r="Z206" s="8"/>
      <c r="AA206" s="13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8"/>
      <c r="AS206" s="14"/>
      <c r="AT206" s="186"/>
      <c r="AU206" s="186"/>
      <c r="AV206" s="14"/>
      <c r="AW206" s="14"/>
    </row>
    <row r="207" ht="15.75" customHeight="1">
      <c r="A207" s="313"/>
      <c r="B207" s="8"/>
      <c r="C207" s="14"/>
      <c r="D207" s="14"/>
      <c r="E207" s="14"/>
      <c r="F207" s="14"/>
      <c r="G207" s="14"/>
      <c r="H207" s="14"/>
      <c r="I207" s="14"/>
      <c r="J207" s="8"/>
      <c r="K207" s="13"/>
      <c r="L207" s="14"/>
      <c r="M207" s="14"/>
      <c r="N207" s="14"/>
      <c r="O207" s="14"/>
      <c r="P207" s="14"/>
      <c r="Q207" s="14"/>
      <c r="R207" s="8"/>
      <c r="S207" s="13"/>
      <c r="T207" s="14"/>
      <c r="U207" s="14"/>
      <c r="V207" s="14"/>
      <c r="W207" s="8"/>
      <c r="X207" s="14"/>
      <c r="Y207" s="14"/>
      <c r="Z207" s="8"/>
      <c r="AA207" s="13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8"/>
      <c r="AS207" s="14"/>
      <c r="AT207" s="186"/>
      <c r="AU207" s="186"/>
      <c r="AV207" s="14"/>
      <c r="AW207" s="14"/>
    </row>
    <row r="208" ht="15.75" customHeight="1">
      <c r="A208" s="313"/>
      <c r="B208" s="8"/>
      <c r="C208" s="14"/>
      <c r="D208" s="14"/>
      <c r="E208" s="14"/>
      <c r="F208" s="14"/>
      <c r="G208" s="14"/>
      <c r="H208" s="14"/>
      <c r="I208" s="14"/>
      <c r="J208" s="8"/>
      <c r="K208" s="13"/>
      <c r="L208" s="14"/>
      <c r="M208" s="14"/>
      <c r="N208" s="14"/>
      <c r="O208" s="14"/>
      <c r="P208" s="14"/>
      <c r="Q208" s="14"/>
      <c r="R208" s="8"/>
      <c r="S208" s="13"/>
      <c r="T208" s="14"/>
      <c r="U208" s="14"/>
      <c r="V208" s="14"/>
      <c r="W208" s="8"/>
      <c r="X208" s="14"/>
      <c r="Y208" s="14"/>
      <c r="Z208" s="8"/>
      <c r="AA208" s="13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8"/>
      <c r="AS208" s="14"/>
      <c r="AT208" s="186"/>
      <c r="AU208" s="186"/>
      <c r="AV208" s="14"/>
      <c r="AW208" s="14"/>
    </row>
    <row r="209" ht="15.75" customHeight="1">
      <c r="A209" s="313"/>
      <c r="B209" s="8"/>
      <c r="C209" s="14"/>
      <c r="D209" s="14"/>
      <c r="E209" s="14"/>
      <c r="F209" s="14"/>
      <c r="G209" s="14"/>
      <c r="H209" s="14"/>
      <c r="I209" s="14"/>
      <c r="J209" s="8"/>
      <c r="K209" s="13"/>
      <c r="L209" s="14"/>
      <c r="M209" s="14"/>
      <c r="N209" s="14"/>
      <c r="O209" s="14"/>
      <c r="P209" s="14"/>
      <c r="Q209" s="14"/>
      <c r="R209" s="8"/>
      <c r="S209" s="13"/>
      <c r="T209" s="14"/>
      <c r="U209" s="14"/>
      <c r="V209" s="14"/>
      <c r="W209" s="8"/>
      <c r="X209" s="14"/>
      <c r="Y209" s="14"/>
      <c r="Z209" s="8"/>
      <c r="AA209" s="13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8"/>
      <c r="AS209" s="14"/>
      <c r="AT209" s="186"/>
      <c r="AU209" s="186"/>
      <c r="AV209" s="14"/>
      <c r="AW209" s="14"/>
    </row>
    <row r="210" ht="15.75" customHeight="1">
      <c r="A210" s="313"/>
      <c r="B210" s="8"/>
      <c r="C210" s="14"/>
      <c r="D210" s="14"/>
      <c r="E210" s="14"/>
      <c r="F210" s="14"/>
      <c r="G210" s="14"/>
      <c r="H210" s="14"/>
      <c r="I210" s="14"/>
      <c r="J210" s="8"/>
      <c r="K210" s="13"/>
      <c r="L210" s="14"/>
      <c r="M210" s="14"/>
      <c r="N210" s="14"/>
      <c r="O210" s="14"/>
      <c r="P210" s="14"/>
      <c r="Q210" s="14"/>
      <c r="R210" s="8"/>
      <c r="S210" s="13"/>
      <c r="T210" s="14"/>
      <c r="U210" s="14"/>
      <c r="V210" s="14"/>
      <c r="W210" s="8"/>
      <c r="X210" s="14"/>
      <c r="Y210" s="14"/>
      <c r="Z210" s="8"/>
      <c r="AA210" s="13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8"/>
      <c r="AS210" s="14"/>
      <c r="AT210" s="186"/>
      <c r="AU210" s="186"/>
      <c r="AV210" s="14"/>
      <c r="AW210" s="14"/>
    </row>
    <row r="211" ht="15.75" customHeight="1">
      <c r="A211" s="313"/>
      <c r="B211" s="8"/>
      <c r="C211" s="14"/>
      <c r="D211" s="14"/>
      <c r="E211" s="14"/>
      <c r="F211" s="14"/>
      <c r="G211" s="14"/>
      <c r="H211" s="14"/>
      <c r="I211" s="14"/>
      <c r="J211" s="8"/>
      <c r="K211" s="13"/>
      <c r="L211" s="14"/>
      <c r="M211" s="14"/>
      <c r="N211" s="14"/>
      <c r="O211" s="14"/>
      <c r="P211" s="14"/>
      <c r="Q211" s="14"/>
      <c r="R211" s="8"/>
      <c r="S211" s="13"/>
      <c r="T211" s="14"/>
      <c r="U211" s="14"/>
      <c r="V211" s="14"/>
      <c r="W211" s="8"/>
      <c r="X211" s="14"/>
      <c r="Y211" s="14"/>
      <c r="Z211" s="8"/>
      <c r="AA211" s="13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8"/>
      <c r="AS211" s="14"/>
      <c r="AT211" s="186"/>
      <c r="AU211" s="186"/>
      <c r="AV211" s="14"/>
      <c r="AW211" s="14"/>
    </row>
    <row r="212" ht="15.75" customHeight="1">
      <c r="A212" s="313"/>
      <c r="B212" s="8"/>
      <c r="C212" s="14"/>
      <c r="D212" s="14"/>
      <c r="E212" s="14"/>
      <c r="F212" s="14"/>
      <c r="G212" s="14"/>
      <c r="H212" s="14"/>
      <c r="I212" s="14"/>
      <c r="J212" s="8"/>
      <c r="K212" s="13"/>
      <c r="L212" s="14"/>
      <c r="M212" s="14"/>
      <c r="N212" s="14"/>
      <c r="O212" s="14"/>
      <c r="P212" s="14"/>
      <c r="Q212" s="14"/>
      <c r="R212" s="8"/>
      <c r="S212" s="13"/>
      <c r="T212" s="14"/>
      <c r="U212" s="14"/>
      <c r="V212" s="14"/>
      <c r="W212" s="8"/>
      <c r="X212" s="14"/>
      <c r="Y212" s="14"/>
      <c r="Z212" s="8"/>
      <c r="AA212" s="13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8"/>
      <c r="AS212" s="14"/>
      <c r="AT212" s="186"/>
      <c r="AU212" s="186"/>
      <c r="AV212" s="14"/>
      <c r="AW212" s="14"/>
    </row>
    <row r="213" ht="15.75" customHeight="1">
      <c r="A213" s="313"/>
      <c r="B213" s="8"/>
      <c r="C213" s="14"/>
      <c r="D213" s="14"/>
      <c r="E213" s="14"/>
      <c r="F213" s="14"/>
      <c r="G213" s="14"/>
      <c r="H213" s="14"/>
      <c r="I213" s="14"/>
      <c r="J213" s="8"/>
      <c r="K213" s="13"/>
      <c r="L213" s="14"/>
      <c r="M213" s="14"/>
      <c r="N213" s="14"/>
      <c r="O213" s="14"/>
      <c r="P213" s="14"/>
      <c r="Q213" s="14"/>
      <c r="R213" s="8"/>
      <c r="S213" s="13"/>
      <c r="T213" s="14"/>
      <c r="U213" s="14"/>
      <c r="V213" s="14"/>
      <c r="W213" s="8"/>
      <c r="X213" s="14"/>
      <c r="Y213" s="14"/>
      <c r="Z213" s="8"/>
      <c r="AA213" s="13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8"/>
      <c r="AS213" s="14"/>
      <c r="AT213" s="186"/>
      <c r="AU213" s="186"/>
      <c r="AV213" s="14"/>
      <c r="AW213" s="14"/>
    </row>
    <row r="214" ht="15.75" customHeight="1">
      <c r="A214" s="313"/>
      <c r="B214" s="8"/>
      <c r="C214" s="14"/>
      <c r="D214" s="14"/>
      <c r="E214" s="14"/>
      <c r="F214" s="14"/>
      <c r="G214" s="14"/>
      <c r="H214" s="14"/>
      <c r="I214" s="14"/>
      <c r="J214" s="8"/>
      <c r="K214" s="13"/>
      <c r="L214" s="14"/>
      <c r="M214" s="14"/>
      <c r="N214" s="14"/>
      <c r="O214" s="14"/>
      <c r="P214" s="14"/>
      <c r="Q214" s="14"/>
      <c r="R214" s="8"/>
      <c r="S214" s="13"/>
      <c r="T214" s="14"/>
      <c r="U214" s="14"/>
      <c r="V214" s="14"/>
      <c r="W214" s="8"/>
      <c r="X214" s="14"/>
      <c r="Y214" s="14"/>
      <c r="Z214" s="8"/>
      <c r="AA214" s="13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8"/>
      <c r="AS214" s="14"/>
      <c r="AT214" s="186"/>
      <c r="AU214" s="186"/>
      <c r="AV214" s="14"/>
      <c r="AW214" s="14"/>
    </row>
    <row r="215" ht="15.75" customHeight="1">
      <c r="A215" s="313"/>
      <c r="B215" s="8"/>
      <c r="C215" s="14"/>
      <c r="D215" s="14"/>
      <c r="E215" s="14"/>
      <c r="F215" s="14"/>
      <c r="G215" s="14"/>
      <c r="H215" s="14"/>
      <c r="I215" s="14"/>
      <c r="J215" s="8"/>
      <c r="K215" s="13"/>
      <c r="L215" s="14"/>
      <c r="M215" s="14"/>
      <c r="N215" s="14"/>
      <c r="O215" s="14"/>
      <c r="P215" s="14"/>
      <c r="Q215" s="14"/>
      <c r="R215" s="8"/>
      <c r="S215" s="13"/>
      <c r="T215" s="14"/>
      <c r="U215" s="14"/>
      <c r="V215" s="14"/>
      <c r="W215" s="8"/>
      <c r="X215" s="14"/>
      <c r="Y215" s="14"/>
      <c r="Z215" s="8"/>
      <c r="AA215" s="13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8"/>
      <c r="AS215" s="14"/>
      <c r="AT215" s="186"/>
      <c r="AU215" s="186"/>
      <c r="AV215" s="14"/>
      <c r="AW215" s="14"/>
    </row>
    <row r="216" ht="15.75" customHeight="1">
      <c r="A216" s="313"/>
      <c r="B216" s="8"/>
      <c r="C216" s="14"/>
      <c r="D216" s="14"/>
      <c r="E216" s="14"/>
      <c r="F216" s="14"/>
      <c r="G216" s="14"/>
      <c r="H216" s="14"/>
      <c r="I216" s="14"/>
      <c r="J216" s="8"/>
      <c r="K216" s="13"/>
      <c r="L216" s="14"/>
      <c r="M216" s="14"/>
      <c r="N216" s="14"/>
      <c r="O216" s="14"/>
      <c r="P216" s="14"/>
      <c r="Q216" s="14"/>
      <c r="R216" s="8"/>
      <c r="S216" s="13"/>
      <c r="T216" s="14"/>
      <c r="U216" s="14"/>
      <c r="V216" s="14"/>
      <c r="W216" s="8"/>
      <c r="X216" s="14"/>
      <c r="Y216" s="14"/>
      <c r="Z216" s="8"/>
      <c r="AA216" s="13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8"/>
      <c r="AS216" s="14"/>
      <c r="AT216" s="186"/>
      <c r="AU216" s="186"/>
      <c r="AV216" s="14"/>
      <c r="AW216" s="14"/>
    </row>
    <row r="217" ht="15.75" customHeight="1">
      <c r="A217" s="313"/>
      <c r="B217" s="8"/>
      <c r="C217" s="14"/>
      <c r="D217" s="14"/>
      <c r="E217" s="14"/>
      <c r="F217" s="14"/>
      <c r="G217" s="14"/>
      <c r="H217" s="14"/>
      <c r="I217" s="14"/>
      <c r="J217" s="8"/>
      <c r="K217" s="13"/>
      <c r="L217" s="14"/>
      <c r="M217" s="14"/>
      <c r="N217" s="14"/>
      <c r="O217" s="14"/>
      <c r="P217" s="14"/>
      <c r="Q217" s="14"/>
      <c r="R217" s="8"/>
      <c r="S217" s="13"/>
      <c r="T217" s="14"/>
      <c r="U217" s="14"/>
      <c r="V217" s="14"/>
      <c r="W217" s="8"/>
      <c r="X217" s="14"/>
      <c r="Y217" s="14"/>
      <c r="Z217" s="8"/>
      <c r="AA217" s="13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8"/>
      <c r="AS217" s="14"/>
      <c r="AT217" s="186"/>
      <c r="AU217" s="186"/>
      <c r="AV217" s="14"/>
      <c r="AW217" s="14"/>
    </row>
    <row r="218" ht="15.75" customHeight="1">
      <c r="A218" s="313"/>
      <c r="B218" s="8"/>
      <c r="C218" s="14"/>
      <c r="D218" s="14"/>
      <c r="E218" s="14"/>
      <c r="F218" s="14"/>
      <c r="G218" s="14"/>
      <c r="H218" s="14"/>
      <c r="I218" s="14"/>
      <c r="J218" s="8"/>
      <c r="K218" s="13"/>
      <c r="L218" s="14"/>
      <c r="M218" s="14"/>
      <c r="N218" s="14"/>
      <c r="O218" s="14"/>
      <c r="P218" s="14"/>
      <c r="Q218" s="14"/>
      <c r="R218" s="8"/>
      <c r="S218" s="13"/>
      <c r="T218" s="14"/>
      <c r="U218" s="14"/>
      <c r="V218" s="14"/>
      <c r="W218" s="8"/>
      <c r="X218" s="14"/>
      <c r="Y218" s="14"/>
      <c r="Z218" s="8"/>
      <c r="AA218" s="13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8"/>
      <c r="AS218" s="14"/>
      <c r="AT218" s="186"/>
      <c r="AU218" s="186"/>
      <c r="AV218" s="14"/>
      <c r="AW218" s="14"/>
    </row>
    <row r="219" ht="15.75" customHeight="1">
      <c r="A219" s="313"/>
      <c r="B219" s="8"/>
      <c r="C219" s="14"/>
      <c r="D219" s="14"/>
      <c r="E219" s="14"/>
      <c r="F219" s="14"/>
      <c r="G219" s="14"/>
      <c r="H219" s="14"/>
      <c r="I219" s="14"/>
      <c r="J219" s="8"/>
      <c r="K219" s="13"/>
      <c r="L219" s="14"/>
      <c r="M219" s="14"/>
      <c r="N219" s="14"/>
      <c r="O219" s="14"/>
      <c r="P219" s="14"/>
      <c r="Q219" s="14"/>
      <c r="R219" s="8"/>
      <c r="S219" s="13"/>
      <c r="T219" s="14"/>
      <c r="U219" s="14"/>
      <c r="V219" s="14"/>
      <c r="W219" s="8"/>
      <c r="X219" s="14"/>
      <c r="Y219" s="14"/>
      <c r="Z219" s="8"/>
      <c r="AA219" s="13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8"/>
      <c r="AS219" s="14"/>
      <c r="AT219" s="186"/>
      <c r="AU219" s="186"/>
      <c r="AV219" s="14"/>
      <c r="AW219" s="14"/>
    </row>
    <row r="220" ht="15.75" customHeight="1">
      <c r="A220" s="313"/>
      <c r="B220" s="8"/>
      <c r="C220" s="14"/>
      <c r="D220" s="14"/>
      <c r="E220" s="14"/>
      <c r="F220" s="14"/>
      <c r="G220" s="14"/>
      <c r="H220" s="14"/>
      <c r="I220" s="14"/>
      <c r="J220" s="8"/>
      <c r="K220" s="13"/>
      <c r="L220" s="14"/>
      <c r="M220" s="14"/>
      <c r="N220" s="14"/>
      <c r="O220" s="14"/>
      <c r="P220" s="14"/>
      <c r="Q220" s="14"/>
      <c r="R220" s="8"/>
      <c r="S220" s="13"/>
      <c r="T220" s="14"/>
      <c r="U220" s="14"/>
      <c r="V220" s="14"/>
      <c r="W220" s="8"/>
      <c r="X220" s="14"/>
      <c r="Y220" s="14"/>
      <c r="Z220" s="8"/>
      <c r="AA220" s="13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8"/>
      <c r="AS220" s="14"/>
      <c r="AT220" s="186"/>
      <c r="AU220" s="186"/>
      <c r="AV220" s="14"/>
      <c r="AW220" s="14"/>
    </row>
    <row r="221" ht="15.75" customHeight="1">
      <c r="A221" s="313"/>
      <c r="B221" s="8"/>
      <c r="C221" s="14"/>
      <c r="D221" s="14"/>
      <c r="E221" s="14"/>
      <c r="F221" s="14"/>
      <c r="G221" s="14"/>
      <c r="H221" s="14"/>
      <c r="I221" s="14"/>
      <c r="J221" s="8"/>
      <c r="K221" s="13"/>
      <c r="L221" s="14"/>
      <c r="M221" s="14"/>
      <c r="N221" s="14"/>
      <c r="O221" s="14"/>
      <c r="P221" s="14"/>
      <c r="Q221" s="14"/>
      <c r="R221" s="8"/>
      <c r="S221" s="13"/>
      <c r="T221" s="14"/>
      <c r="U221" s="14"/>
      <c r="V221" s="14"/>
      <c r="W221" s="8"/>
      <c r="X221" s="14"/>
      <c r="Y221" s="14"/>
      <c r="Z221" s="8"/>
      <c r="AA221" s="13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8"/>
      <c r="AS221" s="14"/>
      <c r="AT221" s="186"/>
      <c r="AU221" s="186"/>
      <c r="AV221" s="14"/>
      <c r="AW221" s="14"/>
    </row>
    <row r="222" ht="15.75" customHeight="1">
      <c r="A222" s="313"/>
      <c r="B222" s="8"/>
      <c r="C222" s="14"/>
      <c r="D222" s="14"/>
      <c r="E222" s="14"/>
      <c r="F222" s="14"/>
      <c r="G222" s="14"/>
      <c r="H222" s="14"/>
      <c r="I222" s="14"/>
      <c r="J222" s="8"/>
      <c r="K222" s="13"/>
      <c r="L222" s="14"/>
      <c r="M222" s="14"/>
      <c r="N222" s="14"/>
      <c r="O222" s="14"/>
      <c r="P222" s="14"/>
      <c r="Q222" s="14"/>
      <c r="R222" s="8"/>
      <c r="S222" s="13"/>
      <c r="T222" s="14"/>
      <c r="U222" s="14"/>
      <c r="V222" s="14"/>
      <c r="W222" s="8"/>
      <c r="X222" s="14"/>
      <c r="Y222" s="14"/>
      <c r="Z222" s="8"/>
      <c r="AA222" s="13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8"/>
      <c r="AS222" s="14"/>
      <c r="AT222" s="186"/>
      <c r="AU222" s="186"/>
      <c r="AV222" s="14"/>
      <c r="AW222" s="14"/>
    </row>
    <row r="223" ht="15.75" customHeight="1">
      <c r="A223" s="313"/>
      <c r="B223" s="8"/>
      <c r="C223" s="14"/>
      <c r="D223" s="14"/>
      <c r="E223" s="14"/>
      <c r="F223" s="14"/>
      <c r="G223" s="14"/>
      <c r="H223" s="14"/>
      <c r="I223" s="14"/>
      <c r="J223" s="8"/>
      <c r="K223" s="13"/>
      <c r="L223" s="14"/>
      <c r="M223" s="14"/>
      <c r="N223" s="14"/>
      <c r="O223" s="14"/>
      <c r="P223" s="14"/>
      <c r="Q223" s="14"/>
      <c r="R223" s="8"/>
      <c r="S223" s="13"/>
      <c r="T223" s="14"/>
      <c r="U223" s="14"/>
      <c r="V223" s="14"/>
      <c r="W223" s="8"/>
      <c r="X223" s="14"/>
      <c r="Y223" s="14"/>
      <c r="Z223" s="8"/>
      <c r="AA223" s="13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8"/>
      <c r="AS223" s="14"/>
      <c r="AT223" s="186"/>
      <c r="AU223" s="186"/>
      <c r="AV223" s="14"/>
      <c r="AW223" s="14"/>
    </row>
    <row r="224" ht="15.75" customHeight="1">
      <c r="A224" s="313"/>
      <c r="B224" s="8"/>
      <c r="C224" s="14"/>
      <c r="D224" s="14"/>
      <c r="E224" s="14"/>
      <c r="F224" s="14"/>
      <c r="G224" s="14"/>
      <c r="H224" s="14"/>
      <c r="I224" s="14"/>
      <c r="J224" s="8"/>
      <c r="K224" s="13"/>
      <c r="L224" s="14"/>
      <c r="M224" s="14"/>
      <c r="N224" s="14"/>
      <c r="O224" s="14"/>
      <c r="P224" s="14"/>
      <c r="Q224" s="14"/>
      <c r="R224" s="8"/>
      <c r="S224" s="13"/>
      <c r="T224" s="14"/>
      <c r="U224" s="14"/>
      <c r="V224" s="14"/>
      <c r="W224" s="8"/>
      <c r="X224" s="14"/>
      <c r="Y224" s="14"/>
      <c r="Z224" s="8"/>
      <c r="AA224" s="13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8"/>
      <c r="AS224" s="14"/>
      <c r="AT224" s="186"/>
      <c r="AU224" s="186"/>
      <c r="AV224" s="14"/>
      <c r="AW224" s="14"/>
    </row>
    <row r="225" ht="15.75" customHeight="1">
      <c r="A225" s="313"/>
      <c r="B225" s="8"/>
      <c r="C225" s="14"/>
      <c r="D225" s="14"/>
      <c r="E225" s="14"/>
      <c r="F225" s="14"/>
      <c r="G225" s="14"/>
      <c r="H225" s="14"/>
      <c r="I225" s="14"/>
      <c r="J225" s="8"/>
      <c r="K225" s="13"/>
      <c r="L225" s="14"/>
      <c r="M225" s="14"/>
      <c r="N225" s="14"/>
      <c r="O225" s="14"/>
      <c r="P225" s="14"/>
      <c r="Q225" s="14"/>
      <c r="R225" s="8"/>
      <c r="S225" s="13"/>
      <c r="T225" s="14"/>
      <c r="U225" s="14"/>
      <c r="V225" s="14"/>
      <c r="W225" s="8"/>
      <c r="X225" s="14"/>
      <c r="Y225" s="14"/>
      <c r="Z225" s="8"/>
      <c r="AA225" s="13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8"/>
      <c r="AS225" s="14"/>
      <c r="AT225" s="186"/>
      <c r="AU225" s="186"/>
      <c r="AV225" s="14"/>
      <c r="AW225" s="14"/>
    </row>
    <row r="226" ht="15.75" customHeight="1">
      <c r="A226" s="313"/>
      <c r="B226" s="8"/>
      <c r="C226" s="14"/>
      <c r="D226" s="14"/>
      <c r="E226" s="14"/>
      <c r="F226" s="14"/>
      <c r="G226" s="14"/>
      <c r="H226" s="14"/>
      <c r="I226" s="14"/>
      <c r="J226" s="8"/>
      <c r="K226" s="13"/>
      <c r="L226" s="14"/>
      <c r="M226" s="14"/>
      <c r="N226" s="14"/>
      <c r="O226" s="14"/>
      <c r="P226" s="14"/>
      <c r="Q226" s="14"/>
      <c r="R226" s="8"/>
      <c r="S226" s="13"/>
      <c r="T226" s="14"/>
      <c r="U226" s="14"/>
      <c r="V226" s="14"/>
      <c r="W226" s="8"/>
      <c r="X226" s="14"/>
      <c r="Y226" s="14"/>
      <c r="Z226" s="8"/>
      <c r="AA226" s="13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8"/>
      <c r="AS226" s="14"/>
      <c r="AT226" s="186"/>
      <c r="AU226" s="186"/>
      <c r="AV226" s="14"/>
      <c r="AW226" s="14"/>
    </row>
    <row r="227" ht="15.75" customHeight="1">
      <c r="A227" s="313"/>
      <c r="B227" s="8"/>
      <c r="C227" s="14"/>
      <c r="D227" s="14"/>
      <c r="E227" s="14"/>
      <c r="F227" s="14"/>
      <c r="G227" s="14"/>
      <c r="H227" s="14"/>
      <c r="I227" s="14"/>
      <c r="J227" s="8"/>
      <c r="K227" s="13"/>
      <c r="L227" s="14"/>
      <c r="M227" s="14"/>
      <c r="N227" s="14"/>
      <c r="O227" s="14"/>
      <c r="P227" s="14"/>
      <c r="Q227" s="14"/>
      <c r="R227" s="8"/>
      <c r="S227" s="13"/>
      <c r="T227" s="14"/>
      <c r="U227" s="14"/>
      <c r="V227" s="14"/>
      <c r="W227" s="8"/>
      <c r="X227" s="14"/>
      <c r="Y227" s="14"/>
      <c r="Z227" s="8"/>
      <c r="AA227" s="13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8"/>
      <c r="AS227" s="14"/>
      <c r="AT227" s="186"/>
      <c r="AU227" s="186"/>
      <c r="AV227" s="14"/>
      <c r="AW227" s="14"/>
    </row>
    <row r="228" ht="15.75" customHeight="1">
      <c r="A228" s="313"/>
      <c r="B228" s="8"/>
      <c r="C228" s="14"/>
      <c r="D228" s="14"/>
      <c r="E228" s="14"/>
      <c r="F228" s="14"/>
      <c r="G228" s="14"/>
      <c r="H228" s="14"/>
      <c r="I228" s="14"/>
      <c r="J228" s="8"/>
      <c r="K228" s="13"/>
      <c r="L228" s="14"/>
      <c r="M228" s="14"/>
      <c r="N228" s="14"/>
      <c r="O228" s="14"/>
      <c r="P228" s="14"/>
      <c r="Q228" s="14"/>
      <c r="R228" s="8"/>
      <c r="S228" s="13"/>
      <c r="T228" s="14"/>
      <c r="U228" s="14"/>
      <c r="V228" s="14"/>
      <c r="W228" s="8"/>
      <c r="X228" s="14"/>
      <c r="Y228" s="14"/>
      <c r="Z228" s="8"/>
      <c r="AA228" s="13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8"/>
      <c r="AS228" s="14"/>
      <c r="AT228" s="186"/>
      <c r="AU228" s="186"/>
      <c r="AV228" s="14"/>
      <c r="AW228" s="14"/>
    </row>
    <row r="229" ht="15.75" customHeight="1">
      <c r="A229" s="313"/>
      <c r="B229" s="8"/>
      <c r="C229" s="14"/>
      <c r="D229" s="14"/>
      <c r="E229" s="14"/>
      <c r="F229" s="14"/>
      <c r="G229" s="14"/>
      <c r="H229" s="14"/>
      <c r="I229" s="14"/>
      <c r="J229" s="8"/>
      <c r="K229" s="13"/>
      <c r="L229" s="14"/>
      <c r="M229" s="14"/>
      <c r="N229" s="14"/>
      <c r="O229" s="14"/>
      <c r="P229" s="14"/>
      <c r="Q229" s="14"/>
      <c r="R229" s="8"/>
      <c r="S229" s="13"/>
      <c r="T229" s="14"/>
      <c r="U229" s="14"/>
      <c r="V229" s="14"/>
      <c r="W229" s="8"/>
      <c r="X229" s="14"/>
      <c r="Y229" s="14"/>
      <c r="Z229" s="8"/>
      <c r="AA229" s="13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8"/>
      <c r="AS229" s="14"/>
      <c r="AT229" s="186"/>
      <c r="AU229" s="186"/>
      <c r="AV229" s="14"/>
      <c r="AW229" s="14"/>
    </row>
    <row r="230" ht="15.75" customHeight="1">
      <c r="A230" s="313"/>
      <c r="B230" s="8"/>
      <c r="C230" s="14"/>
      <c r="D230" s="14"/>
      <c r="E230" s="14"/>
      <c r="F230" s="14"/>
      <c r="G230" s="14"/>
      <c r="H230" s="14"/>
      <c r="I230" s="14"/>
      <c r="J230" s="8"/>
      <c r="K230" s="13"/>
      <c r="L230" s="14"/>
      <c r="M230" s="14"/>
      <c r="N230" s="14"/>
      <c r="O230" s="14"/>
      <c r="P230" s="14"/>
      <c r="Q230" s="14"/>
      <c r="R230" s="8"/>
      <c r="S230" s="13"/>
      <c r="T230" s="14"/>
      <c r="U230" s="14"/>
      <c r="V230" s="14"/>
      <c r="W230" s="8"/>
      <c r="X230" s="14"/>
      <c r="Y230" s="14"/>
      <c r="Z230" s="8"/>
      <c r="AA230" s="13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8"/>
      <c r="AS230" s="14"/>
      <c r="AT230" s="186"/>
      <c r="AU230" s="186"/>
      <c r="AV230" s="14"/>
      <c r="AW230" s="14"/>
    </row>
    <row r="231" ht="15.75" customHeight="1">
      <c r="A231" s="313"/>
      <c r="B231" s="8"/>
      <c r="C231" s="14"/>
      <c r="D231" s="14"/>
      <c r="E231" s="14"/>
      <c r="F231" s="14"/>
      <c r="G231" s="14"/>
      <c r="H231" s="14"/>
      <c r="I231" s="14"/>
      <c r="J231" s="8"/>
      <c r="K231" s="13"/>
      <c r="L231" s="14"/>
      <c r="M231" s="14"/>
      <c r="N231" s="14"/>
      <c r="O231" s="14"/>
      <c r="P231" s="14"/>
      <c r="Q231" s="14"/>
      <c r="R231" s="8"/>
      <c r="S231" s="13"/>
      <c r="T231" s="14"/>
      <c r="U231" s="14"/>
      <c r="V231" s="14"/>
      <c r="W231" s="8"/>
      <c r="X231" s="14"/>
      <c r="Y231" s="14"/>
      <c r="Z231" s="8"/>
      <c r="AA231" s="13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8"/>
      <c r="AS231" s="14"/>
      <c r="AT231" s="186"/>
      <c r="AU231" s="186"/>
      <c r="AV231" s="14"/>
      <c r="AW231" s="14"/>
    </row>
    <row r="232" ht="15.75" customHeight="1">
      <c r="A232" s="313"/>
      <c r="B232" s="8"/>
      <c r="C232" s="14"/>
      <c r="D232" s="14"/>
      <c r="E232" s="14"/>
      <c r="F232" s="14"/>
      <c r="G232" s="14"/>
      <c r="H232" s="14"/>
      <c r="I232" s="14"/>
      <c r="J232" s="8"/>
      <c r="K232" s="13"/>
      <c r="L232" s="14"/>
      <c r="M232" s="14"/>
      <c r="N232" s="14"/>
      <c r="O232" s="14"/>
      <c r="P232" s="14"/>
      <c r="Q232" s="14"/>
      <c r="R232" s="8"/>
      <c r="S232" s="13"/>
      <c r="T232" s="14"/>
      <c r="U232" s="14"/>
      <c r="V232" s="14"/>
      <c r="W232" s="8"/>
      <c r="X232" s="14"/>
      <c r="Y232" s="14"/>
      <c r="Z232" s="8"/>
      <c r="AA232" s="13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8"/>
      <c r="AS232" s="14"/>
      <c r="AT232" s="186"/>
      <c r="AU232" s="186"/>
      <c r="AV232" s="14"/>
      <c r="AW232" s="14"/>
    </row>
    <row r="233" ht="15.75" customHeight="1">
      <c r="A233" s="313"/>
      <c r="B233" s="8"/>
      <c r="C233" s="14"/>
      <c r="D233" s="14"/>
      <c r="E233" s="14"/>
      <c r="F233" s="14"/>
      <c r="G233" s="14"/>
      <c r="H233" s="14"/>
      <c r="I233" s="14"/>
      <c r="J233" s="8"/>
      <c r="K233" s="13"/>
      <c r="L233" s="14"/>
      <c r="M233" s="14"/>
      <c r="N233" s="14"/>
      <c r="O233" s="14"/>
      <c r="P233" s="14"/>
      <c r="Q233" s="14"/>
      <c r="R233" s="8"/>
      <c r="S233" s="13"/>
      <c r="T233" s="14"/>
      <c r="U233" s="14"/>
      <c r="V233" s="14"/>
      <c r="W233" s="8"/>
      <c r="X233" s="14"/>
      <c r="Y233" s="14"/>
      <c r="Z233" s="8"/>
      <c r="AA233" s="13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8"/>
      <c r="AS233" s="14"/>
      <c r="AT233" s="186"/>
      <c r="AU233" s="186"/>
      <c r="AV233" s="14"/>
      <c r="AW233" s="14"/>
    </row>
    <row r="234" ht="15.75" customHeight="1">
      <c r="A234" s="313"/>
      <c r="B234" s="8"/>
      <c r="C234" s="14"/>
      <c r="D234" s="14"/>
      <c r="E234" s="14"/>
      <c r="F234" s="14"/>
      <c r="G234" s="14"/>
      <c r="H234" s="14"/>
      <c r="I234" s="14"/>
      <c r="J234" s="8"/>
      <c r="K234" s="13"/>
      <c r="L234" s="14"/>
      <c r="M234" s="14"/>
      <c r="N234" s="14"/>
      <c r="O234" s="14"/>
      <c r="P234" s="14"/>
      <c r="Q234" s="14"/>
      <c r="R234" s="8"/>
      <c r="S234" s="13"/>
      <c r="T234" s="14"/>
      <c r="U234" s="14"/>
      <c r="V234" s="14"/>
      <c r="W234" s="8"/>
      <c r="X234" s="14"/>
      <c r="Y234" s="14"/>
      <c r="Z234" s="8"/>
      <c r="AA234" s="13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8"/>
      <c r="AS234" s="14"/>
      <c r="AT234" s="186"/>
      <c r="AU234" s="186"/>
      <c r="AV234" s="14"/>
      <c r="AW234" s="14"/>
    </row>
    <row r="235" ht="15.75" customHeight="1">
      <c r="A235" s="313"/>
      <c r="B235" s="8"/>
      <c r="C235" s="14"/>
      <c r="D235" s="14"/>
      <c r="E235" s="14"/>
      <c r="F235" s="14"/>
      <c r="G235" s="14"/>
      <c r="H235" s="14"/>
      <c r="I235" s="14"/>
      <c r="J235" s="8"/>
      <c r="K235" s="13"/>
      <c r="L235" s="14"/>
      <c r="M235" s="14"/>
      <c r="N235" s="14"/>
      <c r="O235" s="14"/>
      <c r="P235" s="14"/>
      <c r="Q235" s="14"/>
      <c r="R235" s="8"/>
      <c r="S235" s="13"/>
      <c r="T235" s="14"/>
      <c r="U235" s="14"/>
      <c r="V235" s="14"/>
      <c r="W235" s="8"/>
      <c r="X235" s="14"/>
      <c r="Y235" s="14"/>
      <c r="Z235" s="8"/>
      <c r="AA235" s="13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8"/>
      <c r="AS235" s="14"/>
      <c r="AT235" s="186"/>
      <c r="AU235" s="186"/>
      <c r="AV235" s="14"/>
      <c r="AW235" s="14"/>
    </row>
    <row r="236" ht="15.75" customHeight="1">
      <c r="A236" s="313"/>
      <c r="B236" s="8"/>
      <c r="C236" s="14"/>
      <c r="D236" s="14"/>
      <c r="E236" s="14"/>
      <c r="F236" s="14"/>
      <c r="G236" s="14"/>
      <c r="H236" s="14"/>
      <c r="I236" s="14"/>
      <c r="J236" s="8"/>
      <c r="K236" s="13"/>
      <c r="L236" s="14"/>
      <c r="M236" s="14"/>
      <c r="N236" s="14"/>
      <c r="O236" s="14"/>
      <c r="P236" s="14"/>
      <c r="Q236" s="14"/>
      <c r="R236" s="8"/>
      <c r="S236" s="13"/>
      <c r="T236" s="14"/>
      <c r="U236" s="14"/>
      <c r="V236" s="14"/>
      <c r="W236" s="8"/>
      <c r="X236" s="14"/>
      <c r="Y236" s="14"/>
      <c r="Z236" s="8"/>
      <c r="AA236" s="13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8"/>
      <c r="AS236" s="14"/>
      <c r="AT236" s="186"/>
      <c r="AU236" s="186"/>
      <c r="AV236" s="14"/>
      <c r="AW236" s="14"/>
    </row>
    <row r="237" ht="15.75" customHeight="1">
      <c r="A237" s="313"/>
      <c r="B237" s="8"/>
      <c r="C237" s="14"/>
      <c r="D237" s="14"/>
      <c r="E237" s="14"/>
      <c r="F237" s="14"/>
      <c r="G237" s="14"/>
      <c r="H237" s="14"/>
      <c r="I237" s="14"/>
      <c r="J237" s="8"/>
      <c r="K237" s="13"/>
      <c r="L237" s="14"/>
      <c r="M237" s="14"/>
      <c r="N237" s="14"/>
      <c r="O237" s="14"/>
      <c r="P237" s="14"/>
      <c r="Q237" s="14"/>
      <c r="R237" s="8"/>
      <c r="S237" s="13"/>
      <c r="T237" s="14"/>
      <c r="U237" s="14"/>
      <c r="V237" s="14"/>
      <c r="W237" s="8"/>
      <c r="X237" s="14"/>
      <c r="Y237" s="14"/>
      <c r="Z237" s="8"/>
      <c r="AA237" s="13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8"/>
      <c r="AS237" s="14"/>
      <c r="AT237" s="186"/>
      <c r="AU237" s="186"/>
      <c r="AV237" s="14"/>
      <c r="AW237" s="14"/>
    </row>
    <row r="238" ht="15.75" customHeight="1">
      <c r="A238" s="313"/>
      <c r="B238" s="8"/>
      <c r="C238" s="14"/>
      <c r="D238" s="14"/>
      <c r="E238" s="14"/>
      <c r="F238" s="14"/>
      <c r="G238" s="14"/>
      <c r="H238" s="14"/>
      <c r="I238" s="14"/>
      <c r="J238" s="8"/>
      <c r="K238" s="13"/>
      <c r="L238" s="14"/>
      <c r="M238" s="14"/>
      <c r="N238" s="14"/>
      <c r="O238" s="14"/>
      <c r="P238" s="14"/>
      <c r="Q238" s="14"/>
      <c r="R238" s="8"/>
      <c r="S238" s="13"/>
      <c r="T238" s="14"/>
      <c r="U238" s="14"/>
      <c r="V238" s="14"/>
      <c r="W238" s="8"/>
      <c r="X238" s="14"/>
      <c r="Y238" s="14"/>
      <c r="Z238" s="8"/>
      <c r="AA238" s="13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8"/>
      <c r="AS238" s="14"/>
      <c r="AT238" s="186"/>
      <c r="AU238" s="186"/>
      <c r="AV238" s="14"/>
      <c r="AW238" s="14"/>
    </row>
    <row r="239" ht="15.75" customHeight="1">
      <c r="A239" s="313"/>
      <c r="B239" s="8"/>
      <c r="C239" s="14"/>
      <c r="D239" s="14"/>
      <c r="E239" s="14"/>
      <c r="F239" s="14"/>
      <c r="G239" s="14"/>
      <c r="H239" s="14"/>
      <c r="I239" s="14"/>
      <c r="J239" s="8"/>
      <c r="K239" s="13"/>
      <c r="L239" s="14"/>
      <c r="M239" s="14"/>
      <c r="N239" s="14"/>
      <c r="O239" s="14"/>
      <c r="P239" s="14"/>
      <c r="Q239" s="14"/>
      <c r="R239" s="8"/>
      <c r="S239" s="13"/>
      <c r="T239" s="14"/>
      <c r="U239" s="14"/>
      <c r="V239" s="14"/>
      <c r="W239" s="8"/>
      <c r="X239" s="14"/>
      <c r="Y239" s="14"/>
      <c r="Z239" s="8"/>
      <c r="AA239" s="13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8"/>
      <c r="AS239" s="14"/>
      <c r="AT239" s="186"/>
      <c r="AU239" s="186"/>
      <c r="AV239" s="14"/>
      <c r="AW239" s="14"/>
    </row>
    <row r="240" ht="15.75" customHeight="1">
      <c r="A240" s="313"/>
      <c r="B240" s="8"/>
      <c r="C240" s="14"/>
      <c r="D240" s="14"/>
      <c r="E240" s="14"/>
      <c r="F240" s="14"/>
      <c r="G240" s="14"/>
      <c r="H240" s="14"/>
      <c r="I240" s="14"/>
      <c r="J240" s="8"/>
      <c r="K240" s="13"/>
      <c r="L240" s="14"/>
      <c r="M240" s="14"/>
      <c r="N240" s="14"/>
      <c r="O240" s="14"/>
      <c r="P240" s="14"/>
      <c r="Q240" s="14"/>
      <c r="R240" s="8"/>
      <c r="S240" s="13"/>
      <c r="T240" s="14"/>
      <c r="U240" s="14"/>
      <c r="V240" s="14"/>
      <c r="W240" s="8"/>
      <c r="X240" s="14"/>
      <c r="Y240" s="14"/>
      <c r="Z240" s="8"/>
      <c r="AA240" s="13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8"/>
      <c r="AS240" s="14"/>
      <c r="AT240" s="186"/>
      <c r="AU240" s="186"/>
      <c r="AV240" s="14"/>
      <c r="AW240" s="14"/>
    </row>
    <row r="241" ht="15.75" customHeight="1">
      <c r="A241" s="313"/>
      <c r="B241" s="8"/>
      <c r="C241" s="14"/>
      <c r="D241" s="14"/>
      <c r="E241" s="14"/>
      <c r="F241" s="14"/>
      <c r="G241" s="14"/>
      <c r="H241" s="14"/>
      <c r="I241" s="14"/>
      <c r="J241" s="8"/>
      <c r="K241" s="13"/>
      <c r="L241" s="14"/>
      <c r="M241" s="14"/>
      <c r="N241" s="14"/>
      <c r="O241" s="14"/>
      <c r="P241" s="14"/>
      <c r="Q241" s="14"/>
      <c r="R241" s="8"/>
      <c r="S241" s="13"/>
      <c r="T241" s="14"/>
      <c r="U241" s="14"/>
      <c r="V241" s="14"/>
      <c r="W241" s="8"/>
      <c r="X241" s="14"/>
      <c r="Y241" s="14"/>
      <c r="Z241" s="8"/>
      <c r="AA241" s="13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8"/>
      <c r="AS241" s="14"/>
      <c r="AT241" s="186"/>
      <c r="AU241" s="186"/>
      <c r="AV241" s="14"/>
      <c r="AW241" s="14"/>
    </row>
    <row r="242" ht="15.75" customHeight="1">
      <c r="A242" s="313"/>
      <c r="B242" s="8"/>
      <c r="C242" s="14"/>
      <c r="D242" s="14"/>
      <c r="E242" s="14"/>
      <c r="F242" s="14"/>
      <c r="G242" s="14"/>
      <c r="H242" s="14"/>
      <c r="I242" s="14"/>
      <c r="J242" s="8"/>
      <c r="K242" s="13"/>
      <c r="L242" s="14"/>
      <c r="M242" s="14"/>
      <c r="N242" s="14"/>
      <c r="O242" s="14"/>
      <c r="P242" s="14"/>
      <c r="Q242" s="14"/>
      <c r="R242" s="8"/>
      <c r="S242" s="13"/>
      <c r="T242" s="14"/>
      <c r="U242" s="14"/>
      <c r="V242" s="14"/>
      <c r="W242" s="8"/>
      <c r="X242" s="14"/>
      <c r="Y242" s="14"/>
      <c r="Z242" s="8"/>
      <c r="AA242" s="13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8"/>
      <c r="AS242" s="14"/>
      <c r="AT242" s="186"/>
      <c r="AU242" s="186"/>
      <c r="AV242" s="14"/>
      <c r="AW242" s="14"/>
    </row>
    <row r="243" ht="15.75" customHeight="1">
      <c r="A243" s="313"/>
      <c r="B243" s="8"/>
      <c r="C243" s="14"/>
      <c r="D243" s="14"/>
      <c r="E243" s="14"/>
      <c r="F243" s="14"/>
      <c r="G243" s="14"/>
      <c r="H243" s="14"/>
      <c r="I243" s="14"/>
      <c r="J243" s="8"/>
      <c r="K243" s="13"/>
      <c r="L243" s="14"/>
      <c r="M243" s="14"/>
      <c r="N243" s="14"/>
      <c r="O243" s="14"/>
      <c r="P243" s="14"/>
      <c r="Q243" s="14"/>
      <c r="R243" s="8"/>
      <c r="S243" s="13"/>
      <c r="T243" s="14"/>
      <c r="U243" s="14"/>
      <c r="V243" s="14"/>
      <c r="W243" s="8"/>
      <c r="X243" s="14"/>
      <c r="Y243" s="14"/>
      <c r="Z243" s="8"/>
      <c r="AA243" s="13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8"/>
      <c r="AS243" s="14"/>
      <c r="AT243" s="186"/>
      <c r="AU243" s="186"/>
      <c r="AV243" s="14"/>
      <c r="AW243" s="14"/>
    </row>
    <row r="244" ht="15.75" customHeight="1">
      <c r="A244" s="313"/>
      <c r="B244" s="8"/>
      <c r="C244" s="14"/>
      <c r="D244" s="14"/>
      <c r="E244" s="14"/>
      <c r="F244" s="14"/>
      <c r="G244" s="14"/>
      <c r="H244" s="14"/>
      <c r="I244" s="14"/>
      <c r="J244" s="8"/>
      <c r="K244" s="13"/>
      <c r="L244" s="14"/>
      <c r="M244" s="14"/>
      <c r="N244" s="14"/>
      <c r="O244" s="14"/>
      <c r="P244" s="14"/>
      <c r="Q244" s="14"/>
      <c r="R244" s="8"/>
      <c r="S244" s="13"/>
      <c r="T244" s="14"/>
      <c r="U244" s="14"/>
      <c r="V244" s="14"/>
      <c r="W244" s="8"/>
      <c r="X244" s="14"/>
      <c r="Y244" s="14"/>
      <c r="Z244" s="8"/>
      <c r="AA244" s="13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8"/>
      <c r="AS244" s="14"/>
      <c r="AT244" s="186"/>
      <c r="AU244" s="186"/>
      <c r="AV244" s="14"/>
      <c r="AW244" s="14"/>
    </row>
    <row r="245" ht="15.75" customHeight="1">
      <c r="A245" s="313"/>
      <c r="B245" s="8"/>
      <c r="C245" s="14"/>
      <c r="D245" s="14"/>
      <c r="E245" s="14"/>
      <c r="F245" s="14"/>
      <c r="G245" s="14"/>
      <c r="H245" s="14"/>
      <c r="I245" s="14"/>
      <c r="J245" s="8"/>
      <c r="K245" s="13"/>
      <c r="L245" s="14"/>
      <c r="M245" s="14"/>
      <c r="N245" s="14"/>
      <c r="O245" s="14"/>
      <c r="P245" s="14"/>
      <c r="Q245" s="14"/>
      <c r="R245" s="8"/>
      <c r="S245" s="13"/>
      <c r="T245" s="14"/>
      <c r="U245" s="14"/>
      <c r="V245" s="14"/>
      <c r="W245" s="8"/>
      <c r="X245" s="14"/>
      <c r="Y245" s="14"/>
      <c r="Z245" s="8"/>
      <c r="AA245" s="13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8"/>
      <c r="AS245" s="14"/>
      <c r="AT245" s="186"/>
      <c r="AU245" s="186"/>
      <c r="AV245" s="14"/>
      <c r="AW245" s="14"/>
    </row>
    <row r="246" ht="15.75" customHeight="1">
      <c r="A246" s="313"/>
      <c r="B246" s="8"/>
      <c r="C246" s="14"/>
      <c r="D246" s="14"/>
      <c r="E246" s="14"/>
      <c r="F246" s="14"/>
      <c r="G246" s="14"/>
      <c r="H246" s="14"/>
      <c r="I246" s="14"/>
      <c r="J246" s="8"/>
      <c r="K246" s="13"/>
      <c r="L246" s="14"/>
      <c r="M246" s="14"/>
      <c r="N246" s="14"/>
      <c r="O246" s="14"/>
      <c r="P246" s="14"/>
      <c r="Q246" s="14"/>
      <c r="R246" s="8"/>
      <c r="S246" s="13"/>
      <c r="T246" s="14"/>
      <c r="U246" s="14"/>
      <c r="V246" s="14"/>
      <c r="W246" s="8"/>
      <c r="X246" s="14"/>
      <c r="Y246" s="14"/>
      <c r="Z246" s="8"/>
      <c r="AA246" s="13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8"/>
      <c r="AS246" s="14"/>
      <c r="AT246" s="186"/>
      <c r="AU246" s="186"/>
      <c r="AV246" s="14"/>
      <c r="AW246" s="14"/>
    </row>
    <row r="247" ht="15.75" customHeight="1">
      <c r="A247" s="313"/>
      <c r="B247" s="8"/>
      <c r="C247" s="14"/>
      <c r="D247" s="14"/>
      <c r="E247" s="14"/>
      <c r="F247" s="14"/>
      <c r="G247" s="14"/>
      <c r="H247" s="14"/>
      <c r="I247" s="14"/>
      <c r="J247" s="8"/>
      <c r="K247" s="13"/>
      <c r="L247" s="14"/>
      <c r="M247" s="14"/>
      <c r="N247" s="14"/>
      <c r="O247" s="14"/>
      <c r="P247" s="14"/>
      <c r="Q247" s="14"/>
      <c r="R247" s="8"/>
      <c r="S247" s="13"/>
      <c r="T247" s="14"/>
      <c r="U247" s="14"/>
      <c r="V247" s="14"/>
      <c r="W247" s="8"/>
      <c r="X247" s="14"/>
      <c r="Y247" s="14"/>
      <c r="Z247" s="8"/>
      <c r="AA247" s="13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8"/>
      <c r="AS247" s="14"/>
      <c r="AT247" s="186"/>
      <c r="AU247" s="186"/>
      <c r="AV247" s="14"/>
      <c r="AW247" s="14"/>
    </row>
    <row r="248" ht="15.75" customHeight="1">
      <c r="A248" s="313"/>
      <c r="B248" s="8"/>
      <c r="C248" s="14"/>
      <c r="D248" s="14"/>
      <c r="E248" s="14"/>
      <c r="F248" s="14"/>
      <c r="G248" s="14"/>
      <c r="H248" s="14"/>
      <c r="I248" s="14"/>
      <c r="J248" s="8"/>
      <c r="K248" s="13"/>
      <c r="L248" s="14"/>
      <c r="M248" s="14"/>
      <c r="N248" s="14"/>
      <c r="O248" s="14"/>
      <c r="P248" s="14"/>
      <c r="Q248" s="14"/>
      <c r="R248" s="8"/>
      <c r="S248" s="13"/>
      <c r="T248" s="14"/>
      <c r="U248" s="14"/>
      <c r="V248" s="14"/>
      <c r="W248" s="8"/>
      <c r="X248" s="14"/>
      <c r="Y248" s="14"/>
      <c r="Z248" s="8"/>
      <c r="AA248" s="13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8"/>
      <c r="AS248" s="14"/>
      <c r="AT248" s="186"/>
      <c r="AU248" s="186"/>
      <c r="AV248" s="14"/>
      <c r="AW248" s="14"/>
    </row>
    <row r="249" ht="15.75" customHeight="1">
      <c r="A249" s="313"/>
      <c r="B249" s="8"/>
      <c r="C249" s="14"/>
      <c r="D249" s="14"/>
      <c r="E249" s="14"/>
      <c r="F249" s="14"/>
      <c r="G249" s="14"/>
      <c r="H249" s="14"/>
      <c r="I249" s="14"/>
      <c r="J249" s="8"/>
      <c r="K249" s="13"/>
      <c r="L249" s="14"/>
      <c r="M249" s="14"/>
      <c r="N249" s="14"/>
      <c r="O249" s="14"/>
      <c r="P249" s="14"/>
      <c r="Q249" s="14"/>
      <c r="R249" s="8"/>
      <c r="S249" s="13"/>
      <c r="T249" s="14"/>
      <c r="U249" s="14"/>
      <c r="V249" s="14"/>
      <c r="W249" s="8"/>
      <c r="X249" s="14"/>
      <c r="Y249" s="14"/>
      <c r="Z249" s="8"/>
      <c r="AA249" s="13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8"/>
      <c r="AS249" s="14"/>
      <c r="AT249" s="186"/>
      <c r="AU249" s="186"/>
      <c r="AV249" s="14"/>
      <c r="AW249" s="14"/>
    </row>
    <row r="250" ht="15.75" customHeight="1">
      <c r="A250" s="313"/>
      <c r="B250" s="8"/>
      <c r="C250" s="14"/>
      <c r="D250" s="14"/>
      <c r="E250" s="14"/>
      <c r="F250" s="14"/>
      <c r="G250" s="14"/>
      <c r="H250" s="14"/>
      <c r="I250" s="14"/>
      <c r="J250" s="8"/>
      <c r="K250" s="13"/>
      <c r="L250" s="14"/>
      <c r="M250" s="14"/>
      <c r="N250" s="14"/>
      <c r="O250" s="14"/>
      <c r="P250" s="14"/>
      <c r="Q250" s="14"/>
      <c r="R250" s="8"/>
      <c r="S250" s="13"/>
      <c r="T250" s="14"/>
      <c r="U250" s="14"/>
      <c r="V250" s="14"/>
      <c r="W250" s="8"/>
      <c r="X250" s="14"/>
      <c r="Y250" s="14"/>
      <c r="Z250" s="8"/>
      <c r="AA250" s="13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8"/>
      <c r="AS250" s="14"/>
      <c r="AT250" s="186"/>
      <c r="AU250" s="186"/>
      <c r="AV250" s="14"/>
      <c r="AW250" s="14"/>
    </row>
    <row r="251" ht="15.75" customHeight="1">
      <c r="A251" s="313"/>
      <c r="B251" s="8"/>
      <c r="C251" s="14"/>
      <c r="D251" s="14"/>
      <c r="E251" s="14"/>
      <c r="F251" s="14"/>
      <c r="G251" s="14"/>
      <c r="H251" s="14"/>
      <c r="I251" s="14"/>
      <c r="J251" s="8"/>
      <c r="K251" s="13"/>
      <c r="L251" s="14"/>
      <c r="M251" s="14"/>
      <c r="N251" s="14"/>
      <c r="O251" s="14"/>
      <c r="P251" s="14"/>
      <c r="Q251" s="14"/>
      <c r="R251" s="8"/>
      <c r="S251" s="13"/>
      <c r="T251" s="14"/>
      <c r="U251" s="14"/>
      <c r="V251" s="14"/>
      <c r="W251" s="8"/>
      <c r="X251" s="14"/>
      <c r="Y251" s="14"/>
      <c r="Z251" s="8"/>
      <c r="AA251" s="13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8"/>
      <c r="AS251" s="14"/>
      <c r="AT251" s="186"/>
      <c r="AU251" s="186"/>
      <c r="AV251" s="14"/>
      <c r="AW251" s="14"/>
    </row>
    <row r="252" ht="15.75" customHeight="1">
      <c r="A252" s="313"/>
      <c r="B252" s="8"/>
      <c r="C252" s="14"/>
      <c r="D252" s="14"/>
      <c r="E252" s="14"/>
      <c r="F252" s="14"/>
      <c r="G252" s="14"/>
      <c r="H252" s="14"/>
      <c r="I252" s="14"/>
      <c r="J252" s="8"/>
      <c r="K252" s="13"/>
      <c r="L252" s="14"/>
      <c r="M252" s="14"/>
      <c r="N252" s="14"/>
      <c r="O252" s="14"/>
      <c r="P252" s="14"/>
      <c r="Q252" s="14"/>
      <c r="R252" s="8"/>
      <c r="S252" s="13"/>
      <c r="T252" s="14"/>
      <c r="U252" s="14"/>
      <c r="V252" s="14"/>
      <c r="W252" s="8"/>
      <c r="X252" s="14"/>
      <c r="Y252" s="14"/>
      <c r="Z252" s="8"/>
      <c r="AA252" s="13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8"/>
      <c r="AS252" s="14"/>
      <c r="AT252" s="186"/>
      <c r="AU252" s="186"/>
      <c r="AV252" s="14"/>
      <c r="AW252" s="14"/>
    </row>
    <row r="253" ht="15.75" customHeight="1">
      <c r="A253" s="313"/>
      <c r="B253" s="8"/>
      <c r="C253" s="14"/>
      <c r="D253" s="14"/>
      <c r="E253" s="14"/>
      <c r="F253" s="14"/>
      <c r="G253" s="14"/>
      <c r="H253" s="14"/>
      <c r="I253" s="14"/>
      <c r="J253" s="8"/>
      <c r="K253" s="13"/>
      <c r="L253" s="14"/>
      <c r="M253" s="14"/>
      <c r="N253" s="14"/>
      <c r="O253" s="14"/>
      <c r="P253" s="14"/>
      <c r="Q253" s="14"/>
      <c r="R253" s="8"/>
      <c r="S253" s="13"/>
      <c r="T253" s="14"/>
      <c r="U253" s="14"/>
      <c r="V253" s="14"/>
      <c r="W253" s="8"/>
      <c r="X253" s="14"/>
      <c r="Y253" s="14"/>
      <c r="Z253" s="8"/>
      <c r="AA253" s="13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8"/>
      <c r="AS253" s="14"/>
      <c r="AT253" s="186"/>
      <c r="AU253" s="186"/>
      <c r="AV253" s="14"/>
      <c r="AW253" s="14"/>
    </row>
    <row r="254" ht="15.75" customHeight="1">
      <c r="A254" s="313"/>
      <c r="B254" s="8"/>
      <c r="C254" s="14"/>
      <c r="D254" s="14"/>
      <c r="E254" s="14"/>
      <c r="F254" s="14"/>
      <c r="G254" s="14"/>
      <c r="H254" s="14"/>
      <c r="I254" s="14"/>
      <c r="J254" s="8"/>
      <c r="K254" s="13"/>
      <c r="L254" s="14"/>
      <c r="M254" s="14"/>
      <c r="N254" s="14"/>
      <c r="O254" s="14"/>
      <c r="P254" s="14"/>
      <c r="Q254" s="14"/>
      <c r="R254" s="8"/>
      <c r="S254" s="13"/>
      <c r="T254" s="14"/>
      <c r="U254" s="14"/>
      <c r="V254" s="14"/>
      <c r="W254" s="8"/>
      <c r="X254" s="14"/>
      <c r="Y254" s="14"/>
      <c r="Z254" s="8"/>
      <c r="AA254" s="13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8"/>
      <c r="AS254" s="14"/>
      <c r="AT254" s="186"/>
      <c r="AU254" s="186"/>
      <c r="AV254" s="14"/>
      <c r="AW254" s="14"/>
    </row>
    <row r="255" ht="15.75" customHeight="1">
      <c r="A255" s="313"/>
      <c r="B255" s="8"/>
      <c r="C255" s="14"/>
      <c r="D255" s="14"/>
      <c r="E255" s="14"/>
      <c r="F255" s="14"/>
      <c r="G255" s="14"/>
      <c r="H255" s="14"/>
      <c r="I255" s="14"/>
      <c r="J255" s="8"/>
      <c r="K255" s="13"/>
      <c r="L255" s="14"/>
      <c r="M255" s="14"/>
      <c r="N255" s="14"/>
      <c r="O255" s="14"/>
      <c r="P255" s="14"/>
      <c r="Q255" s="14"/>
      <c r="R255" s="8"/>
      <c r="S255" s="13"/>
      <c r="T255" s="14"/>
      <c r="U255" s="14"/>
      <c r="V255" s="14"/>
      <c r="W255" s="8"/>
      <c r="X255" s="14"/>
      <c r="Y255" s="14"/>
      <c r="Z255" s="8"/>
      <c r="AA255" s="13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8"/>
      <c r="AS255" s="14"/>
      <c r="AT255" s="186"/>
      <c r="AU255" s="186"/>
      <c r="AV255" s="14"/>
      <c r="AW255" s="14"/>
    </row>
    <row r="256" ht="15.75" customHeight="1">
      <c r="A256" s="313"/>
      <c r="B256" s="8"/>
      <c r="C256" s="14"/>
      <c r="D256" s="14"/>
      <c r="E256" s="14"/>
      <c r="F256" s="14"/>
      <c r="G256" s="14"/>
      <c r="H256" s="14"/>
      <c r="I256" s="14"/>
      <c r="J256" s="8"/>
      <c r="K256" s="13"/>
      <c r="L256" s="14"/>
      <c r="M256" s="14"/>
      <c r="N256" s="14"/>
      <c r="O256" s="14"/>
      <c r="P256" s="14"/>
      <c r="Q256" s="14"/>
      <c r="R256" s="8"/>
      <c r="S256" s="13"/>
      <c r="T256" s="14"/>
      <c r="U256" s="14"/>
      <c r="V256" s="14"/>
      <c r="W256" s="8"/>
      <c r="X256" s="14"/>
      <c r="Y256" s="14"/>
      <c r="Z256" s="8"/>
      <c r="AA256" s="13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8"/>
      <c r="AS256" s="14"/>
      <c r="AT256" s="186"/>
      <c r="AU256" s="186"/>
      <c r="AV256" s="14"/>
      <c r="AW256" s="14"/>
    </row>
    <row r="257" ht="15.75" customHeight="1">
      <c r="A257" s="313"/>
      <c r="B257" s="8"/>
      <c r="C257" s="14"/>
      <c r="D257" s="14"/>
      <c r="E257" s="14"/>
      <c r="F257" s="14"/>
      <c r="G257" s="14"/>
      <c r="H257" s="14"/>
      <c r="I257" s="14"/>
      <c r="J257" s="8"/>
      <c r="K257" s="13"/>
      <c r="L257" s="14"/>
      <c r="M257" s="14"/>
      <c r="N257" s="14"/>
      <c r="O257" s="14"/>
      <c r="P257" s="14"/>
      <c r="Q257" s="14"/>
      <c r="R257" s="8"/>
      <c r="S257" s="13"/>
      <c r="T257" s="14"/>
      <c r="U257" s="14"/>
      <c r="V257" s="14"/>
      <c r="W257" s="8"/>
      <c r="X257" s="14"/>
      <c r="Y257" s="14"/>
      <c r="Z257" s="8"/>
      <c r="AA257" s="13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8"/>
      <c r="AS257" s="14"/>
      <c r="AT257" s="186"/>
      <c r="AU257" s="186"/>
      <c r="AV257" s="14"/>
      <c r="AW257" s="14"/>
    </row>
    <row r="258" ht="15.75" customHeight="1">
      <c r="A258" s="313"/>
      <c r="B258" s="8"/>
      <c r="C258" s="14"/>
      <c r="D258" s="14"/>
      <c r="E258" s="14"/>
      <c r="F258" s="14"/>
      <c r="G258" s="14"/>
      <c r="H258" s="14"/>
      <c r="I258" s="14"/>
      <c r="J258" s="8"/>
      <c r="K258" s="13"/>
      <c r="L258" s="14"/>
      <c r="M258" s="14"/>
      <c r="N258" s="14"/>
      <c r="O258" s="14"/>
      <c r="P258" s="14"/>
      <c r="Q258" s="14"/>
      <c r="R258" s="8"/>
      <c r="S258" s="13"/>
      <c r="T258" s="14"/>
      <c r="U258" s="14"/>
      <c r="V258" s="14"/>
      <c r="W258" s="8"/>
      <c r="X258" s="14"/>
      <c r="Y258" s="14"/>
      <c r="Z258" s="8"/>
      <c r="AA258" s="13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8"/>
      <c r="AS258" s="14"/>
      <c r="AT258" s="186"/>
      <c r="AU258" s="186"/>
      <c r="AV258" s="14"/>
      <c r="AW258" s="14"/>
    </row>
    <row r="259" ht="15.75" customHeight="1">
      <c r="A259" s="313"/>
      <c r="B259" s="8"/>
      <c r="C259" s="14"/>
      <c r="D259" s="14"/>
      <c r="E259" s="14"/>
      <c r="F259" s="14"/>
      <c r="G259" s="14"/>
      <c r="H259" s="14"/>
      <c r="I259" s="14"/>
      <c r="J259" s="8"/>
      <c r="K259" s="13"/>
      <c r="L259" s="14"/>
      <c r="M259" s="14"/>
      <c r="N259" s="14"/>
      <c r="O259" s="14"/>
      <c r="P259" s="14"/>
      <c r="Q259" s="14"/>
      <c r="R259" s="8"/>
      <c r="S259" s="13"/>
      <c r="T259" s="14"/>
      <c r="U259" s="14"/>
      <c r="V259" s="14"/>
      <c r="W259" s="8"/>
      <c r="X259" s="14"/>
      <c r="Y259" s="14"/>
      <c r="Z259" s="8"/>
      <c r="AA259" s="13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8"/>
      <c r="AS259" s="14"/>
      <c r="AT259" s="186"/>
      <c r="AU259" s="186"/>
      <c r="AV259" s="14"/>
      <c r="AW259" s="14"/>
    </row>
    <row r="260" ht="15.75" customHeight="1">
      <c r="A260" s="313"/>
      <c r="B260" s="8"/>
      <c r="C260" s="14"/>
      <c r="D260" s="14"/>
      <c r="E260" s="14"/>
      <c r="F260" s="14"/>
      <c r="G260" s="14"/>
      <c r="H260" s="14"/>
      <c r="I260" s="14"/>
      <c r="J260" s="8"/>
      <c r="K260" s="13"/>
      <c r="L260" s="14"/>
      <c r="M260" s="14"/>
      <c r="N260" s="14"/>
      <c r="O260" s="14"/>
      <c r="P260" s="14"/>
      <c r="Q260" s="14"/>
      <c r="R260" s="8"/>
      <c r="S260" s="13"/>
      <c r="T260" s="14"/>
      <c r="U260" s="14"/>
      <c r="V260" s="14"/>
      <c r="W260" s="8"/>
      <c r="X260" s="14"/>
      <c r="Y260" s="14"/>
      <c r="Z260" s="8"/>
      <c r="AA260" s="13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8"/>
      <c r="AS260" s="14"/>
      <c r="AT260" s="186"/>
      <c r="AU260" s="186"/>
      <c r="AV260" s="14"/>
      <c r="AW260" s="14"/>
    </row>
    <row r="261" ht="15.75" customHeight="1">
      <c r="A261" s="313"/>
      <c r="B261" s="8"/>
      <c r="C261" s="14"/>
      <c r="D261" s="14"/>
      <c r="E261" s="14"/>
      <c r="F261" s="14"/>
      <c r="G261" s="14"/>
      <c r="H261" s="14"/>
      <c r="I261" s="14"/>
      <c r="J261" s="8"/>
      <c r="K261" s="13"/>
      <c r="L261" s="14"/>
      <c r="M261" s="14"/>
      <c r="N261" s="14"/>
      <c r="O261" s="14"/>
      <c r="P261" s="14"/>
      <c r="Q261" s="14"/>
      <c r="R261" s="8"/>
      <c r="S261" s="13"/>
      <c r="T261" s="14"/>
      <c r="U261" s="14"/>
      <c r="V261" s="14"/>
      <c r="W261" s="8"/>
      <c r="X261" s="14"/>
      <c r="Y261" s="14"/>
      <c r="Z261" s="8"/>
      <c r="AA261" s="13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8"/>
      <c r="AS261" s="14"/>
      <c r="AT261" s="186"/>
      <c r="AU261" s="186"/>
      <c r="AV261" s="14"/>
      <c r="AW261" s="14"/>
    </row>
    <row r="262" ht="15.75" customHeight="1">
      <c r="A262" s="313"/>
      <c r="B262" s="8"/>
      <c r="C262" s="14"/>
      <c r="D262" s="14"/>
      <c r="E262" s="14"/>
      <c r="F262" s="14"/>
      <c r="G262" s="14"/>
      <c r="H262" s="14"/>
      <c r="I262" s="14"/>
      <c r="J262" s="8"/>
      <c r="K262" s="13"/>
      <c r="L262" s="14"/>
      <c r="M262" s="14"/>
      <c r="N262" s="14"/>
      <c r="O262" s="14"/>
      <c r="P262" s="14"/>
      <c r="Q262" s="14"/>
      <c r="R262" s="8"/>
      <c r="S262" s="13"/>
      <c r="T262" s="14"/>
      <c r="U262" s="14"/>
      <c r="V262" s="14"/>
      <c r="W262" s="8"/>
      <c r="X262" s="14"/>
      <c r="Y262" s="14"/>
      <c r="Z262" s="8"/>
      <c r="AA262" s="13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8"/>
      <c r="AS262" s="14"/>
      <c r="AT262" s="186"/>
      <c r="AU262" s="186"/>
      <c r="AV262" s="14"/>
      <c r="AW262" s="14"/>
    </row>
    <row r="263" ht="15.75" customHeight="1">
      <c r="A263" s="313"/>
      <c r="B263" s="8"/>
      <c r="C263" s="14"/>
      <c r="D263" s="14"/>
      <c r="E263" s="14"/>
      <c r="F263" s="14"/>
      <c r="G263" s="14"/>
      <c r="H263" s="14"/>
      <c r="I263" s="14"/>
      <c r="J263" s="8"/>
      <c r="K263" s="13"/>
      <c r="L263" s="14"/>
      <c r="M263" s="14"/>
      <c r="N263" s="14"/>
      <c r="O263" s="14"/>
      <c r="P263" s="14"/>
      <c r="Q263" s="14"/>
      <c r="R263" s="8"/>
      <c r="S263" s="13"/>
      <c r="T263" s="14"/>
      <c r="U263" s="14"/>
      <c r="V263" s="14"/>
      <c r="W263" s="8"/>
      <c r="X263" s="14"/>
      <c r="Y263" s="14"/>
      <c r="Z263" s="8"/>
      <c r="AA263" s="13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8"/>
      <c r="AS263" s="14"/>
      <c r="AT263" s="186"/>
      <c r="AU263" s="186"/>
      <c r="AV263" s="14"/>
      <c r="AW263" s="14"/>
    </row>
    <row r="264" ht="15.75" customHeight="1">
      <c r="A264" s="313"/>
      <c r="B264" s="8"/>
      <c r="C264" s="14"/>
      <c r="D264" s="14"/>
      <c r="E264" s="14"/>
      <c r="F264" s="14"/>
      <c r="G264" s="14"/>
      <c r="H264" s="14"/>
      <c r="I264" s="14"/>
      <c r="J264" s="8"/>
      <c r="K264" s="13"/>
      <c r="L264" s="14"/>
      <c r="M264" s="14"/>
      <c r="N264" s="14"/>
      <c r="O264" s="14"/>
      <c r="P264" s="14"/>
      <c r="Q264" s="14"/>
      <c r="R264" s="8"/>
      <c r="S264" s="13"/>
      <c r="T264" s="14"/>
      <c r="U264" s="14"/>
      <c r="V264" s="14"/>
      <c r="W264" s="8"/>
      <c r="X264" s="14"/>
      <c r="Y264" s="14"/>
      <c r="Z264" s="8"/>
      <c r="AA264" s="13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8"/>
      <c r="AS264" s="14"/>
      <c r="AT264" s="186"/>
      <c r="AU264" s="186"/>
      <c r="AV264" s="14"/>
      <c r="AW264" s="14"/>
    </row>
    <row r="265" ht="15.75" customHeight="1">
      <c r="A265" s="313"/>
      <c r="B265" s="8"/>
      <c r="C265" s="14"/>
      <c r="D265" s="14"/>
      <c r="E265" s="14"/>
      <c r="F265" s="14"/>
      <c r="G265" s="14"/>
      <c r="H265" s="14"/>
      <c r="I265" s="14"/>
      <c r="J265" s="8"/>
      <c r="K265" s="13"/>
      <c r="L265" s="14"/>
      <c r="M265" s="14"/>
      <c r="N265" s="14"/>
      <c r="O265" s="14"/>
      <c r="P265" s="14"/>
      <c r="Q265" s="14"/>
      <c r="R265" s="8"/>
      <c r="S265" s="13"/>
      <c r="T265" s="14"/>
      <c r="U265" s="14"/>
      <c r="V265" s="14"/>
      <c r="W265" s="8"/>
      <c r="X265" s="14"/>
      <c r="Y265" s="14"/>
      <c r="Z265" s="8"/>
      <c r="AA265" s="13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8"/>
      <c r="AS265" s="14"/>
      <c r="AT265" s="186"/>
      <c r="AU265" s="186"/>
      <c r="AV265" s="14"/>
      <c r="AW265" s="14"/>
    </row>
    <row r="266" ht="15.75" customHeight="1">
      <c r="A266" s="313"/>
      <c r="B266" s="8"/>
      <c r="C266" s="14"/>
      <c r="D266" s="14"/>
      <c r="E266" s="14"/>
      <c r="F266" s="14"/>
      <c r="G266" s="14"/>
      <c r="H266" s="14"/>
      <c r="I266" s="14"/>
      <c r="J266" s="8"/>
      <c r="K266" s="13"/>
      <c r="L266" s="14"/>
      <c r="M266" s="14"/>
      <c r="N266" s="14"/>
      <c r="O266" s="14"/>
      <c r="P266" s="14"/>
      <c r="Q266" s="14"/>
      <c r="R266" s="8"/>
      <c r="S266" s="13"/>
      <c r="T266" s="14"/>
      <c r="U266" s="14"/>
      <c r="V266" s="14"/>
      <c r="W266" s="8"/>
      <c r="X266" s="14"/>
      <c r="Y266" s="14"/>
      <c r="Z266" s="8"/>
      <c r="AA266" s="13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8"/>
      <c r="AS266" s="14"/>
      <c r="AT266" s="186"/>
      <c r="AU266" s="186"/>
      <c r="AV266" s="14"/>
      <c r="AW266" s="14"/>
    </row>
    <row r="267" ht="15.75" customHeight="1">
      <c r="A267" s="313"/>
      <c r="B267" s="8"/>
      <c r="C267" s="14"/>
      <c r="D267" s="14"/>
      <c r="E267" s="14"/>
      <c r="F267" s="14"/>
      <c r="G267" s="14"/>
      <c r="H267" s="14"/>
      <c r="I267" s="14"/>
      <c r="J267" s="8"/>
      <c r="K267" s="13"/>
      <c r="L267" s="14"/>
      <c r="M267" s="14"/>
      <c r="N267" s="14"/>
      <c r="O267" s="14"/>
      <c r="P267" s="14"/>
      <c r="Q267" s="14"/>
      <c r="R267" s="8"/>
      <c r="S267" s="13"/>
      <c r="T267" s="14"/>
      <c r="U267" s="14"/>
      <c r="V267" s="14"/>
      <c r="W267" s="8"/>
      <c r="X267" s="14"/>
      <c r="Y267" s="14"/>
      <c r="Z267" s="8"/>
      <c r="AA267" s="13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8"/>
      <c r="AS267" s="14"/>
      <c r="AT267" s="186"/>
      <c r="AU267" s="186"/>
      <c r="AV267" s="14"/>
      <c r="AW267" s="14"/>
    </row>
    <row r="268" ht="15.75" customHeight="1">
      <c r="A268" s="313"/>
      <c r="B268" s="8"/>
      <c r="C268" s="14"/>
      <c r="D268" s="14"/>
      <c r="E268" s="14"/>
      <c r="F268" s="14"/>
      <c r="G268" s="14"/>
      <c r="H268" s="14"/>
      <c r="I268" s="14"/>
      <c r="J268" s="8"/>
      <c r="K268" s="13"/>
      <c r="L268" s="14"/>
      <c r="M268" s="14"/>
      <c r="N268" s="14"/>
      <c r="O268" s="14"/>
      <c r="P268" s="14"/>
      <c r="Q268" s="14"/>
      <c r="R268" s="8"/>
      <c r="S268" s="13"/>
      <c r="T268" s="14"/>
      <c r="U268" s="14"/>
      <c r="V268" s="14"/>
      <c r="W268" s="8"/>
      <c r="X268" s="14"/>
      <c r="Y268" s="14"/>
      <c r="Z268" s="8"/>
      <c r="AA268" s="13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8"/>
      <c r="AS268" s="14"/>
      <c r="AT268" s="186"/>
      <c r="AU268" s="186"/>
      <c r="AV268" s="14"/>
      <c r="AW268" s="14"/>
    </row>
    <row r="269" ht="15.75" customHeight="1">
      <c r="A269" s="313"/>
      <c r="B269" s="8"/>
      <c r="C269" s="14"/>
      <c r="D269" s="14"/>
      <c r="E269" s="14"/>
      <c r="F269" s="14"/>
      <c r="G269" s="14"/>
      <c r="H269" s="14"/>
      <c r="I269" s="14"/>
      <c r="J269" s="8"/>
      <c r="K269" s="13"/>
      <c r="L269" s="14"/>
      <c r="M269" s="14"/>
      <c r="N269" s="14"/>
      <c r="O269" s="14"/>
      <c r="P269" s="14"/>
      <c r="Q269" s="14"/>
      <c r="R269" s="8"/>
      <c r="S269" s="13"/>
      <c r="T269" s="14"/>
      <c r="U269" s="14"/>
      <c r="V269" s="14"/>
      <c r="W269" s="8"/>
      <c r="X269" s="14"/>
      <c r="Y269" s="14"/>
      <c r="Z269" s="8"/>
      <c r="AA269" s="13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8"/>
      <c r="AS269" s="14"/>
      <c r="AT269" s="186"/>
      <c r="AU269" s="186"/>
      <c r="AV269" s="14"/>
      <c r="AW269" s="14"/>
    </row>
    <row r="270" ht="15.75" customHeight="1">
      <c r="A270" s="313"/>
      <c r="B270" s="8"/>
      <c r="C270" s="14"/>
      <c r="D270" s="14"/>
      <c r="E270" s="14"/>
      <c r="F270" s="14"/>
      <c r="G270" s="14"/>
      <c r="H270" s="14"/>
      <c r="I270" s="14"/>
      <c r="J270" s="8"/>
      <c r="K270" s="13"/>
      <c r="L270" s="14"/>
      <c r="M270" s="14"/>
      <c r="N270" s="14"/>
      <c r="O270" s="14"/>
      <c r="P270" s="14"/>
      <c r="Q270" s="14"/>
      <c r="R270" s="8"/>
      <c r="S270" s="13"/>
      <c r="T270" s="14"/>
      <c r="U270" s="14"/>
      <c r="V270" s="14"/>
      <c r="W270" s="8"/>
      <c r="X270" s="14"/>
      <c r="Y270" s="14"/>
      <c r="Z270" s="8"/>
      <c r="AA270" s="13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8"/>
      <c r="AS270" s="14"/>
      <c r="AT270" s="186"/>
      <c r="AU270" s="186"/>
      <c r="AV270" s="14"/>
      <c r="AW270" s="14"/>
    </row>
    <row r="271" ht="15.75" customHeight="1">
      <c r="A271" s="313"/>
      <c r="B271" s="8"/>
      <c r="C271" s="14"/>
      <c r="D271" s="14"/>
      <c r="E271" s="14"/>
      <c r="F271" s="14"/>
      <c r="G271" s="14"/>
      <c r="H271" s="14"/>
      <c r="I271" s="14"/>
      <c r="J271" s="8"/>
      <c r="K271" s="13"/>
      <c r="L271" s="14"/>
      <c r="M271" s="14"/>
      <c r="N271" s="14"/>
      <c r="O271" s="14"/>
      <c r="P271" s="14"/>
      <c r="Q271" s="14"/>
      <c r="R271" s="8"/>
      <c r="S271" s="13"/>
      <c r="T271" s="14"/>
      <c r="U271" s="14"/>
      <c r="V271" s="14"/>
      <c r="W271" s="8"/>
      <c r="X271" s="14"/>
      <c r="Y271" s="14"/>
      <c r="Z271" s="8"/>
      <c r="AA271" s="13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8"/>
      <c r="AS271" s="14"/>
      <c r="AT271" s="186"/>
      <c r="AU271" s="186"/>
      <c r="AV271" s="14"/>
      <c r="AW271" s="14"/>
    </row>
    <row r="272" ht="15.75" customHeight="1">
      <c r="A272" s="313"/>
      <c r="B272" s="8"/>
      <c r="C272" s="14"/>
      <c r="D272" s="14"/>
      <c r="E272" s="14"/>
      <c r="F272" s="14"/>
      <c r="G272" s="14"/>
      <c r="H272" s="14"/>
      <c r="I272" s="14"/>
      <c r="J272" s="8"/>
      <c r="K272" s="13"/>
      <c r="L272" s="14"/>
      <c r="M272" s="14"/>
      <c r="N272" s="14"/>
      <c r="O272" s="14"/>
      <c r="P272" s="14"/>
      <c r="Q272" s="14"/>
      <c r="R272" s="8"/>
      <c r="S272" s="13"/>
      <c r="T272" s="14"/>
      <c r="U272" s="14"/>
      <c r="V272" s="14"/>
      <c r="W272" s="8"/>
      <c r="X272" s="14"/>
      <c r="Y272" s="14"/>
      <c r="Z272" s="8"/>
      <c r="AA272" s="13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8"/>
      <c r="AS272" s="14"/>
      <c r="AT272" s="186"/>
      <c r="AU272" s="186"/>
      <c r="AV272" s="14"/>
      <c r="AW272" s="14"/>
    </row>
    <row r="273" ht="15.75" customHeight="1">
      <c r="A273" s="313"/>
      <c r="B273" s="8"/>
      <c r="C273" s="14"/>
      <c r="D273" s="14"/>
      <c r="E273" s="14"/>
      <c r="F273" s="14"/>
      <c r="G273" s="14"/>
      <c r="H273" s="14"/>
      <c r="I273" s="14"/>
      <c r="J273" s="8"/>
      <c r="K273" s="13"/>
      <c r="L273" s="14"/>
      <c r="M273" s="14"/>
      <c r="N273" s="14"/>
      <c r="O273" s="14"/>
      <c r="P273" s="14"/>
      <c r="Q273" s="14"/>
      <c r="R273" s="8"/>
      <c r="S273" s="13"/>
      <c r="T273" s="14"/>
      <c r="U273" s="14"/>
      <c r="V273" s="14"/>
      <c r="W273" s="8"/>
      <c r="X273" s="14"/>
      <c r="Y273" s="14"/>
      <c r="Z273" s="8"/>
      <c r="AA273" s="13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8"/>
      <c r="AS273" s="14"/>
      <c r="AT273" s="186"/>
      <c r="AU273" s="186"/>
      <c r="AV273" s="14"/>
      <c r="AW273" s="14"/>
    </row>
    <row r="274" ht="15.75" customHeight="1">
      <c r="A274" s="313"/>
      <c r="B274" s="8"/>
      <c r="C274" s="14"/>
      <c r="D274" s="14"/>
      <c r="E274" s="14"/>
      <c r="F274" s="14"/>
      <c r="G274" s="14"/>
      <c r="H274" s="14"/>
      <c r="I274" s="14"/>
      <c r="J274" s="8"/>
      <c r="K274" s="13"/>
      <c r="L274" s="14"/>
      <c r="M274" s="14"/>
      <c r="N274" s="14"/>
      <c r="O274" s="14"/>
      <c r="P274" s="14"/>
      <c r="Q274" s="14"/>
      <c r="R274" s="8"/>
      <c r="S274" s="13"/>
      <c r="T274" s="14"/>
      <c r="U274" s="14"/>
      <c r="V274" s="14"/>
      <c r="W274" s="8"/>
      <c r="X274" s="14"/>
      <c r="Y274" s="14"/>
      <c r="Z274" s="8"/>
      <c r="AA274" s="13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8"/>
      <c r="AS274" s="14"/>
      <c r="AT274" s="186"/>
      <c r="AU274" s="186"/>
      <c r="AV274" s="14"/>
      <c r="AW274" s="14"/>
    </row>
    <row r="275" ht="15.75" customHeight="1">
      <c r="A275" s="313"/>
      <c r="B275" s="8"/>
      <c r="C275" s="14"/>
      <c r="D275" s="14"/>
      <c r="E275" s="14"/>
      <c r="F275" s="14"/>
      <c r="G275" s="14"/>
      <c r="H275" s="14"/>
      <c r="I275" s="14"/>
      <c r="J275" s="8"/>
      <c r="K275" s="13"/>
      <c r="L275" s="14"/>
      <c r="M275" s="14"/>
      <c r="N275" s="14"/>
      <c r="O275" s="14"/>
      <c r="P275" s="14"/>
      <c r="Q275" s="14"/>
      <c r="R275" s="8"/>
      <c r="S275" s="13"/>
      <c r="T275" s="14"/>
      <c r="U275" s="14"/>
      <c r="V275" s="14"/>
      <c r="W275" s="8"/>
      <c r="X275" s="14"/>
      <c r="Y275" s="14"/>
      <c r="Z275" s="8"/>
      <c r="AA275" s="13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8"/>
      <c r="AS275" s="14"/>
      <c r="AT275" s="186"/>
      <c r="AU275" s="186"/>
      <c r="AV275" s="14"/>
      <c r="AW275" s="14"/>
    </row>
    <row r="276" ht="15.75" customHeight="1">
      <c r="A276" s="313"/>
      <c r="B276" s="8"/>
      <c r="C276" s="14"/>
      <c r="D276" s="14"/>
      <c r="E276" s="14"/>
      <c r="F276" s="14"/>
      <c r="G276" s="14"/>
      <c r="H276" s="14"/>
      <c r="I276" s="14"/>
      <c r="J276" s="8"/>
      <c r="K276" s="13"/>
      <c r="L276" s="14"/>
      <c r="M276" s="14"/>
      <c r="N276" s="14"/>
      <c r="O276" s="14"/>
      <c r="P276" s="14"/>
      <c r="Q276" s="14"/>
      <c r="R276" s="8"/>
      <c r="S276" s="13"/>
      <c r="T276" s="14"/>
      <c r="U276" s="14"/>
      <c r="V276" s="14"/>
      <c r="W276" s="8"/>
      <c r="X276" s="14"/>
      <c r="Y276" s="14"/>
      <c r="Z276" s="8"/>
      <c r="AA276" s="13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8"/>
      <c r="AS276" s="14"/>
      <c r="AT276" s="186"/>
      <c r="AU276" s="186"/>
      <c r="AV276" s="14"/>
      <c r="AW276" s="14"/>
    </row>
    <row r="277" ht="15.75" customHeight="1">
      <c r="A277" s="313"/>
      <c r="B277" s="8"/>
      <c r="C277" s="14"/>
      <c r="D277" s="14"/>
      <c r="E277" s="14"/>
      <c r="F277" s="14"/>
      <c r="G277" s="14"/>
      <c r="H277" s="14"/>
      <c r="I277" s="14"/>
      <c r="J277" s="8"/>
      <c r="K277" s="13"/>
      <c r="L277" s="14"/>
      <c r="M277" s="14"/>
      <c r="N277" s="14"/>
      <c r="O277" s="14"/>
      <c r="P277" s="14"/>
      <c r="Q277" s="14"/>
      <c r="R277" s="8"/>
      <c r="S277" s="13"/>
      <c r="T277" s="14"/>
      <c r="U277" s="14"/>
      <c r="V277" s="14"/>
      <c r="W277" s="8"/>
      <c r="X277" s="14"/>
      <c r="Y277" s="14"/>
      <c r="Z277" s="8"/>
      <c r="AA277" s="13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8"/>
      <c r="AS277" s="14"/>
      <c r="AT277" s="186"/>
      <c r="AU277" s="186"/>
      <c r="AV277" s="14"/>
      <c r="AW277" s="14"/>
    </row>
    <row r="278" ht="15.75" customHeight="1">
      <c r="A278" s="313"/>
      <c r="B278" s="8"/>
      <c r="C278" s="14"/>
      <c r="D278" s="14"/>
      <c r="E278" s="14"/>
      <c r="F278" s="14"/>
      <c r="G278" s="14"/>
      <c r="H278" s="14"/>
      <c r="I278" s="14"/>
      <c r="J278" s="8"/>
      <c r="K278" s="13"/>
      <c r="L278" s="14"/>
      <c r="M278" s="14"/>
      <c r="N278" s="14"/>
      <c r="O278" s="14"/>
      <c r="P278" s="14"/>
      <c r="Q278" s="14"/>
      <c r="R278" s="8"/>
      <c r="S278" s="13"/>
      <c r="T278" s="14"/>
      <c r="U278" s="14"/>
      <c r="V278" s="14"/>
      <c r="W278" s="8"/>
      <c r="X278" s="14"/>
      <c r="Y278" s="14"/>
      <c r="Z278" s="8"/>
      <c r="AA278" s="13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8"/>
      <c r="AS278" s="14"/>
      <c r="AT278" s="186"/>
      <c r="AU278" s="186"/>
      <c r="AV278" s="14"/>
      <c r="AW278" s="14"/>
    </row>
    <row r="279" ht="15.75" customHeight="1">
      <c r="A279" s="313"/>
      <c r="B279" s="8"/>
      <c r="C279" s="14"/>
      <c r="D279" s="14"/>
      <c r="E279" s="14"/>
      <c r="F279" s="14"/>
      <c r="G279" s="14"/>
      <c r="H279" s="14"/>
      <c r="I279" s="14"/>
      <c r="J279" s="8"/>
      <c r="K279" s="13"/>
      <c r="L279" s="14"/>
      <c r="M279" s="14"/>
      <c r="N279" s="14"/>
      <c r="O279" s="14"/>
      <c r="P279" s="14"/>
      <c r="Q279" s="14"/>
      <c r="R279" s="8"/>
      <c r="S279" s="13"/>
      <c r="T279" s="14"/>
      <c r="U279" s="14"/>
      <c r="V279" s="14"/>
      <c r="W279" s="8"/>
      <c r="X279" s="14"/>
      <c r="Y279" s="14"/>
      <c r="Z279" s="8"/>
      <c r="AA279" s="13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8"/>
      <c r="AS279" s="14"/>
      <c r="AT279" s="186"/>
      <c r="AU279" s="186"/>
      <c r="AV279" s="14"/>
      <c r="AW279" s="14"/>
    </row>
    <row r="280" ht="15.75" customHeight="1">
      <c r="A280" s="313"/>
      <c r="B280" s="8"/>
      <c r="C280" s="14"/>
      <c r="D280" s="14"/>
      <c r="E280" s="14"/>
      <c r="F280" s="14"/>
      <c r="G280" s="14"/>
      <c r="H280" s="14"/>
      <c r="I280" s="14"/>
      <c r="J280" s="8"/>
      <c r="K280" s="13"/>
      <c r="L280" s="14"/>
      <c r="M280" s="14"/>
      <c r="N280" s="14"/>
      <c r="O280" s="14"/>
      <c r="P280" s="14"/>
      <c r="Q280" s="14"/>
      <c r="R280" s="8"/>
      <c r="S280" s="13"/>
      <c r="T280" s="14"/>
      <c r="U280" s="14"/>
      <c r="V280" s="14"/>
      <c r="W280" s="8"/>
      <c r="X280" s="14"/>
      <c r="Y280" s="14"/>
      <c r="Z280" s="8"/>
      <c r="AA280" s="13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8"/>
      <c r="AS280" s="14"/>
      <c r="AT280" s="186"/>
      <c r="AU280" s="186"/>
      <c r="AV280" s="14"/>
      <c r="AW280" s="14"/>
    </row>
    <row r="281" ht="15.75" customHeight="1">
      <c r="A281" s="313"/>
      <c r="B281" s="8"/>
      <c r="C281" s="14"/>
      <c r="D281" s="14"/>
      <c r="E281" s="14"/>
      <c r="F281" s="14"/>
      <c r="G281" s="14"/>
      <c r="H281" s="14"/>
      <c r="I281" s="14"/>
      <c r="J281" s="8"/>
      <c r="K281" s="13"/>
      <c r="L281" s="14"/>
      <c r="M281" s="14"/>
      <c r="N281" s="14"/>
      <c r="O281" s="14"/>
      <c r="P281" s="14"/>
      <c r="Q281" s="14"/>
      <c r="R281" s="8"/>
      <c r="S281" s="13"/>
      <c r="T281" s="14"/>
      <c r="U281" s="14"/>
      <c r="V281" s="14"/>
      <c r="W281" s="8"/>
      <c r="X281" s="14"/>
      <c r="Y281" s="14"/>
      <c r="Z281" s="8"/>
      <c r="AA281" s="13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8"/>
      <c r="AS281" s="14"/>
      <c r="AT281" s="186"/>
      <c r="AU281" s="186"/>
      <c r="AV281" s="14"/>
      <c r="AW281" s="14"/>
    </row>
    <row r="282" ht="15.75" customHeight="1">
      <c r="A282" s="313"/>
      <c r="B282" s="8"/>
      <c r="C282" s="14"/>
      <c r="D282" s="14"/>
      <c r="E282" s="14"/>
      <c r="F282" s="14"/>
      <c r="G282" s="14"/>
      <c r="H282" s="14"/>
      <c r="I282" s="14"/>
      <c r="J282" s="8"/>
      <c r="K282" s="13"/>
      <c r="L282" s="14"/>
      <c r="M282" s="14"/>
      <c r="N282" s="14"/>
      <c r="O282" s="14"/>
      <c r="P282" s="14"/>
      <c r="Q282" s="14"/>
      <c r="R282" s="8"/>
      <c r="S282" s="13"/>
      <c r="T282" s="14"/>
      <c r="U282" s="14"/>
      <c r="V282" s="14"/>
      <c r="W282" s="8"/>
      <c r="X282" s="14"/>
      <c r="Y282" s="14"/>
      <c r="Z282" s="8"/>
      <c r="AA282" s="13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8"/>
      <c r="AS282" s="14"/>
      <c r="AT282" s="186"/>
      <c r="AU282" s="186"/>
      <c r="AV282" s="14"/>
      <c r="AW282" s="14"/>
    </row>
    <row r="283" ht="15.75" customHeight="1">
      <c r="A283" s="313"/>
      <c r="B283" s="8"/>
      <c r="C283" s="14"/>
      <c r="D283" s="14"/>
      <c r="E283" s="14"/>
      <c r="F283" s="14"/>
      <c r="G283" s="14"/>
      <c r="H283" s="14"/>
      <c r="I283" s="14"/>
      <c r="J283" s="8"/>
      <c r="K283" s="13"/>
      <c r="L283" s="14"/>
      <c r="M283" s="14"/>
      <c r="N283" s="14"/>
      <c r="O283" s="14"/>
      <c r="P283" s="14"/>
      <c r="Q283" s="14"/>
      <c r="R283" s="8"/>
      <c r="S283" s="13"/>
      <c r="T283" s="14"/>
      <c r="U283" s="14"/>
      <c r="V283" s="14"/>
      <c r="W283" s="8"/>
      <c r="X283" s="14"/>
      <c r="Y283" s="14"/>
      <c r="Z283" s="8"/>
      <c r="AA283" s="13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8"/>
      <c r="AS283" s="14"/>
      <c r="AT283" s="186"/>
      <c r="AU283" s="186"/>
      <c r="AV283" s="14"/>
      <c r="AW283" s="14"/>
    </row>
    <row r="284" ht="15.75" customHeight="1">
      <c r="A284" s="313"/>
      <c r="B284" s="8"/>
      <c r="C284" s="14"/>
      <c r="D284" s="14"/>
      <c r="E284" s="14"/>
      <c r="F284" s="14"/>
      <c r="G284" s="14"/>
      <c r="H284" s="14"/>
      <c r="I284" s="14"/>
      <c r="J284" s="8"/>
      <c r="K284" s="13"/>
      <c r="L284" s="14"/>
      <c r="M284" s="14"/>
      <c r="N284" s="14"/>
      <c r="O284" s="14"/>
      <c r="P284" s="14"/>
      <c r="Q284" s="14"/>
      <c r="R284" s="8"/>
      <c r="S284" s="13"/>
      <c r="T284" s="14"/>
      <c r="U284" s="14"/>
      <c r="V284" s="14"/>
      <c r="W284" s="8"/>
      <c r="X284" s="14"/>
      <c r="Y284" s="14"/>
      <c r="Z284" s="8"/>
      <c r="AA284" s="13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8"/>
      <c r="AS284" s="14"/>
      <c r="AT284" s="186"/>
      <c r="AU284" s="186"/>
      <c r="AV284" s="14"/>
      <c r="AW284" s="14"/>
    </row>
    <row r="285" ht="15.75" customHeight="1">
      <c r="A285" s="313"/>
      <c r="B285" s="8"/>
      <c r="C285" s="14"/>
      <c r="D285" s="14"/>
      <c r="E285" s="14"/>
      <c r="F285" s="14"/>
      <c r="G285" s="14"/>
      <c r="H285" s="14"/>
      <c r="I285" s="14"/>
      <c r="J285" s="8"/>
      <c r="K285" s="13"/>
      <c r="L285" s="14"/>
      <c r="M285" s="14"/>
      <c r="N285" s="14"/>
      <c r="O285" s="14"/>
      <c r="P285" s="14"/>
      <c r="Q285" s="14"/>
      <c r="R285" s="8"/>
      <c r="S285" s="13"/>
      <c r="T285" s="14"/>
      <c r="U285" s="14"/>
      <c r="V285" s="14"/>
      <c r="W285" s="8"/>
      <c r="X285" s="14"/>
      <c r="Y285" s="14"/>
      <c r="Z285" s="8"/>
      <c r="AA285" s="13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8"/>
      <c r="AS285" s="14"/>
      <c r="AT285" s="186"/>
      <c r="AU285" s="186"/>
      <c r="AV285" s="14"/>
      <c r="AW285" s="14"/>
    </row>
    <row r="286" ht="15.75" customHeight="1">
      <c r="A286" s="313"/>
      <c r="B286" s="8"/>
      <c r="C286" s="14"/>
      <c r="D286" s="14"/>
      <c r="E286" s="14"/>
      <c r="F286" s="14"/>
      <c r="G286" s="14"/>
      <c r="H286" s="14"/>
      <c r="I286" s="14"/>
      <c r="J286" s="8"/>
      <c r="K286" s="13"/>
      <c r="L286" s="14"/>
      <c r="M286" s="14"/>
      <c r="N286" s="14"/>
      <c r="O286" s="14"/>
      <c r="P286" s="14"/>
      <c r="Q286" s="14"/>
      <c r="R286" s="8"/>
      <c r="S286" s="13"/>
      <c r="T286" s="14"/>
      <c r="U286" s="14"/>
      <c r="V286" s="14"/>
      <c r="W286" s="8"/>
      <c r="X286" s="14"/>
      <c r="Y286" s="14"/>
      <c r="Z286" s="8"/>
      <c r="AA286" s="13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8"/>
      <c r="AS286" s="14"/>
      <c r="AT286" s="186"/>
      <c r="AU286" s="186"/>
      <c r="AV286" s="14"/>
      <c r="AW286" s="14"/>
    </row>
    <row r="287" ht="15.75" customHeight="1">
      <c r="A287" s="313"/>
      <c r="B287" s="8"/>
      <c r="C287" s="14"/>
      <c r="D287" s="14"/>
      <c r="E287" s="14"/>
      <c r="F287" s="14"/>
      <c r="G287" s="14"/>
      <c r="H287" s="14"/>
      <c r="I287" s="14"/>
      <c r="J287" s="8"/>
      <c r="K287" s="13"/>
      <c r="L287" s="14"/>
      <c r="M287" s="14"/>
      <c r="N287" s="14"/>
      <c r="O287" s="14"/>
      <c r="P287" s="14"/>
      <c r="Q287" s="14"/>
      <c r="R287" s="8"/>
      <c r="S287" s="13"/>
      <c r="T287" s="14"/>
      <c r="U287" s="14"/>
      <c r="V287" s="14"/>
      <c r="W287" s="8"/>
      <c r="X287" s="14"/>
      <c r="Y287" s="14"/>
      <c r="Z287" s="8"/>
      <c r="AA287" s="13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8"/>
      <c r="AS287" s="14"/>
      <c r="AT287" s="186"/>
      <c r="AU287" s="186"/>
      <c r="AV287" s="14"/>
      <c r="AW287" s="14"/>
    </row>
    <row r="288" ht="15.75" customHeight="1">
      <c r="A288" s="313"/>
      <c r="B288" s="8"/>
      <c r="C288" s="14"/>
      <c r="D288" s="14"/>
      <c r="E288" s="14"/>
      <c r="F288" s="14"/>
      <c r="G288" s="14"/>
      <c r="H288" s="14"/>
      <c r="I288" s="14"/>
      <c r="J288" s="8"/>
      <c r="K288" s="13"/>
      <c r="L288" s="14"/>
      <c r="M288" s="14"/>
      <c r="N288" s="14"/>
      <c r="O288" s="14"/>
      <c r="P288" s="14"/>
      <c r="Q288" s="14"/>
      <c r="R288" s="8"/>
      <c r="S288" s="13"/>
      <c r="T288" s="14"/>
      <c r="U288" s="14"/>
      <c r="V288" s="14"/>
      <c r="W288" s="8"/>
      <c r="X288" s="14"/>
      <c r="Y288" s="14"/>
      <c r="Z288" s="8"/>
      <c r="AA288" s="13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8"/>
      <c r="AS288" s="14"/>
      <c r="AT288" s="186"/>
      <c r="AU288" s="186"/>
      <c r="AV288" s="14"/>
      <c r="AW288" s="14"/>
    </row>
    <row r="289" ht="15.75" customHeight="1">
      <c r="A289" s="313"/>
      <c r="B289" s="8"/>
      <c r="C289" s="14"/>
      <c r="D289" s="14"/>
      <c r="E289" s="14"/>
      <c r="F289" s="14"/>
      <c r="G289" s="14"/>
      <c r="H289" s="14"/>
      <c r="I289" s="14"/>
      <c r="J289" s="8"/>
      <c r="K289" s="13"/>
      <c r="L289" s="14"/>
      <c r="M289" s="14"/>
      <c r="N289" s="14"/>
      <c r="O289" s="14"/>
      <c r="P289" s="14"/>
      <c r="Q289" s="14"/>
      <c r="R289" s="8"/>
      <c r="S289" s="13"/>
      <c r="T289" s="14"/>
      <c r="U289" s="14"/>
      <c r="V289" s="14"/>
      <c r="W289" s="8"/>
      <c r="X289" s="14"/>
      <c r="Y289" s="14"/>
      <c r="Z289" s="8"/>
      <c r="AA289" s="13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8"/>
      <c r="AS289" s="14"/>
      <c r="AT289" s="186"/>
      <c r="AU289" s="186"/>
      <c r="AV289" s="14"/>
      <c r="AW289" s="14"/>
    </row>
    <row r="290" ht="15.75" customHeight="1">
      <c r="A290" s="313"/>
      <c r="B290" s="8"/>
      <c r="C290" s="14"/>
      <c r="D290" s="14"/>
      <c r="E290" s="14"/>
      <c r="F290" s="14"/>
      <c r="G290" s="14"/>
      <c r="H290" s="14"/>
      <c r="I290" s="14"/>
      <c r="J290" s="8"/>
      <c r="K290" s="13"/>
      <c r="L290" s="14"/>
      <c r="M290" s="14"/>
      <c r="N290" s="14"/>
      <c r="O290" s="14"/>
      <c r="P290" s="14"/>
      <c r="Q290" s="14"/>
      <c r="R290" s="8"/>
      <c r="S290" s="13"/>
      <c r="T290" s="14"/>
      <c r="U290" s="14"/>
      <c r="V290" s="14"/>
      <c r="W290" s="8"/>
      <c r="X290" s="14"/>
      <c r="Y290" s="14"/>
      <c r="Z290" s="8"/>
      <c r="AA290" s="13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8"/>
      <c r="AS290" s="14"/>
      <c r="AT290" s="186"/>
      <c r="AU290" s="186"/>
      <c r="AV290" s="14"/>
      <c r="AW290" s="14"/>
    </row>
    <row r="291" ht="15.75" customHeight="1">
      <c r="A291" s="313"/>
      <c r="B291" s="8"/>
      <c r="C291" s="14"/>
      <c r="D291" s="14"/>
      <c r="E291" s="14"/>
      <c r="F291" s="14"/>
      <c r="G291" s="14"/>
      <c r="H291" s="14"/>
      <c r="I291" s="14"/>
      <c r="J291" s="8"/>
      <c r="K291" s="13"/>
      <c r="L291" s="14"/>
      <c r="M291" s="14"/>
      <c r="N291" s="14"/>
      <c r="O291" s="14"/>
      <c r="P291" s="14"/>
      <c r="Q291" s="14"/>
      <c r="R291" s="8"/>
      <c r="S291" s="13"/>
      <c r="T291" s="14"/>
      <c r="U291" s="14"/>
      <c r="V291" s="14"/>
      <c r="W291" s="8"/>
      <c r="X291" s="14"/>
      <c r="Y291" s="14"/>
      <c r="Z291" s="8"/>
      <c r="AA291" s="13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8"/>
      <c r="AS291" s="14"/>
      <c r="AT291" s="186"/>
      <c r="AU291" s="186"/>
      <c r="AV291" s="14"/>
      <c r="AW291" s="14"/>
    </row>
    <row r="292" ht="15.75" customHeight="1">
      <c r="A292" s="313"/>
      <c r="B292" s="8"/>
      <c r="C292" s="14"/>
      <c r="D292" s="14"/>
      <c r="E292" s="14"/>
      <c r="F292" s="14"/>
      <c r="G292" s="14"/>
      <c r="H292" s="14"/>
      <c r="I292" s="14"/>
      <c r="J292" s="8"/>
      <c r="K292" s="13"/>
      <c r="L292" s="14"/>
      <c r="M292" s="14"/>
      <c r="N292" s="14"/>
      <c r="O292" s="14"/>
      <c r="P292" s="14"/>
      <c r="Q292" s="14"/>
      <c r="R292" s="8"/>
      <c r="S292" s="13"/>
      <c r="T292" s="14"/>
      <c r="U292" s="14"/>
      <c r="V292" s="14"/>
      <c r="W292" s="8"/>
      <c r="X292" s="14"/>
      <c r="Y292" s="14"/>
      <c r="Z292" s="8"/>
      <c r="AA292" s="13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8"/>
      <c r="AS292" s="14"/>
      <c r="AT292" s="186"/>
      <c r="AU292" s="186"/>
      <c r="AV292" s="14"/>
      <c r="AW292" s="14"/>
    </row>
    <row r="293" ht="15.75" customHeight="1">
      <c r="A293" s="313"/>
      <c r="B293" s="8"/>
      <c r="C293" s="14"/>
      <c r="D293" s="14"/>
      <c r="E293" s="14"/>
      <c r="F293" s="14"/>
      <c r="G293" s="14"/>
      <c r="H293" s="14"/>
      <c r="I293" s="14"/>
      <c r="J293" s="8"/>
      <c r="K293" s="13"/>
      <c r="L293" s="14"/>
      <c r="M293" s="14"/>
      <c r="N293" s="14"/>
      <c r="O293" s="14"/>
      <c r="P293" s="14"/>
      <c r="Q293" s="14"/>
      <c r="R293" s="8"/>
      <c r="S293" s="13"/>
      <c r="T293" s="14"/>
      <c r="U293" s="14"/>
      <c r="V293" s="14"/>
      <c r="W293" s="8"/>
      <c r="X293" s="14"/>
      <c r="Y293" s="14"/>
      <c r="Z293" s="8"/>
      <c r="AA293" s="13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8"/>
      <c r="AS293" s="14"/>
      <c r="AT293" s="186"/>
      <c r="AU293" s="186"/>
      <c r="AV293" s="14"/>
      <c r="AW293" s="14"/>
    </row>
    <row r="294" ht="15.75" customHeight="1">
      <c r="A294" s="313"/>
      <c r="B294" s="8"/>
      <c r="C294" s="14"/>
      <c r="D294" s="14"/>
      <c r="E294" s="14"/>
      <c r="F294" s="14"/>
      <c r="G294" s="14"/>
      <c r="H294" s="14"/>
      <c r="I294" s="14"/>
      <c r="J294" s="8"/>
      <c r="K294" s="13"/>
      <c r="L294" s="14"/>
      <c r="M294" s="14"/>
      <c r="N294" s="14"/>
      <c r="O294" s="14"/>
      <c r="P294" s="14"/>
      <c r="Q294" s="14"/>
      <c r="R294" s="8"/>
      <c r="S294" s="13"/>
      <c r="T294" s="14"/>
      <c r="U294" s="14"/>
      <c r="V294" s="14"/>
      <c r="W294" s="8"/>
      <c r="X294" s="14"/>
      <c r="Y294" s="14"/>
      <c r="Z294" s="8"/>
      <c r="AA294" s="13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8"/>
      <c r="AS294" s="14"/>
      <c r="AT294" s="186"/>
      <c r="AU294" s="186"/>
      <c r="AV294" s="14"/>
      <c r="AW294" s="14"/>
    </row>
    <row r="295" ht="15.75" customHeight="1">
      <c r="A295" s="313"/>
      <c r="B295" s="8"/>
      <c r="C295" s="14"/>
      <c r="D295" s="14"/>
      <c r="E295" s="14"/>
      <c r="F295" s="14"/>
      <c r="G295" s="14"/>
      <c r="H295" s="14"/>
      <c r="I295" s="14"/>
      <c r="J295" s="8"/>
      <c r="K295" s="13"/>
      <c r="L295" s="14"/>
      <c r="M295" s="14"/>
      <c r="N295" s="14"/>
      <c r="O295" s="14"/>
      <c r="P295" s="14"/>
      <c r="Q295" s="14"/>
      <c r="R295" s="8"/>
      <c r="S295" s="13"/>
      <c r="T295" s="14"/>
      <c r="U295" s="14"/>
      <c r="V295" s="14"/>
      <c r="W295" s="8"/>
      <c r="X295" s="14"/>
      <c r="Y295" s="14"/>
      <c r="Z295" s="8"/>
      <c r="AA295" s="13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8"/>
      <c r="AS295" s="14"/>
      <c r="AT295" s="186"/>
      <c r="AU295" s="186"/>
      <c r="AV295" s="14"/>
      <c r="AW295" s="14"/>
    </row>
    <row r="296" ht="15.75" customHeight="1">
      <c r="A296" s="313"/>
      <c r="B296" s="8"/>
      <c r="C296" s="14"/>
      <c r="D296" s="14"/>
      <c r="E296" s="14"/>
      <c r="F296" s="14"/>
      <c r="G296" s="14"/>
      <c r="H296" s="14"/>
      <c r="I296" s="14"/>
      <c r="J296" s="8"/>
      <c r="K296" s="13"/>
      <c r="L296" s="14"/>
      <c r="M296" s="14"/>
      <c r="N296" s="14"/>
      <c r="O296" s="14"/>
      <c r="P296" s="14"/>
      <c r="Q296" s="14"/>
      <c r="R296" s="8"/>
      <c r="S296" s="13"/>
      <c r="T296" s="14"/>
      <c r="U296" s="14"/>
      <c r="V296" s="14"/>
      <c r="W296" s="8"/>
      <c r="X296" s="14"/>
      <c r="Y296" s="14"/>
      <c r="Z296" s="8"/>
      <c r="AA296" s="13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8"/>
      <c r="AS296" s="14"/>
      <c r="AT296" s="186"/>
      <c r="AU296" s="186"/>
      <c r="AV296" s="14"/>
      <c r="AW296" s="14"/>
    </row>
    <row r="297" ht="15.75" customHeight="1">
      <c r="A297" s="313"/>
      <c r="B297" s="8"/>
      <c r="C297" s="14"/>
      <c r="D297" s="14"/>
      <c r="E297" s="14"/>
      <c r="F297" s="14"/>
      <c r="G297" s="14"/>
      <c r="H297" s="14"/>
      <c r="I297" s="14"/>
      <c r="J297" s="8"/>
      <c r="K297" s="13"/>
      <c r="L297" s="14"/>
      <c r="M297" s="14"/>
      <c r="N297" s="14"/>
      <c r="O297" s="14"/>
      <c r="P297" s="14"/>
      <c r="Q297" s="14"/>
      <c r="R297" s="8"/>
      <c r="S297" s="13"/>
      <c r="T297" s="14"/>
      <c r="U297" s="14"/>
      <c r="V297" s="14"/>
      <c r="W297" s="8"/>
      <c r="X297" s="14"/>
      <c r="Y297" s="14"/>
      <c r="Z297" s="8"/>
      <c r="AA297" s="13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8"/>
      <c r="AS297" s="14"/>
      <c r="AT297" s="186"/>
      <c r="AU297" s="186"/>
      <c r="AV297" s="14"/>
      <c r="AW297" s="14"/>
    </row>
    <row r="298" ht="15.75" customHeight="1">
      <c r="A298" s="313"/>
      <c r="B298" s="8"/>
      <c r="C298" s="14"/>
      <c r="D298" s="14"/>
      <c r="E298" s="14"/>
      <c r="F298" s="14"/>
      <c r="G298" s="14"/>
      <c r="H298" s="14"/>
      <c r="I298" s="14"/>
      <c r="J298" s="8"/>
      <c r="K298" s="13"/>
      <c r="L298" s="14"/>
      <c r="M298" s="14"/>
      <c r="N298" s="14"/>
      <c r="O298" s="14"/>
      <c r="P298" s="14"/>
      <c r="Q298" s="14"/>
      <c r="R298" s="8"/>
      <c r="S298" s="13"/>
      <c r="T298" s="14"/>
      <c r="U298" s="14"/>
      <c r="V298" s="14"/>
      <c r="W298" s="8"/>
      <c r="X298" s="14"/>
      <c r="Y298" s="14"/>
      <c r="Z298" s="8"/>
      <c r="AA298" s="13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8"/>
      <c r="AS298" s="14"/>
      <c r="AT298" s="186"/>
      <c r="AU298" s="186"/>
      <c r="AV298" s="14"/>
      <c r="AW298" s="14"/>
    </row>
    <row r="299" ht="15.75" customHeight="1">
      <c r="A299" s="313"/>
      <c r="B299" s="8"/>
      <c r="C299" s="14"/>
      <c r="D299" s="14"/>
      <c r="E299" s="14"/>
      <c r="F299" s="14"/>
      <c r="G299" s="14"/>
      <c r="H299" s="14"/>
      <c r="I299" s="14"/>
      <c r="J299" s="8"/>
      <c r="K299" s="13"/>
      <c r="L299" s="14"/>
      <c r="M299" s="14"/>
      <c r="N299" s="14"/>
      <c r="O299" s="14"/>
      <c r="P299" s="14"/>
      <c r="Q299" s="14"/>
      <c r="R299" s="8"/>
      <c r="S299" s="13"/>
      <c r="T299" s="14"/>
      <c r="U299" s="14"/>
      <c r="V299" s="14"/>
      <c r="W299" s="8"/>
      <c r="X299" s="14"/>
      <c r="Y299" s="14"/>
      <c r="Z299" s="8"/>
      <c r="AA299" s="13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8"/>
      <c r="AS299" s="14"/>
      <c r="AT299" s="186"/>
      <c r="AU299" s="186"/>
      <c r="AV299" s="14"/>
      <c r="AW299" s="14"/>
    </row>
    <row r="300" ht="15.75" customHeight="1">
      <c r="A300" s="313"/>
      <c r="B300" s="8"/>
      <c r="C300" s="14"/>
      <c r="D300" s="14"/>
      <c r="E300" s="14"/>
      <c r="F300" s="14"/>
      <c r="G300" s="14"/>
      <c r="H300" s="14"/>
      <c r="I300" s="14"/>
      <c r="J300" s="8"/>
      <c r="K300" s="13"/>
      <c r="L300" s="14"/>
      <c r="M300" s="14"/>
      <c r="N300" s="14"/>
      <c r="O300" s="14"/>
      <c r="P300" s="14"/>
      <c r="Q300" s="14"/>
      <c r="R300" s="8"/>
      <c r="S300" s="13"/>
      <c r="T300" s="14"/>
      <c r="U300" s="14"/>
      <c r="V300" s="14"/>
      <c r="W300" s="8"/>
      <c r="X300" s="14"/>
      <c r="Y300" s="14"/>
      <c r="Z300" s="8"/>
      <c r="AA300" s="13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8"/>
      <c r="AS300" s="14"/>
      <c r="AT300" s="186"/>
      <c r="AU300" s="186"/>
      <c r="AV300" s="14"/>
      <c r="AW300" s="14"/>
    </row>
    <row r="301" ht="15.75" customHeight="1">
      <c r="A301" s="313"/>
      <c r="B301" s="8"/>
      <c r="C301" s="14"/>
      <c r="D301" s="14"/>
      <c r="E301" s="14"/>
      <c r="F301" s="14"/>
      <c r="G301" s="14"/>
      <c r="H301" s="14"/>
      <c r="I301" s="14"/>
      <c r="J301" s="8"/>
      <c r="K301" s="13"/>
      <c r="L301" s="14"/>
      <c r="M301" s="14"/>
      <c r="N301" s="14"/>
      <c r="O301" s="14"/>
      <c r="P301" s="14"/>
      <c r="Q301" s="14"/>
      <c r="R301" s="8"/>
      <c r="S301" s="13"/>
      <c r="T301" s="14"/>
      <c r="U301" s="14"/>
      <c r="V301" s="14"/>
      <c r="W301" s="8"/>
      <c r="X301" s="14"/>
      <c r="Y301" s="14"/>
      <c r="Z301" s="8"/>
      <c r="AA301" s="13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8"/>
      <c r="AS301" s="14"/>
      <c r="AT301" s="186"/>
      <c r="AU301" s="186"/>
      <c r="AV301" s="14"/>
      <c r="AW301" s="14"/>
    </row>
    <row r="302" ht="15.75" customHeight="1">
      <c r="A302" s="313"/>
      <c r="B302" s="8"/>
      <c r="C302" s="14"/>
      <c r="D302" s="14"/>
      <c r="E302" s="14"/>
      <c r="F302" s="14"/>
      <c r="G302" s="14"/>
      <c r="H302" s="14"/>
      <c r="I302" s="14"/>
      <c r="J302" s="8"/>
      <c r="K302" s="13"/>
      <c r="L302" s="14"/>
      <c r="M302" s="14"/>
      <c r="N302" s="14"/>
      <c r="O302" s="14"/>
      <c r="P302" s="14"/>
      <c r="Q302" s="14"/>
      <c r="R302" s="8"/>
      <c r="S302" s="13"/>
      <c r="T302" s="14"/>
      <c r="U302" s="14"/>
      <c r="V302" s="14"/>
      <c r="W302" s="8"/>
      <c r="X302" s="14"/>
      <c r="Y302" s="14"/>
      <c r="Z302" s="8"/>
      <c r="AA302" s="13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8"/>
      <c r="AS302" s="14"/>
      <c r="AT302" s="186"/>
      <c r="AU302" s="186"/>
      <c r="AV302" s="14"/>
      <c r="AW302" s="14"/>
    </row>
    <row r="303" ht="15.75" customHeight="1">
      <c r="A303" s="313"/>
      <c r="B303" s="8"/>
      <c r="C303" s="14"/>
      <c r="D303" s="14"/>
      <c r="E303" s="14"/>
      <c r="F303" s="14"/>
      <c r="G303" s="14"/>
      <c r="H303" s="14"/>
      <c r="I303" s="14"/>
      <c r="J303" s="8"/>
      <c r="K303" s="13"/>
      <c r="L303" s="14"/>
      <c r="M303" s="14"/>
      <c r="N303" s="14"/>
      <c r="O303" s="14"/>
      <c r="P303" s="14"/>
      <c r="Q303" s="14"/>
      <c r="R303" s="8"/>
      <c r="S303" s="13"/>
      <c r="T303" s="14"/>
      <c r="U303" s="14"/>
      <c r="V303" s="14"/>
      <c r="W303" s="8"/>
      <c r="X303" s="14"/>
      <c r="Y303" s="14"/>
      <c r="Z303" s="8"/>
      <c r="AA303" s="13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8"/>
      <c r="AS303" s="14"/>
      <c r="AT303" s="186"/>
      <c r="AU303" s="186"/>
      <c r="AV303" s="14"/>
      <c r="AW303" s="14"/>
    </row>
    <row r="304" ht="15.75" customHeight="1">
      <c r="A304" s="313"/>
      <c r="B304" s="8"/>
      <c r="C304" s="14"/>
      <c r="D304" s="14"/>
      <c r="E304" s="14"/>
      <c r="F304" s="14"/>
      <c r="G304" s="14"/>
      <c r="H304" s="14"/>
      <c r="I304" s="14"/>
      <c r="J304" s="8"/>
      <c r="K304" s="13"/>
      <c r="L304" s="14"/>
      <c r="M304" s="14"/>
      <c r="N304" s="14"/>
      <c r="O304" s="14"/>
      <c r="P304" s="14"/>
      <c r="Q304" s="14"/>
      <c r="R304" s="8"/>
      <c r="S304" s="13"/>
      <c r="T304" s="14"/>
      <c r="U304" s="14"/>
      <c r="V304" s="14"/>
      <c r="W304" s="8"/>
      <c r="X304" s="14"/>
      <c r="Y304" s="14"/>
      <c r="Z304" s="8"/>
      <c r="AA304" s="13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8"/>
      <c r="AS304" s="14"/>
      <c r="AT304" s="186"/>
      <c r="AU304" s="186"/>
      <c r="AV304" s="14"/>
      <c r="AW304" s="14"/>
    </row>
    <row r="305" ht="15.75" customHeight="1">
      <c r="A305" s="313"/>
      <c r="B305" s="8"/>
      <c r="C305" s="14"/>
      <c r="D305" s="14"/>
      <c r="E305" s="14"/>
      <c r="F305" s="14"/>
      <c r="G305" s="14"/>
      <c r="H305" s="14"/>
      <c r="I305" s="14"/>
      <c r="J305" s="8"/>
      <c r="K305" s="13"/>
      <c r="L305" s="14"/>
      <c r="M305" s="14"/>
      <c r="N305" s="14"/>
      <c r="O305" s="14"/>
      <c r="P305" s="14"/>
      <c r="Q305" s="14"/>
      <c r="R305" s="8"/>
      <c r="S305" s="13"/>
      <c r="T305" s="14"/>
      <c r="U305" s="14"/>
      <c r="V305" s="14"/>
      <c r="W305" s="8"/>
      <c r="X305" s="14"/>
      <c r="Y305" s="14"/>
      <c r="Z305" s="8"/>
      <c r="AA305" s="13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8"/>
      <c r="AS305" s="14"/>
      <c r="AT305" s="186"/>
      <c r="AU305" s="186"/>
      <c r="AV305" s="14"/>
      <c r="AW305" s="14"/>
    </row>
    <row r="306" ht="15.75" customHeight="1">
      <c r="A306" s="313"/>
      <c r="B306" s="8"/>
      <c r="C306" s="14"/>
      <c r="D306" s="14"/>
      <c r="E306" s="14"/>
      <c r="F306" s="14"/>
      <c r="G306" s="14"/>
      <c r="H306" s="14"/>
      <c r="I306" s="14"/>
      <c r="J306" s="8"/>
      <c r="K306" s="13"/>
      <c r="L306" s="14"/>
      <c r="M306" s="14"/>
      <c r="N306" s="14"/>
      <c r="O306" s="14"/>
      <c r="P306" s="14"/>
      <c r="Q306" s="14"/>
      <c r="R306" s="8"/>
      <c r="S306" s="13"/>
      <c r="T306" s="14"/>
      <c r="U306" s="14"/>
      <c r="V306" s="14"/>
      <c r="W306" s="8"/>
      <c r="X306" s="14"/>
      <c r="Y306" s="14"/>
      <c r="Z306" s="8"/>
      <c r="AA306" s="13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8"/>
      <c r="AS306" s="14"/>
      <c r="AT306" s="186"/>
      <c r="AU306" s="186"/>
      <c r="AV306" s="14"/>
      <c r="AW306" s="14"/>
    </row>
    <row r="307" ht="15.75" customHeight="1">
      <c r="A307" s="313"/>
      <c r="B307" s="8"/>
      <c r="C307" s="14"/>
      <c r="D307" s="14"/>
      <c r="E307" s="14"/>
      <c r="F307" s="14"/>
      <c r="G307" s="14"/>
      <c r="H307" s="14"/>
      <c r="I307" s="14"/>
      <c r="J307" s="8"/>
      <c r="K307" s="13"/>
      <c r="L307" s="14"/>
      <c r="M307" s="14"/>
      <c r="N307" s="14"/>
      <c r="O307" s="14"/>
      <c r="P307" s="14"/>
      <c r="Q307" s="14"/>
      <c r="R307" s="8"/>
      <c r="S307" s="13"/>
      <c r="T307" s="14"/>
      <c r="U307" s="14"/>
      <c r="V307" s="14"/>
      <c r="W307" s="8"/>
      <c r="X307" s="14"/>
      <c r="Y307" s="14"/>
      <c r="Z307" s="8"/>
      <c r="AA307" s="13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8"/>
      <c r="AS307" s="14"/>
      <c r="AT307" s="186"/>
      <c r="AU307" s="186"/>
      <c r="AV307" s="14"/>
      <c r="AW307" s="14"/>
    </row>
    <row r="308" ht="15.75" customHeight="1">
      <c r="A308" s="313"/>
      <c r="B308" s="8"/>
      <c r="C308" s="14"/>
      <c r="D308" s="14"/>
      <c r="E308" s="14"/>
      <c r="F308" s="14"/>
      <c r="G308" s="14"/>
      <c r="H308" s="14"/>
      <c r="I308" s="14"/>
      <c r="J308" s="8"/>
      <c r="K308" s="13"/>
      <c r="L308" s="14"/>
      <c r="M308" s="14"/>
      <c r="N308" s="14"/>
      <c r="O308" s="14"/>
      <c r="P308" s="14"/>
      <c r="Q308" s="14"/>
      <c r="R308" s="8"/>
      <c r="S308" s="13"/>
      <c r="T308" s="14"/>
      <c r="U308" s="14"/>
      <c r="V308" s="14"/>
      <c r="W308" s="8"/>
      <c r="X308" s="14"/>
      <c r="Y308" s="14"/>
      <c r="Z308" s="8"/>
      <c r="AA308" s="13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8"/>
      <c r="AS308" s="14"/>
      <c r="AT308" s="186"/>
      <c r="AU308" s="186"/>
      <c r="AV308" s="14"/>
      <c r="AW308" s="14"/>
    </row>
    <row r="309" ht="15.75" customHeight="1">
      <c r="A309" s="313"/>
      <c r="B309" s="8"/>
      <c r="C309" s="14"/>
      <c r="D309" s="14"/>
      <c r="E309" s="14"/>
      <c r="F309" s="14"/>
      <c r="G309" s="14"/>
      <c r="H309" s="14"/>
      <c r="I309" s="14"/>
      <c r="J309" s="8"/>
      <c r="K309" s="13"/>
      <c r="L309" s="14"/>
      <c r="M309" s="14"/>
      <c r="N309" s="14"/>
      <c r="O309" s="14"/>
      <c r="P309" s="14"/>
      <c r="Q309" s="14"/>
      <c r="R309" s="8"/>
      <c r="S309" s="13"/>
      <c r="T309" s="14"/>
      <c r="U309" s="14"/>
      <c r="V309" s="14"/>
      <c r="W309" s="8"/>
      <c r="X309" s="14"/>
      <c r="Y309" s="14"/>
      <c r="Z309" s="8"/>
      <c r="AA309" s="13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8"/>
      <c r="AS309" s="14"/>
      <c r="AT309" s="186"/>
      <c r="AU309" s="186"/>
      <c r="AV309" s="14"/>
      <c r="AW309" s="14"/>
    </row>
    <row r="310" ht="15.75" customHeight="1">
      <c r="A310" s="313"/>
      <c r="B310" s="8"/>
      <c r="C310" s="14"/>
      <c r="D310" s="14"/>
      <c r="E310" s="14"/>
      <c r="F310" s="14"/>
      <c r="G310" s="14"/>
      <c r="H310" s="14"/>
      <c r="I310" s="14"/>
      <c r="J310" s="8"/>
      <c r="K310" s="13"/>
      <c r="L310" s="14"/>
      <c r="M310" s="14"/>
      <c r="N310" s="14"/>
      <c r="O310" s="14"/>
      <c r="P310" s="14"/>
      <c r="Q310" s="14"/>
      <c r="R310" s="8"/>
      <c r="S310" s="13"/>
      <c r="T310" s="14"/>
      <c r="U310" s="14"/>
      <c r="V310" s="14"/>
      <c r="W310" s="8"/>
      <c r="X310" s="14"/>
      <c r="Y310" s="14"/>
      <c r="Z310" s="8"/>
      <c r="AA310" s="13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8"/>
      <c r="AS310" s="14"/>
      <c r="AT310" s="186"/>
      <c r="AU310" s="186"/>
      <c r="AV310" s="14"/>
      <c r="AW310" s="14"/>
    </row>
    <row r="311" ht="15.75" customHeight="1">
      <c r="A311" s="313"/>
      <c r="B311" s="8"/>
      <c r="C311" s="14"/>
      <c r="D311" s="14"/>
      <c r="E311" s="14"/>
      <c r="F311" s="14"/>
      <c r="G311" s="14"/>
      <c r="H311" s="14"/>
      <c r="I311" s="14"/>
      <c r="J311" s="8"/>
      <c r="K311" s="13"/>
      <c r="L311" s="14"/>
      <c r="M311" s="14"/>
      <c r="N311" s="14"/>
      <c r="O311" s="14"/>
      <c r="P311" s="14"/>
      <c r="Q311" s="14"/>
      <c r="R311" s="8"/>
      <c r="S311" s="13"/>
      <c r="T311" s="14"/>
      <c r="U311" s="14"/>
      <c r="V311" s="14"/>
      <c r="W311" s="8"/>
      <c r="X311" s="14"/>
      <c r="Y311" s="14"/>
      <c r="Z311" s="8"/>
      <c r="AA311" s="13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8"/>
      <c r="AS311" s="14"/>
      <c r="AT311" s="186"/>
      <c r="AU311" s="186"/>
      <c r="AV311" s="14"/>
      <c r="AW311" s="14"/>
    </row>
    <row r="312" ht="15.75" customHeight="1">
      <c r="A312" s="313"/>
      <c r="B312" s="8"/>
      <c r="C312" s="14"/>
      <c r="D312" s="14"/>
      <c r="E312" s="14"/>
      <c r="F312" s="14"/>
      <c r="G312" s="14"/>
      <c r="H312" s="14"/>
      <c r="I312" s="14"/>
      <c r="J312" s="8"/>
      <c r="K312" s="13"/>
      <c r="L312" s="14"/>
      <c r="M312" s="14"/>
      <c r="N312" s="14"/>
      <c r="O312" s="14"/>
      <c r="P312" s="14"/>
      <c r="Q312" s="14"/>
      <c r="R312" s="8"/>
      <c r="S312" s="13"/>
      <c r="T312" s="14"/>
      <c r="U312" s="14"/>
      <c r="V312" s="14"/>
      <c r="W312" s="8"/>
      <c r="X312" s="14"/>
      <c r="Y312" s="14"/>
      <c r="Z312" s="8"/>
      <c r="AA312" s="13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8"/>
      <c r="AS312" s="14"/>
      <c r="AT312" s="186"/>
      <c r="AU312" s="186"/>
      <c r="AV312" s="14"/>
      <c r="AW312" s="14"/>
    </row>
    <row r="313" ht="15.75" customHeight="1">
      <c r="A313" s="313"/>
      <c r="B313" s="8"/>
      <c r="C313" s="14"/>
      <c r="D313" s="14"/>
      <c r="E313" s="14"/>
      <c r="F313" s="14"/>
      <c r="G313" s="14"/>
      <c r="H313" s="14"/>
      <c r="I313" s="14"/>
      <c r="J313" s="8"/>
      <c r="K313" s="13"/>
      <c r="L313" s="14"/>
      <c r="M313" s="14"/>
      <c r="N313" s="14"/>
      <c r="O313" s="14"/>
      <c r="P313" s="14"/>
      <c r="Q313" s="14"/>
      <c r="R313" s="8"/>
      <c r="S313" s="13"/>
      <c r="T313" s="14"/>
      <c r="U313" s="14"/>
      <c r="V313" s="14"/>
      <c r="W313" s="8"/>
      <c r="X313" s="14"/>
      <c r="Y313" s="14"/>
      <c r="Z313" s="8"/>
      <c r="AA313" s="13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8"/>
      <c r="AS313" s="14"/>
      <c r="AT313" s="186"/>
      <c r="AU313" s="186"/>
      <c r="AV313" s="14"/>
      <c r="AW313" s="14"/>
    </row>
    <row r="314" ht="15.75" customHeight="1">
      <c r="A314" s="313"/>
      <c r="B314" s="8"/>
      <c r="C314" s="14"/>
      <c r="D314" s="14"/>
      <c r="E314" s="14"/>
      <c r="F314" s="14"/>
      <c r="G314" s="14"/>
      <c r="H314" s="14"/>
      <c r="I314" s="14"/>
      <c r="J314" s="8"/>
      <c r="K314" s="13"/>
      <c r="L314" s="14"/>
      <c r="M314" s="14"/>
      <c r="N314" s="14"/>
      <c r="O314" s="14"/>
      <c r="P314" s="14"/>
      <c r="Q314" s="14"/>
      <c r="R314" s="8"/>
      <c r="S314" s="13"/>
      <c r="T314" s="14"/>
      <c r="U314" s="14"/>
      <c r="V314" s="14"/>
      <c r="W314" s="8"/>
      <c r="X314" s="14"/>
      <c r="Y314" s="14"/>
      <c r="Z314" s="8"/>
      <c r="AA314" s="13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8"/>
      <c r="AS314" s="14"/>
      <c r="AT314" s="186"/>
      <c r="AU314" s="186"/>
      <c r="AV314" s="14"/>
      <c r="AW314" s="14"/>
    </row>
    <row r="315" ht="15.75" customHeight="1">
      <c r="A315" s="313"/>
      <c r="B315" s="8"/>
      <c r="C315" s="14"/>
      <c r="D315" s="14"/>
      <c r="E315" s="14"/>
      <c r="F315" s="14"/>
      <c r="G315" s="14"/>
      <c r="H315" s="14"/>
      <c r="I315" s="14"/>
      <c r="J315" s="8"/>
      <c r="K315" s="13"/>
      <c r="L315" s="14"/>
      <c r="M315" s="14"/>
      <c r="N315" s="14"/>
      <c r="O315" s="14"/>
      <c r="P315" s="14"/>
      <c r="Q315" s="14"/>
      <c r="R315" s="8"/>
      <c r="S315" s="13"/>
      <c r="T315" s="14"/>
      <c r="U315" s="14"/>
      <c r="V315" s="14"/>
      <c r="W315" s="8"/>
      <c r="X315" s="14"/>
      <c r="Y315" s="14"/>
      <c r="Z315" s="8"/>
      <c r="AA315" s="13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8"/>
      <c r="AS315" s="14"/>
      <c r="AT315" s="186"/>
      <c r="AU315" s="186"/>
      <c r="AV315" s="14"/>
      <c r="AW315" s="14"/>
    </row>
    <row r="316" ht="15.75" customHeight="1">
      <c r="A316" s="313"/>
      <c r="B316" s="8"/>
      <c r="C316" s="14"/>
      <c r="D316" s="14"/>
      <c r="E316" s="14"/>
      <c r="F316" s="14"/>
      <c r="G316" s="14"/>
      <c r="H316" s="14"/>
      <c r="I316" s="14"/>
      <c r="J316" s="8"/>
      <c r="K316" s="13"/>
      <c r="L316" s="14"/>
      <c r="M316" s="14"/>
      <c r="N316" s="14"/>
      <c r="O316" s="14"/>
      <c r="P316" s="14"/>
      <c r="Q316" s="14"/>
      <c r="R316" s="8"/>
      <c r="S316" s="13"/>
      <c r="T316" s="14"/>
      <c r="U316" s="14"/>
      <c r="V316" s="14"/>
      <c r="W316" s="8"/>
      <c r="X316" s="14"/>
      <c r="Y316" s="14"/>
      <c r="Z316" s="8"/>
      <c r="AA316" s="13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8"/>
      <c r="AS316" s="14"/>
      <c r="AT316" s="186"/>
      <c r="AU316" s="186"/>
      <c r="AV316" s="14"/>
      <c r="AW316" s="14"/>
    </row>
    <row r="317" ht="15.75" customHeight="1">
      <c r="A317" s="313"/>
      <c r="B317" s="8"/>
      <c r="C317" s="14"/>
      <c r="D317" s="14"/>
      <c r="E317" s="14"/>
      <c r="F317" s="14"/>
      <c r="G317" s="14"/>
      <c r="H317" s="14"/>
      <c r="I317" s="14"/>
      <c r="J317" s="8"/>
      <c r="K317" s="13"/>
      <c r="L317" s="14"/>
      <c r="M317" s="14"/>
      <c r="N317" s="14"/>
      <c r="O317" s="14"/>
      <c r="P317" s="14"/>
      <c r="Q317" s="14"/>
      <c r="R317" s="8"/>
      <c r="S317" s="13"/>
      <c r="T317" s="14"/>
      <c r="U317" s="14"/>
      <c r="V317" s="14"/>
      <c r="W317" s="8"/>
      <c r="X317" s="14"/>
      <c r="Y317" s="14"/>
      <c r="Z317" s="8"/>
      <c r="AA317" s="13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8"/>
      <c r="AS317" s="14"/>
      <c r="AT317" s="186"/>
      <c r="AU317" s="186"/>
      <c r="AV317" s="14"/>
      <c r="AW317" s="14"/>
    </row>
    <row r="318" ht="15.75" customHeight="1">
      <c r="A318" s="313"/>
      <c r="B318" s="8"/>
      <c r="C318" s="14"/>
      <c r="D318" s="14"/>
      <c r="E318" s="14"/>
      <c r="F318" s="14"/>
      <c r="G318" s="14"/>
      <c r="H318" s="14"/>
      <c r="I318" s="14"/>
      <c r="J318" s="8"/>
      <c r="K318" s="13"/>
      <c r="L318" s="14"/>
      <c r="M318" s="14"/>
      <c r="N318" s="14"/>
      <c r="O318" s="14"/>
      <c r="P318" s="14"/>
      <c r="Q318" s="14"/>
      <c r="R318" s="8"/>
      <c r="S318" s="13"/>
      <c r="T318" s="14"/>
      <c r="U318" s="14"/>
      <c r="V318" s="14"/>
      <c r="W318" s="8"/>
      <c r="X318" s="14"/>
      <c r="Y318" s="14"/>
      <c r="Z318" s="8"/>
      <c r="AA318" s="13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8"/>
      <c r="AS318" s="14"/>
      <c r="AT318" s="186"/>
      <c r="AU318" s="186"/>
      <c r="AV318" s="14"/>
      <c r="AW318" s="14"/>
    </row>
    <row r="319" ht="15.75" customHeight="1">
      <c r="A319" s="313"/>
      <c r="B319" s="8"/>
      <c r="C319" s="14"/>
      <c r="D319" s="14"/>
      <c r="E319" s="14"/>
      <c r="F319" s="14"/>
      <c r="G319" s="14"/>
      <c r="H319" s="14"/>
      <c r="I319" s="14"/>
      <c r="J319" s="8"/>
      <c r="K319" s="13"/>
      <c r="L319" s="14"/>
      <c r="M319" s="14"/>
      <c r="N319" s="14"/>
      <c r="O319" s="14"/>
      <c r="P319" s="14"/>
      <c r="Q319" s="14"/>
      <c r="R319" s="8"/>
      <c r="S319" s="13"/>
      <c r="T319" s="14"/>
      <c r="U319" s="14"/>
      <c r="V319" s="14"/>
      <c r="W319" s="8"/>
      <c r="X319" s="14"/>
      <c r="Y319" s="14"/>
      <c r="Z319" s="8"/>
      <c r="AA319" s="13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8"/>
      <c r="AS319" s="14"/>
      <c r="AT319" s="186"/>
      <c r="AU319" s="186"/>
      <c r="AV319" s="14"/>
      <c r="AW319" s="14"/>
    </row>
    <row r="320" ht="15.75" customHeight="1">
      <c r="K320" s="315"/>
      <c r="R320" s="316"/>
      <c r="S320" s="315"/>
      <c r="W320" s="316"/>
      <c r="Z320" s="316"/>
      <c r="AA320" s="315"/>
      <c r="AR320" s="316"/>
      <c r="AT320" s="318"/>
      <c r="AU320" s="318"/>
    </row>
    <row r="321" ht="15.75" customHeight="1">
      <c r="K321" s="315"/>
      <c r="R321" s="316"/>
      <c r="S321" s="315"/>
      <c r="W321" s="316"/>
      <c r="Z321" s="316"/>
      <c r="AA321" s="315"/>
      <c r="AR321" s="316"/>
      <c r="AT321" s="318"/>
      <c r="AU321" s="318"/>
    </row>
    <row r="322" ht="15.75" customHeight="1">
      <c r="K322" s="315"/>
      <c r="R322" s="316"/>
      <c r="S322" s="315"/>
      <c r="W322" s="316"/>
      <c r="Z322" s="316"/>
      <c r="AA322" s="315"/>
      <c r="AR322" s="316"/>
      <c r="AT322" s="318"/>
      <c r="AU322" s="318"/>
    </row>
    <row r="323" ht="15.75" customHeight="1">
      <c r="K323" s="315"/>
      <c r="R323" s="316"/>
      <c r="S323" s="315"/>
      <c r="W323" s="316"/>
      <c r="Z323" s="316"/>
      <c r="AA323" s="315"/>
      <c r="AR323" s="316"/>
      <c r="AT323" s="318"/>
      <c r="AU323" s="318"/>
    </row>
    <row r="324" ht="15.75" customHeight="1">
      <c r="K324" s="315"/>
      <c r="R324" s="316"/>
      <c r="S324" s="315"/>
      <c r="W324" s="316"/>
      <c r="Z324" s="316"/>
      <c r="AA324" s="315"/>
      <c r="AR324" s="316"/>
      <c r="AT324" s="318"/>
      <c r="AU324" s="318"/>
    </row>
    <row r="325" ht="15.75" customHeight="1">
      <c r="K325" s="315"/>
      <c r="R325" s="316"/>
      <c r="S325" s="315"/>
      <c r="W325" s="316"/>
      <c r="Z325" s="316"/>
      <c r="AA325" s="315"/>
      <c r="AR325" s="316"/>
      <c r="AT325" s="318"/>
      <c r="AU325" s="318"/>
    </row>
    <row r="326" ht="15.75" customHeight="1">
      <c r="K326" s="315"/>
      <c r="R326" s="316"/>
      <c r="S326" s="315"/>
      <c r="W326" s="316"/>
      <c r="Z326" s="316"/>
      <c r="AA326" s="315"/>
      <c r="AR326" s="316"/>
      <c r="AT326" s="318"/>
      <c r="AU326" s="318"/>
    </row>
    <row r="327" ht="15.75" customHeight="1">
      <c r="K327" s="315"/>
      <c r="R327" s="316"/>
      <c r="S327" s="315"/>
      <c r="W327" s="316"/>
      <c r="Z327" s="316"/>
      <c r="AA327" s="315"/>
      <c r="AR327" s="316"/>
      <c r="AT327" s="318"/>
      <c r="AU327" s="318"/>
    </row>
    <row r="328" ht="15.75" customHeight="1">
      <c r="K328" s="315"/>
      <c r="R328" s="316"/>
      <c r="S328" s="315"/>
      <c r="W328" s="316"/>
      <c r="Z328" s="316"/>
      <c r="AA328" s="315"/>
      <c r="AR328" s="316"/>
      <c r="AT328" s="318"/>
      <c r="AU328" s="318"/>
    </row>
    <row r="329" ht="15.75" customHeight="1">
      <c r="K329" s="315"/>
      <c r="R329" s="316"/>
      <c r="S329" s="315"/>
      <c r="W329" s="316"/>
      <c r="Z329" s="316"/>
      <c r="AA329" s="315"/>
      <c r="AR329" s="316"/>
      <c r="AT329" s="318"/>
      <c r="AU329" s="318"/>
    </row>
    <row r="330" ht="15.75" customHeight="1">
      <c r="K330" s="315"/>
      <c r="R330" s="316"/>
      <c r="S330" s="315"/>
      <c r="W330" s="316"/>
      <c r="Z330" s="316"/>
      <c r="AA330" s="315"/>
      <c r="AR330" s="316"/>
      <c r="AT330" s="318"/>
      <c r="AU330" s="318"/>
    </row>
    <row r="331" ht="15.75" customHeight="1">
      <c r="K331" s="315"/>
      <c r="R331" s="316"/>
      <c r="S331" s="315"/>
      <c r="W331" s="316"/>
      <c r="Z331" s="316"/>
      <c r="AA331" s="315"/>
      <c r="AR331" s="316"/>
      <c r="AT331" s="318"/>
      <c r="AU331" s="318"/>
    </row>
    <row r="332" ht="15.75" customHeight="1">
      <c r="K332" s="315"/>
      <c r="R332" s="316"/>
      <c r="S332" s="315"/>
      <c r="W332" s="316"/>
      <c r="Z332" s="316"/>
      <c r="AA332" s="315"/>
      <c r="AR332" s="316"/>
      <c r="AT332" s="318"/>
      <c r="AU332" s="318"/>
    </row>
    <row r="333" ht="15.75" customHeight="1">
      <c r="K333" s="315"/>
      <c r="R333" s="316"/>
      <c r="S333" s="315"/>
      <c r="W333" s="316"/>
      <c r="Z333" s="316"/>
      <c r="AA333" s="315"/>
      <c r="AR333" s="316"/>
      <c r="AT333" s="318"/>
      <c r="AU333" s="318"/>
    </row>
    <row r="334" ht="15.75" customHeight="1">
      <c r="K334" s="315"/>
      <c r="R334" s="316"/>
      <c r="S334" s="315"/>
      <c r="W334" s="316"/>
      <c r="Z334" s="316"/>
      <c r="AA334" s="315"/>
      <c r="AR334" s="316"/>
      <c r="AT334" s="318"/>
      <c r="AU334" s="318"/>
    </row>
    <row r="335" ht="15.75" customHeight="1">
      <c r="K335" s="315"/>
      <c r="R335" s="316"/>
      <c r="S335" s="315"/>
      <c r="W335" s="316"/>
      <c r="Z335" s="316"/>
      <c r="AA335" s="315"/>
      <c r="AR335" s="316"/>
      <c r="AT335" s="318"/>
      <c r="AU335" s="318"/>
    </row>
    <row r="336" ht="15.75" customHeight="1">
      <c r="K336" s="315"/>
      <c r="R336" s="316"/>
      <c r="S336" s="315"/>
      <c r="W336" s="316"/>
      <c r="Z336" s="316"/>
      <c r="AA336" s="315"/>
      <c r="AR336" s="316"/>
      <c r="AT336" s="318"/>
      <c r="AU336" s="318"/>
    </row>
    <row r="337" ht="15.75" customHeight="1">
      <c r="K337" s="315"/>
      <c r="R337" s="316"/>
      <c r="S337" s="315"/>
      <c r="W337" s="316"/>
      <c r="Z337" s="316"/>
      <c r="AA337" s="315"/>
      <c r="AR337" s="316"/>
      <c r="AT337" s="318"/>
      <c r="AU337" s="318"/>
    </row>
    <row r="338" ht="15.75" customHeight="1">
      <c r="K338" s="315"/>
      <c r="R338" s="316"/>
      <c r="S338" s="315"/>
      <c r="W338" s="316"/>
      <c r="Z338" s="316"/>
      <c r="AA338" s="315"/>
      <c r="AR338" s="316"/>
      <c r="AT338" s="318"/>
      <c r="AU338" s="318"/>
    </row>
    <row r="339" ht="15.75" customHeight="1">
      <c r="K339" s="315"/>
      <c r="R339" s="316"/>
      <c r="S339" s="315"/>
      <c r="W339" s="316"/>
      <c r="Z339" s="316"/>
      <c r="AA339" s="315"/>
      <c r="AR339" s="316"/>
      <c r="AT339" s="318"/>
      <c r="AU339" s="318"/>
    </row>
    <row r="340" ht="15.75" customHeight="1">
      <c r="K340" s="315"/>
      <c r="R340" s="316"/>
      <c r="S340" s="315"/>
      <c r="W340" s="316"/>
      <c r="Z340" s="316"/>
      <c r="AA340" s="315"/>
      <c r="AR340" s="316"/>
      <c r="AT340" s="318"/>
      <c r="AU340" s="318"/>
    </row>
    <row r="341" ht="15.75" customHeight="1">
      <c r="K341" s="315"/>
      <c r="R341" s="316"/>
      <c r="S341" s="315"/>
      <c r="W341" s="316"/>
      <c r="Z341" s="316"/>
      <c r="AA341" s="315"/>
      <c r="AR341" s="316"/>
      <c r="AT341" s="318"/>
      <c r="AU341" s="318"/>
    </row>
    <row r="342" ht="15.75" customHeight="1">
      <c r="K342" s="315"/>
      <c r="R342" s="316"/>
      <c r="S342" s="315"/>
      <c r="W342" s="316"/>
      <c r="Z342" s="316"/>
      <c r="AA342" s="315"/>
      <c r="AR342" s="316"/>
      <c r="AT342" s="318"/>
      <c r="AU342" s="318"/>
    </row>
    <row r="343" ht="15.75" customHeight="1">
      <c r="K343" s="315"/>
      <c r="R343" s="316"/>
      <c r="S343" s="315"/>
      <c r="W343" s="316"/>
      <c r="Z343" s="316"/>
      <c r="AA343" s="315"/>
      <c r="AR343" s="316"/>
      <c r="AT343" s="318"/>
      <c r="AU343" s="318"/>
    </row>
    <row r="344" ht="15.75" customHeight="1">
      <c r="K344" s="315"/>
      <c r="R344" s="316"/>
      <c r="S344" s="315"/>
      <c r="W344" s="316"/>
      <c r="Z344" s="316"/>
      <c r="AA344" s="315"/>
      <c r="AR344" s="316"/>
      <c r="AT344" s="318"/>
      <c r="AU344" s="318"/>
    </row>
    <row r="345" ht="15.75" customHeight="1">
      <c r="K345" s="315"/>
      <c r="R345" s="316"/>
      <c r="S345" s="315"/>
      <c r="W345" s="316"/>
      <c r="Z345" s="316"/>
      <c r="AA345" s="315"/>
      <c r="AR345" s="316"/>
      <c r="AT345" s="318"/>
      <c r="AU345" s="318"/>
    </row>
    <row r="346" ht="15.75" customHeight="1">
      <c r="K346" s="315"/>
      <c r="R346" s="316"/>
      <c r="S346" s="315"/>
      <c r="W346" s="316"/>
      <c r="Z346" s="316"/>
      <c r="AA346" s="315"/>
      <c r="AR346" s="316"/>
      <c r="AT346" s="318"/>
      <c r="AU346" s="318"/>
    </row>
    <row r="347" ht="15.75" customHeight="1">
      <c r="K347" s="315"/>
      <c r="R347" s="316"/>
      <c r="S347" s="315"/>
      <c r="W347" s="316"/>
      <c r="Z347" s="316"/>
      <c r="AA347" s="315"/>
      <c r="AR347" s="316"/>
      <c r="AT347" s="318"/>
      <c r="AU347" s="318"/>
    </row>
    <row r="348" ht="15.75" customHeight="1">
      <c r="K348" s="315"/>
      <c r="R348" s="316"/>
      <c r="S348" s="315"/>
      <c r="W348" s="316"/>
      <c r="Z348" s="316"/>
      <c r="AA348" s="315"/>
      <c r="AR348" s="316"/>
      <c r="AT348" s="318"/>
      <c r="AU348" s="318"/>
    </row>
    <row r="349" ht="15.75" customHeight="1">
      <c r="K349" s="315"/>
      <c r="R349" s="316"/>
      <c r="S349" s="315"/>
      <c r="W349" s="316"/>
      <c r="Z349" s="316"/>
      <c r="AA349" s="315"/>
      <c r="AR349" s="316"/>
      <c r="AT349" s="318"/>
      <c r="AU349" s="318"/>
    </row>
    <row r="350" ht="15.75" customHeight="1">
      <c r="K350" s="315"/>
      <c r="R350" s="316"/>
      <c r="S350" s="315"/>
      <c r="W350" s="316"/>
      <c r="Z350" s="316"/>
      <c r="AA350" s="315"/>
      <c r="AR350" s="316"/>
      <c r="AT350" s="318"/>
      <c r="AU350" s="318"/>
    </row>
    <row r="351" ht="15.75" customHeight="1">
      <c r="K351" s="315"/>
      <c r="R351" s="316"/>
      <c r="S351" s="315"/>
      <c r="W351" s="316"/>
      <c r="Z351" s="316"/>
      <c r="AA351" s="315"/>
      <c r="AR351" s="316"/>
      <c r="AT351" s="318"/>
      <c r="AU351" s="318"/>
    </row>
    <row r="352" ht="15.75" customHeight="1">
      <c r="K352" s="315"/>
      <c r="R352" s="316"/>
      <c r="S352" s="315"/>
      <c r="W352" s="316"/>
      <c r="Z352" s="316"/>
      <c r="AA352" s="315"/>
      <c r="AR352" s="316"/>
      <c r="AT352" s="318"/>
      <c r="AU352" s="318"/>
    </row>
    <row r="353" ht="15.75" customHeight="1">
      <c r="K353" s="315"/>
      <c r="R353" s="316"/>
      <c r="S353" s="315"/>
      <c r="W353" s="316"/>
      <c r="Z353" s="316"/>
      <c r="AA353" s="315"/>
      <c r="AR353" s="316"/>
      <c r="AT353" s="318"/>
      <c r="AU353" s="318"/>
    </row>
    <row r="354" ht="15.75" customHeight="1">
      <c r="K354" s="315"/>
      <c r="R354" s="316"/>
      <c r="S354" s="315"/>
      <c r="W354" s="316"/>
      <c r="Z354" s="316"/>
      <c r="AA354" s="315"/>
      <c r="AR354" s="316"/>
      <c r="AT354" s="318"/>
      <c r="AU354" s="318"/>
    </row>
    <row r="355" ht="15.75" customHeight="1">
      <c r="K355" s="315"/>
      <c r="R355" s="316"/>
      <c r="S355" s="315"/>
      <c r="W355" s="316"/>
      <c r="Z355" s="316"/>
      <c r="AA355" s="315"/>
      <c r="AR355" s="316"/>
      <c r="AT355" s="318"/>
      <c r="AU355" s="318"/>
    </row>
    <row r="356" ht="15.75" customHeight="1">
      <c r="K356" s="315"/>
      <c r="R356" s="316"/>
      <c r="S356" s="315"/>
      <c r="W356" s="316"/>
      <c r="Z356" s="316"/>
      <c r="AA356" s="315"/>
      <c r="AR356" s="316"/>
      <c r="AT356" s="318"/>
      <c r="AU356" s="318"/>
    </row>
    <row r="357" ht="15.75" customHeight="1">
      <c r="K357" s="315"/>
      <c r="R357" s="316"/>
      <c r="S357" s="315"/>
      <c r="W357" s="316"/>
      <c r="Z357" s="316"/>
      <c r="AA357" s="315"/>
      <c r="AR357" s="316"/>
      <c r="AT357" s="318"/>
      <c r="AU357" s="318"/>
    </row>
    <row r="358" ht="15.75" customHeight="1">
      <c r="K358" s="315"/>
      <c r="R358" s="316"/>
      <c r="S358" s="315"/>
      <c r="W358" s="316"/>
      <c r="Z358" s="316"/>
      <c r="AA358" s="315"/>
      <c r="AR358" s="316"/>
      <c r="AT358" s="318"/>
      <c r="AU358" s="318"/>
    </row>
    <row r="359" ht="15.75" customHeight="1">
      <c r="K359" s="315"/>
      <c r="R359" s="316"/>
      <c r="S359" s="315"/>
      <c r="W359" s="316"/>
      <c r="Z359" s="316"/>
      <c r="AA359" s="315"/>
      <c r="AR359" s="316"/>
      <c r="AT359" s="318"/>
      <c r="AU359" s="318"/>
    </row>
    <row r="360" ht="15.75" customHeight="1">
      <c r="K360" s="315"/>
      <c r="R360" s="316"/>
      <c r="S360" s="315"/>
      <c r="W360" s="316"/>
      <c r="Z360" s="316"/>
      <c r="AA360" s="315"/>
      <c r="AR360" s="316"/>
      <c r="AT360" s="318"/>
      <c r="AU360" s="318"/>
    </row>
    <row r="361" ht="15.75" customHeight="1">
      <c r="K361" s="315"/>
      <c r="R361" s="316"/>
      <c r="S361" s="315"/>
      <c r="W361" s="316"/>
      <c r="Z361" s="316"/>
      <c r="AA361" s="315"/>
      <c r="AR361" s="316"/>
      <c r="AT361" s="318"/>
      <c r="AU361" s="318"/>
    </row>
    <row r="362" ht="15.75" customHeight="1">
      <c r="K362" s="315"/>
      <c r="R362" s="316"/>
      <c r="S362" s="315"/>
      <c r="W362" s="316"/>
      <c r="Z362" s="316"/>
      <c r="AA362" s="315"/>
      <c r="AR362" s="316"/>
      <c r="AT362" s="318"/>
      <c r="AU362" s="318"/>
    </row>
    <row r="363" ht="15.75" customHeight="1">
      <c r="K363" s="315"/>
      <c r="R363" s="316"/>
      <c r="S363" s="315"/>
      <c r="W363" s="316"/>
      <c r="Z363" s="316"/>
      <c r="AA363" s="315"/>
      <c r="AR363" s="316"/>
      <c r="AT363" s="318"/>
      <c r="AU363" s="318"/>
    </row>
    <row r="364" ht="15.75" customHeight="1">
      <c r="K364" s="315"/>
      <c r="R364" s="316"/>
      <c r="S364" s="315"/>
      <c r="W364" s="316"/>
      <c r="Z364" s="316"/>
      <c r="AA364" s="315"/>
      <c r="AR364" s="316"/>
      <c r="AT364" s="318"/>
      <c r="AU364" s="318"/>
    </row>
    <row r="365" ht="15.75" customHeight="1">
      <c r="K365" s="315"/>
      <c r="R365" s="316"/>
      <c r="S365" s="315"/>
      <c r="W365" s="316"/>
      <c r="Z365" s="316"/>
      <c r="AA365" s="315"/>
      <c r="AR365" s="316"/>
      <c r="AT365" s="318"/>
      <c r="AU365" s="318"/>
    </row>
    <row r="366" ht="15.75" customHeight="1">
      <c r="K366" s="315"/>
      <c r="R366" s="316"/>
      <c r="S366" s="315"/>
      <c r="W366" s="316"/>
      <c r="Z366" s="316"/>
      <c r="AA366" s="315"/>
      <c r="AR366" s="316"/>
      <c r="AT366" s="318"/>
      <c r="AU366" s="318"/>
    </row>
    <row r="367" ht="15.75" customHeight="1">
      <c r="K367" s="315"/>
      <c r="R367" s="316"/>
      <c r="S367" s="315"/>
      <c r="W367" s="316"/>
      <c r="Z367" s="316"/>
      <c r="AA367" s="315"/>
      <c r="AR367" s="316"/>
      <c r="AT367" s="318"/>
      <c r="AU367" s="318"/>
    </row>
    <row r="368" ht="15.75" customHeight="1">
      <c r="K368" s="315"/>
      <c r="R368" s="316"/>
      <c r="S368" s="315"/>
      <c r="W368" s="316"/>
      <c r="Z368" s="316"/>
      <c r="AA368" s="315"/>
      <c r="AR368" s="316"/>
      <c r="AT368" s="318"/>
      <c r="AU368" s="318"/>
    </row>
    <row r="369" ht="15.75" customHeight="1">
      <c r="K369" s="315"/>
      <c r="R369" s="316"/>
      <c r="S369" s="315"/>
      <c r="W369" s="316"/>
      <c r="Z369" s="316"/>
      <c r="AA369" s="315"/>
      <c r="AR369" s="316"/>
      <c r="AT369" s="318"/>
      <c r="AU369" s="318"/>
    </row>
    <row r="370" ht="15.75" customHeight="1">
      <c r="K370" s="315"/>
      <c r="R370" s="316"/>
      <c r="S370" s="315"/>
      <c r="W370" s="316"/>
      <c r="Z370" s="316"/>
      <c r="AA370" s="315"/>
      <c r="AR370" s="316"/>
      <c r="AT370" s="318"/>
      <c r="AU370" s="318"/>
    </row>
    <row r="371" ht="15.75" customHeight="1">
      <c r="K371" s="315"/>
      <c r="R371" s="316"/>
      <c r="S371" s="315"/>
      <c r="W371" s="316"/>
      <c r="Z371" s="316"/>
      <c r="AA371" s="315"/>
      <c r="AR371" s="316"/>
      <c r="AT371" s="318"/>
      <c r="AU371" s="318"/>
    </row>
    <row r="372" ht="15.75" customHeight="1">
      <c r="K372" s="315"/>
      <c r="R372" s="316"/>
      <c r="S372" s="315"/>
      <c r="W372" s="316"/>
      <c r="Z372" s="316"/>
      <c r="AA372" s="315"/>
      <c r="AR372" s="316"/>
      <c r="AT372" s="318"/>
      <c r="AU372" s="318"/>
    </row>
    <row r="373" ht="15.75" customHeight="1">
      <c r="K373" s="315"/>
      <c r="R373" s="316"/>
      <c r="S373" s="315"/>
      <c r="W373" s="316"/>
      <c r="Z373" s="316"/>
      <c r="AA373" s="315"/>
      <c r="AR373" s="316"/>
      <c r="AT373" s="318"/>
      <c r="AU373" s="318"/>
    </row>
    <row r="374" ht="15.75" customHeight="1">
      <c r="K374" s="315"/>
      <c r="R374" s="316"/>
      <c r="S374" s="315"/>
      <c r="W374" s="316"/>
      <c r="Z374" s="316"/>
      <c r="AA374" s="315"/>
      <c r="AR374" s="316"/>
      <c r="AT374" s="318"/>
      <c r="AU374" s="318"/>
    </row>
    <row r="375" ht="15.75" customHeight="1">
      <c r="K375" s="315"/>
      <c r="R375" s="316"/>
      <c r="S375" s="315"/>
      <c r="W375" s="316"/>
      <c r="Z375" s="316"/>
      <c r="AA375" s="315"/>
      <c r="AR375" s="316"/>
      <c r="AT375" s="318"/>
      <c r="AU375" s="318"/>
    </row>
    <row r="376" ht="15.75" customHeight="1">
      <c r="K376" s="315"/>
      <c r="R376" s="316"/>
      <c r="S376" s="315"/>
      <c r="W376" s="316"/>
      <c r="Z376" s="316"/>
      <c r="AA376" s="315"/>
      <c r="AR376" s="316"/>
      <c r="AT376" s="318"/>
      <c r="AU376" s="318"/>
    </row>
    <row r="377" ht="15.75" customHeight="1">
      <c r="K377" s="315"/>
      <c r="R377" s="316"/>
      <c r="S377" s="315"/>
      <c r="W377" s="316"/>
      <c r="Z377" s="316"/>
      <c r="AA377" s="315"/>
      <c r="AR377" s="316"/>
      <c r="AT377" s="318"/>
      <c r="AU377" s="318"/>
    </row>
    <row r="378" ht="15.75" customHeight="1">
      <c r="K378" s="315"/>
      <c r="R378" s="316"/>
      <c r="S378" s="315"/>
      <c r="W378" s="316"/>
      <c r="Z378" s="316"/>
      <c r="AA378" s="315"/>
      <c r="AR378" s="316"/>
      <c r="AT378" s="318"/>
      <c r="AU378" s="318"/>
    </row>
    <row r="379" ht="15.75" customHeight="1">
      <c r="K379" s="315"/>
      <c r="R379" s="316"/>
      <c r="S379" s="315"/>
      <c r="W379" s="316"/>
      <c r="Z379" s="316"/>
      <c r="AA379" s="315"/>
      <c r="AR379" s="316"/>
      <c r="AT379" s="318"/>
      <c r="AU379" s="318"/>
    </row>
    <row r="380" ht="15.75" customHeight="1">
      <c r="K380" s="315"/>
      <c r="R380" s="316"/>
      <c r="S380" s="315"/>
      <c r="W380" s="316"/>
      <c r="Z380" s="316"/>
      <c r="AA380" s="315"/>
      <c r="AR380" s="316"/>
      <c r="AT380" s="318"/>
      <c r="AU380" s="318"/>
    </row>
    <row r="381" ht="15.75" customHeight="1">
      <c r="K381" s="315"/>
      <c r="R381" s="316"/>
      <c r="S381" s="315"/>
      <c r="W381" s="316"/>
      <c r="Z381" s="316"/>
      <c r="AA381" s="315"/>
      <c r="AR381" s="316"/>
      <c r="AT381" s="318"/>
      <c r="AU381" s="318"/>
    </row>
    <row r="382" ht="15.75" customHeight="1">
      <c r="K382" s="315"/>
      <c r="R382" s="316"/>
      <c r="S382" s="315"/>
      <c r="W382" s="316"/>
      <c r="Z382" s="316"/>
      <c r="AA382" s="315"/>
      <c r="AR382" s="316"/>
      <c r="AT382" s="318"/>
      <c r="AU382" s="318"/>
    </row>
    <row r="383" ht="15.75" customHeight="1">
      <c r="K383" s="315"/>
      <c r="R383" s="316"/>
      <c r="S383" s="315"/>
      <c r="W383" s="316"/>
      <c r="Z383" s="316"/>
      <c r="AA383" s="315"/>
      <c r="AR383" s="316"/>
      <c r="AT383" s="318"/>
      <c r="AU383" s="318"/>
    </row>
    <row r="384" ht="15.75" customHeight="1">
      <c r="K384" s="315"/>
      <c r="R384" s="316"/>
      <c r="S384" s="315"/>
      <c r="W384" s="316"/>
      <c r="Z384" s="316"/>
      <c r="AA384" s="315"/>
      <c r="AR384" s="316"/>
      <c r="AT384" s="318"/>
      <c r="AU384" s="318"/>
    </row>
    <row r="385" ht="15.75" customHeight="1">
      <c r="K385" s="315"/>
      <c r="R385" s="316"/>
      <c r="S385" s="315"/>
      <c r="W385" s="316"/>
      <c r="Z385" s="316"/>
      <c r="AA385" s="315"/>
      <c r="AR385" s="316"/>
      <c r="AT385" s="318"/>
      <c r="AU385" s="318"/>
    </row>
    <row r="386" ht="15.75" customHeight="1">
      <c r="K386" s="315"/>
      <c r="R386" s="316"/>
      <c r="S386" s="315"/>
      <c r="W386" s="316"/>
      <c r="Z386" s="316"/>
      <c r="AA386" s="315"/>
      <c r="AR386" s="316"/>
      <c r="AT386" s="318"/>
      <c r="AU386" s="318"/>
    </row>
    <row r="387" ht="15.75" customHeight="1">
      <c r="K387" s="315"/>
      <c r="R387" s="316"/>
      <c r="S387" s="315"/>
      <c r="W387" s="316"/>
      <c r="Z387" s="316"/>
      <c r="AA387" s="315"/>
      <c r="AR387" s="316"/>
      <c r="AT387" s="318"/>
      <c r="AU387" s="318"/>
    </row>
    <row r="388" ht="15.75" customHeight="1">
      <c r="K388" s="315"/>
      <c r="R388" s="316"/>
      <c r="S388" s="315"/>
      <c r="W388" s="316"/>
      <c r="Z388" s="316"/>
      <c r="AA388" s="315"/>
      <c r="AR388" s="316"/>
      <c r="AT388" s="318"/>
      <c r="AU388" s="318"/>
    </row>
    <row r="389" ht="15.75" customHeight="1">
      <c r="K389" s="315"/>
      <c r="R389" s="316"/>
      <c r="S389" s="315"/>
      <c r="W389" s="316"/>
      <c r="Z389" s="316"/>
      <c r="AA389" s="315"/>
      <c r="AR389" s="316"/>
      <c r="AT389" s="318"/>
      <c r="AU389" s="318"/>
    </row>
    <row r="390" ht="15.75" customHeight="1">
      <c r="K390" s="315"/>
      <c r="R390" s="316"/>
      <c r="S390" s="315"/>
      <c r="W390" s="316"/>
      <c r="Z390" s="316"/>
      <c r="AA390" s="315"/>
      <c r="AR390" s="316"/>
      <c r="AT390" s="318"/>
      <c r="AU390" s="318"/>
    </row>
    <row r="391" ht="15.75" customHeight="1">
      <c r="K391" s="315"/>
      <c r="R391" s="316"/>
      <c r="S391" s="315"/>
      <c r="W391" s="316"/>
      <c r="Z391" s="316"/>
      <c r="AA391" s="315"/>
      <c r="AR391" s="316"/>
      <c r="AT391" s="318"/>
      <c r="AU391" s="318"/>
    </row>
    <row r="392" ht="15.75" customHeight="1">
      <c r="K392" s="315"/>
      <c r="R392" s="316"/>
      <c r="S392" s="315"/>
      <c r="W392" s="316"/>
      <c r="Z392" s="316"/>
      <c r="AA392" s="315"/>
      <c r="AR392" s="316"/>
      <c r="AT392" s="318"/>
      <c r="AU392" s="318"/>
    </row>
    <row r="393" ht="15.75" customHeight="1">
      <c r="K393" s="315"/>
      <c r="R393" s="316"/>
      <c r="S393" s="315"/>
      <c r="W393" s="316"/>
      <c r="Z393" s="316"/>
      <c r="AA393" s="315"/>
      <c r="AR393" s="316"/>
      <c r="AT393" s="318"/>
      <c r="AU393" s="318"/>
    </row>
    <row r="394" ht="15.75" customHeight="1">
      <c r="K394" s="315"/>
      <c r="R394" s="316"/>
      <c r="S394" s="315"/>
      <c r="W394" s="316"/>
      <c r="Z394" s="316"/>
      <c r="AA394" s="315"/>
      <c r="AR394" s="316"/>
      <c r="AT394" s="318"/>
      <c r="AU394" s="318"/>
    </row>
    <row r="395" ht="15.75" customHeight="1">
      <c r="K395" s="315"/>
      <c r="R395" s="316"/>
      <c r="S395" s="315"/>
      <c r="W395" s="316"/>
      <c r="Z395" s="316"/>
      <c r="AA395" s="315"/>
      <c r="AR395" s="316"/>
      <c r="AT395" s="318"/>
      <c r="AU395" s="318"/>
    </row>
    <row r="396" ht="15.75" customHeight="1">
      <c r="K396" s="315"/>
      <c r="R396" s="316"/>
      <c r="S396" s="315"/>
      <c r="W396" s="316"/>
      <c r="Z396" s="316"/>
      <c r="AA396" s="315"/>
      <c r="AR396" s="316"/>
      <c r="AT396" s="318"/>
      <c r="AU396" s="318"/>
    </row>
    <row r="397" ht="15.75" customHeight="1">
      <c r="K397" s="315"/>
      <c r="R397" s="316"/>
      <c r="S397" s="315"/>
      <c r="W397" s="316"/>
      <c r="Z397" s="316"/>
      <c r="AA397" s="315"/>
      <c r="AR397" s="316"/>
      <c r="AT397" s="318"/>
      <c r="AU397" s="318"/>
    </row>
    <row r="398" ht="15.75" customHeight="1">
      <c r="K398" s="315"/>
      <c r="R398" s="316"/>
      <c r="S398" s="315"/>
      <c r="W398" s="316"/>
      <c r="Z398" s="316"/>
      <c r="AA398" s="315"/>
      <c r="AR398" s="316"/>
      <c r="AT398" s="318"/>
      <c r="AU398" s="318"/>
    </row>
    <row r="399" ht="15.75" customHeight="1">
      <c r="K399" s="315"/>
      <c r="R399" s="316"/>
      <c r="S399" s="315"/>
      <c r="W399" s="316"/>
      <c r="Z399" s="316"/>
      <c r="AA399" s="315"/>
      <c r="AR399" s="316"/>
      <c r="AT399" s="318"/>
      <c r="AU399" s="318"/>
    </row>
    <row r="400" ht="15.75" customHeight="1">
      <c r="K400" s="315"/>
      <c r="R400" s="316"/>
      <c r="S400" s="315"/>
      <c r="W400" s="316"/>
      <c r="Z400" s="316"/>
      <c r="AA400" s="315"/>
      <c r="AR400" s="316"/>
      <c r="AT400" s="318"/>
      <c r="AU400" s="318"/>
    </row>
    <row r="401" ht="15.75" customHeight="1">
      <c r="K401" s="315"/>
      <c r="R401" s="316"/>
      <c r="S401" s="315"/>
      <c r="W401" s="316"/>
      <c r="Z401" s="316"/>
      <c r="AA401" s="315"/>
      <c r="AR401" s="316"/>
      <c r="AT401" s="318"/>
      <c r="AU401" s="318"/>
    </row>
    <row r="402" ht="15.75" customHeight="1">
      <c r="K402" s="315"/>
      <c r="R402" s="316"/>
      <c r="S402" s="315"/>
      <c r="W402" s="316"/>
      <c r="Z402" s="316"/>
      <c r="AA402" s="315"/>
      <c r="AR402" s="316"/>
      <c r="AT402" s="318"/>
      <c r="AU402" s="318"/>
    </row>
    <row r="403" ht="15.75" customHeight="1">
      <c r="K403" s="315"/>
      <c r="R403" s="316"/>
      <c r="S403" s="315"/>
      <c r="W403" s="316"/>
      <c r="Z403" s="316"/>
      <c r="AA403" s="315"/>
      <c r="AR403" s="316"/>
      <c r="AT403" s="318"/>
      <c r="AU403" s="318"/>
    </row>
    <row r="404" ht="15.75" customHeight="1">
      <c r="K404" s="315"/>
      <c r="R404" s="316"/>
      <c r="S404" s="315"/>
      <c r="W404" s="316"/>
      <c r="Z404" s="316"/>
      <c r="AA404" s="315"/>
      <c r="AR404" s="316"/>
      <c r="AT404" s="318"/>
      <c r="AU404" s="318"/>
    </row>
    <row r="405" ht="15.75" customHeight="1">
      <c r="K405" s="315"/>
      <c r="R405" s="316"/>
      <c r="S405" s="315"/>
      <c r="W405" s="316"/>
      <c r="Z405" s="316"/>
      <c r="AA405" s="315"/>
      <c r="AR405" s="316"/>
      <c r="AT405" s="318"/>
      <c r="AU405" s="318"/>
    </row>
    <row r="406" ht="15.75" customHeight="1">
      <c r="K406" s="315"/>
      <c r="R406" s="316"/>
      <c r="S406" s="315"/>
      <c r="W406" s="316"/>
      <c r="Z406" s="316"/>
      <c r="AA406" s="315"/>
      <c r="AR406" s="316"/>
      <c r="AT406" s="318"/>
      <c r="AU406" s="318"/>
    </row>
    <row r="407" ht="15.75" customHeight="1">
      <c r="K407" s="315"/>
      <c r="R407" s="316"/>
      <c r="S407" s="315"/>
      <c r="W407" s="316"/>
      <c r="Z407" s="316"/>
      <c r="AA407" s="315"/>
      <c r="AR407" s="316"/>
      <c r="AT407" s="318"/>
      <c r="AU407" s="318"/>
    </row>
    <row r="408" ht="15.75" customHeight="1">
      <c r="K408" s="315"/>
      <c r="R408" s="316"/>
      <c r="S408" s="315"/>
      <c r="W408" s="316"/>
      <c r="Z408" s="316"/>
      <c r="AA408" s="315"/>
      <c r="AR408" s="316"/>
      <c r="AT408" s="318"/>
      <c r="AU408" s="318"/>
    </row>
    <row r="409" ht="15.75" customHeight="1">
      <c r="K409" s="315"/>
      <c r="R409" s="316"/>
      <c r="S409" s="315"/>
      <c r="W409" s="316"/>
      <c r="Z409" s="316"/>
      <c r="AA409" s="315"/>
      <c r="AR409" s="316"/>
      <c r="AT409" s="318"/>
      <c r="AU409" s="318"/>
    </row>
    <row r="410" ht="15.75" customHeight="1">
      <c r="K410" s="315"/>
      <c r="R410" s="316"/>
      <c r="S410" s="315"/>
      <c r="W410" s="316"/>
      <c r="Z410" s="316"/>
      <c r="AA410" s="315"/>
      <c r="AR410" s="316"/>
      <c r="AT410" s="318"/>
      <c r="AU410" s="318"/>
    </row>
    <row r="411" ht="15.75" customHeight="1">
      <c r="K411" s="315"/>
      <c r="R411" s="316"/>
      <c r="S411" s="315"/>
      <c r="W411" s="316"/>
      <c r="Z411" s="316"/>
      <c r="AA411" s="315"/>
      <c r="AR411" s="316"/>
      <c r="AT411" s="318"/>
      <c r="AU411" s="318"/>
    </row>
    <row r="412" ht="15.75" customHeight="1">
      <c r="K412" s="315"/>
      <c r="R412" s="316"/>
      <c r="S412" s="315"/>
      <c r="W412" s="316"/>
      <c r="Z412" s="316"/>
      <c r="AA412" s="315"/>
      <c r="AR412" s="316"/>
      <c r="AT412" s="318"/>
      <c r="AU412" s="318"/>
    </row>
    <row r="413" ht="15.75" customHeight="1">
      <c r="K413" s="315"/>
      <c r="R413" s="316"/>
      <c r="S413" s="315"/>
      <c r="W413" s="316"/>
      <c r="Z413" s="316"/>
      <c r="AA413" s="315"/>
      <c r="AR413" s="316"/>
      <c r="AT413" s="318"/>
      <c r="AU413" s="318"/>
    </row>
    <row r="414" ht="15.75" customHeight="1">
      <c r="K414" s="315"/>
      <c r="R414" s="316"/>
      <c r="S414" s="315"/>
      <c r="W414" s="316"/>
      <c r="Z414" s="316"/>
      <c r="AA414" s="315"/>
      <c r="AR414" s="316"/>
      <c r="AT414" s="318"/>
      <c r="AU414" s="318"/>
    </row>
    <row r="415" ht="15.75" customHeight="1">
      <c r="K415" s="315"/>
      <c r="R415" s="316"/>
      <c r="S415" s="315"/>
      <c r="W415" s="316"/>
      <c r="Z415" s="316"/>
      <c r="AA415" s="315"/>
      <c r="AR415" s="316"/>
      <c r="AT415" s="318"/>
      <c r="AU415" s="318"/>
    </row>
    <row r="416" ht="15.75" customHeight="1">
      <c r="K416" s="315"/>
      <c r="R416" s="316"/>
      <c r="S416" s="315"/>
      <c r="W416" s="316"/>
      <c r="Z416" s="316"/>
      <c r="AA416" s="315"/>
      <c r="AR416" s="316"/>
      <c r="AT416" s="318"/>
      <c r="AU416" s="318"/>
    </row>
    <row r="417" ht="15.75" customHeight="1">
      <c r="K417" s="315"/>
      <c r="R417" s="316"/>
      <c r="S417" s="315"/>
      <c r="W417" s="316"/>
      <c r="Z417" s="316"/>
      <c r="AA417" s="315"/>
      <c r="AR417" s="316"/>
      <c r="AT417" s="318"/>
      <c r="AU417" s="318"/>
    </row>
    <row r="418" ht="15.75" customHeight="1">
      <c r="K418" s="315"/>
      <c r="R418" s="316"/>
      <c r="S418" s="315"/>
      <c r="W418" s="316"/>
      <c r="Z418" s="316"/>
      <c r="AA418" s="315"/>
      <c r="AR418" s="316"/>
      <c r="AT418" s="318"/>
      <c r="AU418" s="318"/>
    </row>
    <row r="419" ht="15.75" customHeight="1">
      <c r="K419" s="315"/>
      <c r="R419" s="316"/>
      <c r="S419" s="315"/>
      <c r="W419" s="316"/>
      <c r="Z419" s="316"/>
      <c r="AA419" s="315"/>
      <c r="AR419" s="316"/>
      <c r="AT419" s="318"/>
      <c r="AU419" s="318"/>
    </row>
    <row r="420" ht="15.75" customHeight="1">
      <c r="K420" s="315"/>
      <c r="R420" s="316"/>
      <c r="S420" s="315"/>
      <c r="W420" s="316"/>
      <c r="Z420" s="316"/>
      <c r="AA420" s="315"/>
      <c r="AR420" s="316"/>
      <c r="AT420" s="318"/>
      <c r="AU420" s="318"/>
    </row>
    <row r="421" ht="15.75" customHeight="1">
      <c r="K421" s="315"/>
      <c r="R421" s="316"/>
      <c r="S421" s="315"/>
      <c r="W421" s="316"/>
      <c r="Z421" s="316"/>
      <c r="AA421" s="315"/>
      <c r="AR421" s="316"/>
      <c r="AT421" s="318"/>
      <c r="AU421" s="318"/>
    </row>
    <row r="422" ht="15.75" customHeight="1">
      <c r="K422" s="315"/>
      <c r="R422" s="316"/>
      <c r="S422" s="315"/>
      <c r="W422" s="316"/>
      <c r="Z422" s="316"/>
      <c r="AA422" s="315"/>
      <c r="AR422" s="316"/>
      <c r="AT422" s="318"/>
      <c r="AU422" s="318"/>
    </row>
    <row r="423" ht="15.75" customHeight="1">
      <c r="K423" s="315"/>
      <c r="R423" s="316"/>
      <c r="S423" s="315"/>
      <c r="W423" s="316"/>
      <c r="Z423" s="316"/>
      <c r="AA423" s="315"/>
      <c r="AR423" s="316"/>
      <c r="AT423" s="318"/>
      <c r="AU423" s="318"/>
    </row>
    <row r="424" ht="15.75" customHeight="1">
      <c r="K424" s="315"/>
      <c r="R424" s="316"/>
      <c r="S424" s="315"/>
      <c r="W424" s="316"/>
      <c r="Z424" s="316"/>
      <c r="AA424" s="315"/>
      <c r="AR424" s="316"/>
      <c r="AT424" s="318"/>
      <c r="AU424" s="318"/>
    </row>
    <row r="425" ht="15.75" customHeight="1">
      <c r="K425" s="315"/>
      <c r="R425" s="316"/>
      <c r="S425" s="315"/>
      <c r="W425" s="316"/>
      <c r="Z425" s="316"/>
      <c r="AA425" s="315"/>
      <c r="AR425" s="316"/>
      <c r="AT425" s="318"/>
      <c r="AU425" s="318"/>
    </row>
    <row r="426" ht="15.75" customHeight="1">
      <c r="K426" s="315"/>
      <c r="R426" s="316"/>
      <c r="S426" s="315"/>
      <c r="W426" s="316"/>
      <c r="Z426" s="316"/>
      <c r="AA426" s="315"/>
      <c r="AR426" s="316"/>
      <c r="AT426" s="318"/>
      <c r="AU426" s="318"/>
    </row>
    <row r="427" ht="15.75" customHeight="1">
      <c r="K427" s="315"/>
      <c r="R427" s="316"/>
      <c r="S427" s="315"/>
      <c r="W427" s="316"/>
      <c r="Z427" s="316"/>
      <c r="AA427" s="315"/>
      <c r="AR427" s="316"/>
      <c r="AT427" s="318"/>
      <c r="AU427" s="318"/>
    </row>
    <row r="428" ht="15.75" customHeight="1">
      <c r="K428" s="315"/>
      <c r="R428" s="316"/>
      <c r="S428" s="315"/>
      <c r="W428" s="316"/>
      <c r="Z428" s="316"/>
      <c r="AA428" s="315"/>
      <c r="AR428" s="316"/>
      <c r="AT428" s="318"/>
      <c r="AU428" s="318"/>
    </row>
    <row r="429" ht="15.75" customHeight="1">
      <c r="K429" s="315"/>
      <c r="R429" s="316"/>
      <c r="S429" s="315"/>
      <c r="W429" s="316"/>
      <c r="Z429" s="316"/>
      <c r="AA429" s="315"/>
      <c r="AR429" s="316"/>
      <c r="AT429" s="318"/>
      <c r="AU429" s="318"/>
    </row>
    <row r="430" ht="15.75" customHeight="1">
      <c r="K430" s="315"/>
      <c r="R430" s="316"/>
      <c r="S430" s="315"/>
      <c r="W430" s="316"/>
      <c r="Z430" s="316"/>
      <c r="AA430" s="315"/>
      <c r="AR430" s="316"/>
      <c r="AT430" s="318"/>
      <c r="AU430" s="318"/>
    </row>
    <row r="431" ht="15.75" customHeight="1">
      <c r="K431" s="315"/>
      <c r="R431" s="316"/>
      <c r="S431" s="315"/>
      <c r="W431" s="316"/>
      <c r="Z431" s="316"/>
      <c r="AA431" s="315"/>
      <c r="AR431" s="316"/>
      <c r="AT431" s="318"/>
      <c r="AU431" s="318"/>
    </row>
    <row r="432" ht="15.75" customHeight="1">
      <c r="K432" s="315"/>
      <c r="R432" s="316"/>
      <c r="S432" s="315"/>
      <c r="W432" s="316"/>
      <c r="Z432" s="316"/>
      <c r="AA432" s="315"/>
      <c r="AR432" s="316"/>
      <c r="AT432" s="318"/>
      <c r="AU432" s="318"/>
    </row>
    <row r="433" ht="15.75" customHeight="1">
      <c r="K433" s="315"/>
      <c r="R433" s="316"/>
      <c r="S433" s="315"/>
      <c r="W433" s="316"/>
      <c r="Z433" s="316"/>
      <c r="AA433" s="315"/>
      <c r="AR433" s="316"/>
      <c r="AT433" s="318"/>
      <c r="AU433" s="318"/>
    </row>
    <row r="434" ht="15.75" customHeight="1">
      <c r="K434" s="315"/>
      <c r="R434" s="316"/>
      <c r="S434" s="315"/>
      <c r="W434" s="316"/>
      <c r="Z434" s="316"/>
      <c r="AA434" s="315"/>
      <c r="AR434" s="316"/>
      <c r="AT434" s="318"/>
      <c r="AU434" s="318"/>
    </row>
    <row r="435" ht="15.75" customHeight="1">
      <c r="K435" s="315"/>
      <c r="R435" s="316"/>
      <c r="S435" s="315"/>
      <c r="W435" s="316"/>
      <c r="Z435" s="316"/>
      <c r="AA435" s="315"/>
      <c r="AR435" s="316"/>
      <c r="AT435" s="318"/>
      <c r="AU435" s="318"/>
    </row>
    <row r="436" ht="15.75" customHeight="1">
      <c r="K436" s="315"/>
      <c r="R436" s="316"/>
      <c r="S436" s="315"/>
      <c r="W436" s="316"/>
      <c r="Z436" s="316"/>
      <c r="AA436" s="315"/>
      <c r="AR436" s="316"/>
      <c r="AT436" s="318"/>
      <c r="AU436" s="318"/>
    </row>
    <row r="437" ht="15.75" customHeight="1">
      <c r="K437" s="315"/>
      <c r="R437" s="316"/>
      <c r="S437" s="315"/>
      <c r="W437" s="316"/>
      <c r="Z437" s="316"/>
      <c r="AA437" s="315"/>
      <c r="AR437" s="316"/>
      <c r="AT437" s="318"/>
      <c r="AU437" s="318"/>
    </row>
    <row r="438" ht="15.75" customHeight="1">
      <c r="K438" s="315"/>
      <c r="R438" s="316"/>
      <c r="S438" s="315"/>
      <c r="W438" s="316"/>
      <c r="Z438" s="316"/>
      <c r="AA438" s="315"/>
      <c r="AR438" s="316"/>
      <c r="AT438" s="318"/>
      <c r="AU438" s="318"/>
    </row>
    <row r="439" ht="15.75" customHeight="1">
      <c r="K439" s="315"/>
      <c r="R439" s="316"/>
      <c r="S439" s="315"/>
      <c r="W439" s="316"/>
      <c r="Z439" s="316"/>
      <c r="AA439" s="315"/>
      <c r="AR439" s="316"/>
      <c r="AT439" s="318"/>
      <c r="AU439" s="318"/>
    </row>
    <row r="440" ht="15.75" customHeight="1">
      <c r="K440" s="315"/>
      <c r="R440" s="316"/>
      <c r="S440" s="315"/>
      <c r="W440" s="316"/>
      <c r="Z440" s="316"/>
      <c r="AA440" s="315"/>
      <c r="AR440" s="316"/>
      <c r="AT440" s="318"/>
      <c r="AU440" s="318"/>
    </row>
    <row r="441" ht="15.75" customHeight="1">
      <c r="K441" s="315"/>
      <c r="R441" s="316"/>
      <c r="S441" s="315"/>
      <c r="W441" s="316"/>
      <c r="Z441" s="316"/>
      <c r="AA441" s="315"/>
      <c r="AR441" s="316"/>
      <c r="AT441" s="318"/>
      <c r="AU441" s="318"/>
    </row>
    <row r="442" ht="15.75" customHeight="1">
      <c r="K442" s="315"/>
      <c r="R442" s="316"/>
      <c r="S442" s="315"/>
      <c r="W442" s="316"/>
      <c r="Z442" s="316"/>
      <c r="AA442" s="315"/>
      <c r="AR442" s="316"/>
      <c r="AT442" s="318"/>
      <c r="AU442" s="318"/>
    </row>
    <row r="443" ht="15.75" customHeight="1">
      <c r="K443" s="315"/>
      <c r="R443" s="316"/>
      <c r="S443" s="315"/>
      <c r="W443" s="316"/>
      <c r="Z443" s="316"/>
      <c r="AA443" s="315"/>
      <c r="AR443" s="316"/>
      <c r="AT443" s="318"/>
      <c r="AU443" s="318"/>
    </row>
    <row r="444" ht="15.75" customHeight="1">
      <c r="K444" s="315"/>
      <c r="R444" s="316"/>
      <c r="S444" s="315"/>
      <c r="W444" s="316"/>
      <c r="Z444" s="316"/>
      <c r="AA444" s="315"/>
      <c r="AR444" s="316"/>
      <c r="AT444" s="318"/>
      <c r="AU444" s="318"/>
    </row>
    <row r="445" ht="15.75" customHeight="1">
      <c r="K445" s="315"/>
      <c r="R445" s="316"/>
      <c r="S445" s="315"/>
      <c r="W445" s="316"/>
      <c r="Z445" s="316"/>
      <c r="AA445" s="315"/>
      <c r="AR445" s="316"/>
      <c r="AT445" s="318"/>
      <c r="AU445" s="318"/>
    </row>
    <row r="446" ht="15.75" customHeight="1">
      <c r="K446" s="315"/>
      <c r="R446" s="316"/>
      <c r="S446" s="315"/>
      <c r="W446" s="316"/>
      <c r="Z446" s="316"/>
      <c r="AA446" s="315"/>
      <c r="AR446" s="316"/>
      <c r="AT446" s="318"/>
      <c r="AU446" s="318"/>
    </row>
    <row r="447" ht="15.75" customHeight="1">
      <c r="K447" s="315"/>
      <c r="R447" s="316"/>
      <c r="S447" s="315"/>
      <c r="W447" s="316"/>
      <c r="Z447" s="316"/>
      <c r="AA447" s="315"/>
      <c r="AR447" s="316"/>
      <c r="AT447" s="318"/>
      <c r="AU447" s="318"/>
    </row>
    <row r="448" ht="15.75" customHeight="1">
      <c r="K448" s="315"/>
      <c r="R448" s="316"/>
      <c r="S448" s="315"/>
      <c r="W448" s="316"/>
      <c r="Z448" s="316"/>
      <c r="AA448" s="315"/>
      <c r="AR448" s="316"/>
      <c r="AT448" s="318"/>
      <c r="AU448" s="318"/>
    </row>
    <row r="449" ht="15.75" customHeight="1">
      <c r="K449" s="315"/>
      <c r="R449" s="316"/>
      <c r="S449" s="315"/>
      <c r="W449" s="316"/>
      <c r="Z449" s="316"/>
      <c r="AA449" s="315"/>
      <c r="AR449" s="316"/>
      <c r="AT449" s="318"/>
      <c r="AU449" s="318"/>
    </row>
    <row r="450" ht="15.75" customHeight="1">
      <c r="K450" s="315"/>
      <c r="R450" s="316"/>
      <c r="S450" s="315"/>
      <c r="W450" s="316"/>
      <c r="Z450" s="316"/>
      <c r="AA450" s="315"/>
      <c r="AR450" s="316"/>
      <c r="AT450" s="318"/>
      <c r="AU450" s="318"/>
    </row>
    <row r="451" ht="15.75" customHeight="1">
      <c r="K451" s="315"/>
      <c r="R451" s="316"/>
      <c r="S451" s="315"/>
      <c r="W451" s="316"/>
      <c r="Z451" s="316"/>
      <c r="AA451" s="315"/>
      <c r="AR451" s="316"/>
      <c r="AT451" s="318"/>
      <c r="AU451" s="318"/>
    </row>
    <row r="452" ht="15.75" customHeight="1">
      <c r="K452" s="315"/>
      <c r="R452" s="316"/>
      <c r="S452" s="315"/>
      <c r="W452" s="316"/>
      <c r="Z452" s="316"/>
      <c r="AA452" s="315"/>
      <c r="AR452" s="316"/>
      <c r="AT452" s="318"/>
      <c r="AU452" s="318"/>
    </row>
    <row r="453" ht="15.75" customHeight="1">
      <c r="K453" s="315"/>
      <c r="R453" s="316"/>
      <c r="S453" s="315"/>
      <c r="W453" s="316"/>
      <c r="Z453" s="316"/>
      <c r="AA453" s="315"/>
      <c r="AR453" s="316"/>
      <c r="AT453" s="318"/>
      <c r="AU453" s="318"/>
    </row>
    <row r="454" ht="15.75" customHeight="1">
      <c r="K454" s="315"/>
      <c r="R454" s="316"/>
      <c r="S454" s="315"/>
      <c r="W454" s="316"/>
      <c r="Z454" s="316"/>
      <c r="AA454" s="315"/>
      <c r="AR454" s="316"/>
      <c r="AT454" s="318"/>
      <c r="AU454" s="318"/>
    </row>
    <row r="455" ht="15.75" customHeight="1">
      <c r="K455" s="315"/>
      <c r="R455" s="316"/>
      <c r="S455" s="315"/>
      <c r="W455" s="316"/>
      <c r="Z455" s="316"/>
      <c r="AA455" s="315"/>
      <c r="AR455" s="316"/>
      <c r="AT455" s="318"/>
      <c r="AU455" s="318"/>
    </row>
    <row r="456" ht="15.75" customHeight="1">
      <c r="K456" s="315"/>
      <c r="R456" s="316"/>
      <c r="S456" s="315"/>
      <c r="W456" s="316"/>
      <c r="Z456" s="316"/>
      <c r="AA456" s="315"/>
      <c r="AR456" s="316"/>
      <c r="AT456" s="318"/>
      <c r="AU456" s="318"/>
    </row>
    <row r="457" ht="15.75" customHeight="1">
      <c r="K457" s="315"/>
      <c r="R457" s="316"/>
      <c r="S457" s="315"/>
      <c r="W457" s="316"/>
      <c r="Z457" s="316"/>
      <c r="AA457" s="315"/>
      <c r="AR457" s="316"/>
      <c r="AT457" s="318"/>
      <c r="AU457" s="318"/>
    </row>
    <row r="458" ht="15.75" customHeight="1">
      <c r="K458" s="315"/>
      <c r="R458" s="316"/>
      <c r="S458" s="315"/>
      <c r="W458" s="316"/>
      <c r="Z458" s="316"/>
      <c r="AA458" s="315"/>
      <c r="AR458" s="316"/>
      <c r="AT458" s="318"/>
      <c r="AU458" s="318"/>
    </row>
    <row r="459" ht="15.75" customHeight="1">
      <c r="K459" s="315"/>
      <c r="R459" s="316"/>
      <c r="S459" s="315"/>
      <c r="W459" s="316"/>
      <c r="Z459" s="316"/>
      <c r="AA459" s="315"/>
      <c r="AR459" s="316"/>
      <c r="AT459" s="318"/>
      <c r="AU459" s="318"/>
    </row>
    <row r="460" ht="15.75" customHeight="1">
      <c r="K460" s="315"/>
      <c r="R460" s="316"/>
      <c r="S460" s="315"/>
      <c r="W460" s="316"/>
      <c r="Z460" s="316"/>
      <c r="AA460" s="315"/>
      <c r="AR460" s="316"/>
      <c r="AT460" s="318"/>
      <c r="AU460" s="318"/>
    </row>
    <row r="461" ht="15.75" customHeight="1">
      <c r="K461" s="315"/>
      <c r="R461" s="316"/>
      <c r="S461" s="315"/>
      <c r="W461" s="316"/>
      <c r="Z461" s="316"/>
      <c r="AA461" s="315"/>
      <c r="AR461" s="316"/>
      <c r="AT461" s="318"/>
      <c r="AU461" s="318"/>
    </row>
    <row r="462" ht="15.75" customHeight="1">
      <c r="K462" s="315"/>
      <c r="R462" s="316"/>
      <c r="S462" s="315"/>
      <c r="W462" s="316"/>
      <c r="Z462" s="316"/>
      <c r="AA462" s="315"/>
      <c r="AR462" s="316"/>
      <c r="AT462" s="318"/>
      <c r="AU462" s="318"/>
    </row>
    <row r="463" ht="15.75" customHeight="1">
      <c r="K463" s="315"/>
      <c r="R463" s="316"/>
      <c r="S463" s="315"/>
      <c r="W463" s="316"/>
      <c r="Z463" s="316"/>
      <c r="AA463" s="315"/>
      <c r="AR463" s="316"/>
      <c r="AT463" s="318"/>
      <c r="AU463" s="318"/>
    </row>
    <row r="464" ht="15.75" customHeight="1">
      <c r="K464" s="315"/>
      <c r="R464" s="316"/>
      <c r="S464" s="315"/>
      <c r="W464" s="316"/>
      <c r="Z464" s="316"/>
      <c r="AA464" s="315"/>
      <c r="AR464" s="316"/>
      <c r="AT464" s="318"/>
      <c r="AU464" s="318"/>
    </row>
    <row r="465" ht="15.75" customHeight="1">
      <c r="K465" s="315"/>
      <c r="R465" s="316"/>
      <c r="S465" s="315"/>
      <c r="W465" s="316"/>
      <c r="Z465" s="316"/>
      <c r="AA465" s="315"/>
      <c r="AR465" s="316"/>
      <c r="AT465" s="318"/>
      <c r="AU465" s="318"/>
    </row>
    <row r="466" ht="15.75" customHeight="1">
      <c r="K466" s="315"/>
      <c r="R466" s="316"/>
      <c r="S466" s="315"/>
      <c r="W466" s="316"/>
      <c r="Z466" s="316"/>
      <c r="AA466" s="315"/>
      <c r="AR466" s="316"/>
      <c r="AT466" s="318"/>
      <c r="AU466" s="318"/>
    </row>
    <row r="467" ht="15.75" customHeight="1">
      <c r="K467" s="315"/>
      <c r="R467" s="316"/>
      <c r="S467" s="315"/>
      <c r="W467" s="316"/>
      <c r="Z467" s="316"/>
      <c r="AA467" s="315"/>
      <c r="AR467" s="316"/>
      <c r="AT467" s="318"/>
      <c r="AU467" s="318"/>
    </row>
    <row r="468" ht="15.75" customHeight="1">
      <c r="K468" s="315"/>
      <c r="R468" s="316"/>
      <c r="S468" s="315"/>
      <c r="W468" s="316"/>
      <c r="Z468" s="316"/>
      <c r="AA468" s="315"/>
      <c r="AR468" s="316"/>
      <c r="AT468" s="318"/>
      <c r="AU468" s="318"/>
    </row>
    <row r="469" ht="15.75" customHeight="1">
      <c r="K469" s="315"/>
      <c r="R469" s="316"/>
      <c r="S469" s="315"/>
      <c r="W469" s="316"/>
      <c r="Z469" s="316"/>
      <c r="AA469" s="315"/>
      <c r="AR469" s="316"/>
      <c r="AT469" s="318"/>
      <c r="AU469" s="318"/>
    </row>
    <row r="470" ht="15.75" customHeight="1">
      <c r="K470" s="315"/>
      <c r="R470" s="316"/>
      <c r="S470" s="315"/>
      <c r="W470" s="316"/>
      <c r="Z470" s="316"/>
      <c r="AA470" s="315"/>
      <c r="AR470" s="316"/>
      <c r="AT470" s="318"/>
      <c r="AU470" s="318"/>
    </row>
    <row r="471" ht="15.75" customHeight="1">
      <c r="K471" s="315"/>
      <c r="R471" s="316"/>
      <c r="S471" s="315"/>
      <c r="W471" s="316"/>
      <c r="Z471" s="316"/>
      <c r="AA471" s="315"/>
      <c r="AR471" s="316"/>
      <c r="AT471" s="318"/>
      <c r="AU471" s="318"/>
    </row>
    <row r="472" ht="15.75" customHeight="1">
      <c r="K472" s="315"/>
      <c r="R472" s="316"/>
      <c r="S472" s="315"/>
      <c r="W472" s="316"/>
      <c r="Z472" s="316"/>
      <c r="AA472" s="315"/>
      <c r="AR472" s="316"/>
      <c r="AT472" s="318"/>
      <c r="AU472" s="318"/>
    </row>
    <row r="473" ht="15.75" customHeight="1">
      <c r="K473" s="315"/>
      <c r="R473" s="316"/>
      <c r="S473" s="315"/>
      <c r="W473" s="316"/>
      <c r="Z473" s="316"/>
      <c r="AA473" s="315"/>
      <c r="AR473" s="316"/>
      <c r="AT473" s="318"/>
      <c r="AU473" s="318"/>
    </row>
    <row r="474" ht="15.75" customHeight="1">
      <c r="K474" s="315"/>
      <c r="R474" s="316"/>
      <c r="S474" s="315"/>
      <c r="W474" s="316"/>
      <c r="Z474" s="316"/>
      <c r="AA474" s="315"/>
      <c r="AR474" s="316"/>
      <c r="AT474" s="318"/>
      <c r="AU474" s="318"/>
    </row>
    <row r="475" ht="15.75" customHeight="1">
      <c r="K475" s="315"/>
      <c r="R475" s="316"/>
      <c r="S475" s="315"/>
      <c r="W475" s="316"/>
      <c r="Z475" s="316"/>
      <c r="AA475" s="315"/>
      <c r="AR475" s="316"/>
      <c r="AT475" s="318"/>
      <c r="AU475" s="318"/>
    </row>
    <row r="476" ht="15.75" customHeight="1">
      <c r="K476" s="315"/>
      <c r="R476" s="316"/>
      <c r="S476" s="315"/>
      <c r="W476" s="316"/>
      <c r="Z476" s="316"/>
      <c r="AA476" s="315"/>
      <c r="AR476" s="316"/>
      <c r="AT476" s="318"/>
      <c r="AU476" s="318"/>
    </row>
    <row r="477" ht="15.75" customHeight="1">
      <c r="K477" s="315"/>
      <c r="R477" s="316"/>
      <c r="S477" s="315"/>
      <c r="W477" s="316"/>
      <c r="Z477" s="316"/>
      <c r="AA477" s="315"/>
      <c r="AR477" s="316"/>
      <c r="AT477" s="318"/>
      <c r="AU477" s="318"/>
    </row>
    <row r="478" ht="15.75" customHeight="1">
      <c r="K478" s="315"/>
      <c r="R478" s="316"/>
      <c r="S478" s="315"/>
      <c r="W478" s="316"/>
      <c r="Z478" s="316"/>
      <c r="AA478" s="315"/>
      <c r="AR478" s="316"/>
      <c r="AT478" s="318"/>
      <c r="AU478" s="318"/>
    </row>
    <row r="479" ht="15.75" customHeight="1">
      <c r="K479" s="315"/>
      <c r="R479" s="316"/>
      <c r="S479" s="315"/>
      <c r="W479" s="316"/>
      <c r="Z479" s="316"/>
      <c r="AA479" s="315"/>
      <c r="AR479" s="316"/>
      <c r="AT479" s="318"/>
      <c r="AU479" s="318"/>
    </row>
    <row r="480" ht="15.75" customHeight="1">
      <c r="K480" s="315"/>
      <c r="R480" s="316"/>
      <c r="S480" s="315"/>
      <c r="W480" s="316"/>
      <c r="Z480" s="316"/>
      <c r="AA480" s="315"/>
      <c r="AR480" s="316"/>
      <c r="AT480" s="318"/>
      <c r="AU480" s="318"/>
    </row>
    <row r="481" ht="15.75" customHeight="1">
      <c r="K481" s="315"/>
      <c r="R481" s="316"/>
      <c r="S481" s="315"/>
      <c r="W481" s="316"/>
      <c r="Z481" s="316"/>
      <c r="AA481" s="315"/>
      <c r="AR481" s="316"/>
      <c r="AT481" s="318"/>
      <c r="AU481" s="318"/>
    </row>
    <row r="482" ht="15.75" customHeight="1">
      <c r="K482" s="315"/>
      <c r="R482" s="316"/>
      <c r="S482" s="315"/>
      <c r="W482" s="316"/>
      <c r="Z482" s="316"/>
      <c r="AA482" s="315"/>
      <c r="AR482" s="316"/>
      <c r="AT482" s="318"/>
      <c r="AU482" s="318"/>
    </row>
    <row r="483" ht="15.75" customHeight="1">
      <c r="K483" s="315"/>
      <c r="R483" s="316"/>
      <c r="S483" s="315"/>
      <c r="W483" s="316"/>
      <c r="Z483" s="316"/>
      <c r="AA483" s="315"/>
      <c r="AR483" s="316"/>
      <c r="AT483" s="318"/>
      <c r="AU483" s="318"/>
    </row>
    <row r="484" ht="15.75" customHeight="1">
      <c r="K484" s="315"/>
      <c r="R484" s="316"/>
      <c r="S484" s="315"/>
      <c r="W484" s="316"/>
      <c r="Z484" s="316"/>
      <c r="AA484" s="315"/>
      <c r="AR484" s="316"/>
      <c r="AT484" s="318"/>
      <c r="AU484" s="318"/>
    </row>
    <row r="485" ht="15.75" customHeight="1">
      <c r="K485" s="315"/>
      <c r="R485" s="316"/>
      <c r="S485" s="315"/>
      <c r="W485" s="316"/>
      <c r="Z485" s="316"/>
      <c r="AA485" s="315"/>
      <c r="AR485" s="316"/>
      <c r="AT485" s="318"/>
      <c r="AU485" s="318"/>
    </row>
    <row r="486" ht="15.75" customHeight="1">
      <c r="K486" s="315"/>
      <c r="R486" s="316"/>
      <c r="S486" s="315"/>
      <c r="W486" s="316"/>
      <c r="Z486" s="316"/>
      <c r="AA486" s="315"/>
      <c r="AR486" s="316"/>
      <c r="AT486" s="318"/>
      <c r="AU486" s="318"/>
    </row>
    <row r="487" ht="15.75" customHeight="1">
      <c r="K487" s="315"/>
      <c r="R487" s="316"/>
      <c r="S487" s="315"/>
      <c r="W487" s="316"/>
      <c r="Z487" s="316"/>
      <c r="AA487" s="315"/>
      <c r="AR487" s="316"/>
      <c r="AT487" s="318"/>
      <c r="AU487" s="318"/>
    </row>
    <row r="488" ht="15.75" customHeight="1">
      <c r="K488" s="315"/>
      <c r="R488" s="316"/>
      <c r="S488" s="315"/>
      <c r="W488" s="316"/>
      <c r="Z488" s="316"/>
      <c r="AA488" s="315"/>
      <c r="AR488" s="316"/>
      <c r="AT488" s="318"/>
      <c r="AU488" s="318"/>
    </row>
    <row r="489" ht="15.75" customHeight="1">
      <c r="K489" s="315"/>
      <c r="R489" s="316"/>
      <c r="S489" s="315"/>
      <c r="W489" s="316"/>
      <c r="Z489" s="316"/>
      <c r="AA489" s="315"/>
      <c r="AR489" s="316"/>
      <c r="AT489" s="318"/>
      <c r="AU489" s="318"/>
    </row>
    <row r="490" ht="15.75" customHeight="1">
      <c r="K490" s="315"/>
      <c r="R490" s="316"/>
      <c r="S490" s="315"/>
      <c r="W490" s="316"/>
      <c r="Z490" s="316"/>
      <c r="AA490" s="315"/>
      <c r="AR490" s="316"/>
      <c r="AT490" s="318"/>
      <c r="AU490" s="318"/>
    </row>
    <row r="491" ht="15.75" customHeight="1">
      <c r="K491" s="315"/>
      <c r="R491" s="316"/>
      <c r="S491" s="315"/>
      <c r="W491" s="316"/>
      <c r="Z491" s="316"/>
      <c r="AA491" s="315"/>
      <c r="AR491" s="316"/>
      <c r="AT491" s="318"/>
      <c r="AU491" s="318"/>
    </row>
    <row r="492" ht="15.75" customHeight="1">
      <c r="K492" s="315"/>
      <c r="R492" s="316"/>
      <c r="S492" s="315"/>
      <c r="W492" s="316"/>
      <c r="Z492" s="316"/>
      <c r="AA492" s="315"/>
      <c r="AR492" s="316"/>
      <c r="AT492" s="318"/>
      <c r="AU492" s="318"/>
    </row>
    <row r="493" ht="15.75" customHeight="1">
      <c r="K493" s="315"/>
      <c r="R493" s="316"/>
      <c r="S493" s="315"/>
      <c r="W493" s="316"/>
      <c r="Z493" s="316"/>
      <c r="AA493" s="315"/>
      <c r="AR493" s="316"/>
      <c r="AT493" s="318"/>
      <c r="AU493" s="318"/>
    </row>
    <row r="494" ht="15.75" customHeight="1">
      <c r="K494" s="315"/>
      <c r="R494" s="316"/>
      <c r="S494" s="315"/>
      <c r="W494" s="316"/>
      <c r="Z494" s="316"/>
      <c r="AA494" s="315"/>
      <c r="AR494" s="316"/>
      <c r="AT494" s="318"/>
      <c r="AU494" s="318"/>
    </row>
    <row r="495" ht="15.75" customHeight="1">
      <c r="K495" s="315"/>
      <c r="R495" s="316"/>
      <c r="S495" s="315"/>
      <c r="W495" s="316"/>
      <c r="Z495" s="316"/>
      <c r="AA495" s="315"/>
      <c r="AR495" s="316"/>
      <c r="AT495" s="318"/>
      <c r="AU495" s="318"/>
    </row>
    <row r="496" ht="15.75" customHeight="1">
      <c r="K496" s="315"/>
      <c r="R496" s="316"/>
      <c r="S496" s="315"/>
      <c r="W496" s="316"/>
      <c r="Z496" s="316"/>
      <c r="AA496" s="315"/>
      <c r="AR496" s="316"/>
      <c r="AT496" s="318"/>
      <c r="AU496" s="318"/>
    </row>
    <row r="497" ht="15.75" customHeight="1">
      <c r="K497" s="315"/>
      <c r="R497" s="316"/>
      <c r="S497" s="315"/>
      <c r="W497" s="316"/>
      <c r="Z497" s="316"/>
      <c r="AA497" s="315"/>
      <c r="AR497" s="316"/>
      <c r="AT497" s="318"/>
      <c r="AU497" s="318"/>
    </row>
    <row r="498" ht="15.75" customHeight="1">
      <c r="K498" s="315"/>
      <c r="R498" s="316"/>
      <c r="S498" s="315"/>
      <c r="W498" s="316"/>
      <c r="Z498" s="316"/>
      <c r="AA498" s="315"/>
      <c r="AR498" s="316"/>
      <c r="AT498" s="318"/>
      <c r="AU498" s="318"/>
    </row>
    <row r="499" ht="15.75" customHeight="1">
      <c r="K499" s="315"/>
      <c r="R499" s="316"/>
      <c r="S499" s="315"/>
      <c r="W499" s="316"/>
      <c r="Z499" s="316"/>
      <c r="AA499" s="315"/>
      <c r="AR499" s="316"/>
      <c r="AT499" s="318"/>
      <c r="AU499" s="318"/>
    </row>
    <row r="500" ht="15.75" customHeight="1">
      <c r="K500" s="315"/>
      <c r="R500" s="316"/>
      <c r="S500" s="315"/>
      <c r="W500" s="316"/>
      <c r="Z500" s="316"/>
      <c r="AA500" s="315"/>
      <c r="AR500" s="316"/>
      <c r="AT500" s="318"/>
      <c r="AU500" s="318"/>
    </row>
    <row r="501" ht="15.75" customHeight="1">
      <c r="K501" s="315"/>
      <c r="R501" s="316"/>
      <c r="S501" s="315"/>
      <c r="W501" s="316"/>
      <c r="Z501" s="316"/>
      <c r="AA501" s="315"/>
      <c r="AR501" s="316"/>
      <c r="AT501" s="318"/>
      <c r="AU501" s="318"/>
    </row>
    <row r="502" ht="15.75" customHeight="1">
      <c r="K502" s="315"/>
      <c r="R502" s="316"/>
      <c r="S502" s="315"/>
      <c r="W502" s="316"/>
      <c r="Z502" s="316"/>
      <c r="AA502" s="315"/>
      <c r="AR502" s="316"/>
      <c r="AT502" s="318"/>
      <c r="AU502" s="318"/>
    </row>
    <row r="503" ht="15.75" customHeight="1">
      <c r="K503" s="315"/>
      <c r="R503" s="316"/>
      <c r="S503" s="315"/>
      <c r="W503" s="316"/>
      <c r="Z503" s="316"/>
      <c r="AA503" s="315"/>
      <c r="AR503" s="316"/>
      <c r="AT503" s="318"/>
      <c r="AU503" s="318"/>
    </row>
    <row r="504" ht="15.75" customHeight="1">
      <c r="K504" s="315"/>
      <c r="R504" s="316"/>
      <c r="S504" s="315"/>
      <c r="W504" s="316"/>
      <c r="Z504" s="316"/>
      <c r="AA504" s="315"/>
      <c r="AR504" s="316"/>
      <c r="AT504" s="318"/>
      <c r="AU504" s="318"/>
    </row>
    <row r="505" ht="15.75" customHeight="1">
      <c r="K505" s="315"/>
      <c r="R505" s="316"/>
      <c r="S505" s="315"/>
      <c r="W505" s="316"/>
      <c r="Z505" s="316"/>
      <c r="AA505" s="315"/>
      <c r="AR505" s="316"/>
      <c r="AT505" s="318"/>
      <c r="AU505" s="318"/>
    </row>
    <row r="506" ht="15.75" customHeight="1">
      <c r="K506" s="315"/>
      <c r="R506" s="316"/>
      <c r="S506" s="315"/>
      <c r="W506" s="316"/>
      <c r="Z506" s="316"/>
      <c r="AA506" s="315"/>
      <c r="AR506" s="316"/>
      <c r="AT506" s="318"/>
      <c r="AU506" s="318"/>
    </row>
    <row r="507" ht="15.75" customHeight="1">
      <c r="K507" s="315"/>
      <c r="R507" s="316"/>
      <c r="S507" s="315"/>
      <c r="W507" s="316"/>
      <c r="Z507" s="316"/>
      <c r="AA507" s="315"/>
      <c r="AR507" s="316"/>
      <c r="AT507" s="318"/>
      <c r="AU507" s="318"/>
    </row>
    <row r="508" ht="15.75" customHeight="1">
      <c r="K508" s="315"/>
      <c r="R508" s="316"/>
      <c r="S508" s="315"/>
      <c r="W508" s="316"/>
      <c r="Z508" s="316"/>
      <c r="AA508" s="315"/>
      <c r="AR508" s="316"/>
      <c r="AT508" s="318"/>
      <c r="AU508" s="318"/>
    </row>
    <row r="509" ht="15.75" customHeight="1">
      <c r="K509" s="315"/>
      <c r="R509" s="316"/>
      <c r="S509" s="315"/>
      <c r="W509" s="316"/>
      <c r="Z509" s="316"/>
      <c r="AA509" s="315"/>
      <c r="AR509" s="316"/>
      <c r="AT509" s="318"/>
      <c r="AU509" s="318"/>
    </row>
    <row r="510" ht="15.75" customHeight="1">
      <c r="K510" s="315"/>
      <c r="R510" s="316"/>
      <c r="S510" s="315"/>
      <c r="W510" s="316"/>
      <c r="Z510" s="316"/>
      <c r="AA510" s="315"/>
      <c r="AR510" s="316"/>
      <c r="AT510" s="318"/>
      <c r="AU510" s="318"/>
    </row>
    <row r="511" ht="15.75" customHeight="1">
      <c r="K511" s="315"/>
      <c r="R511" s="316"/>
      <c r="S511" s="315"/>
      <c r="W511" s="316"/>
      <c r="Z511" s="316"/>
      <c r="AA511" s="315"/>
      <c r="AR511" s="316"/>
      <c r="AT511" s="318"/>
      <c r="AU511" s="318"/>
    </row>
    <row r="512" ht="15.75" customHeight="1">
      <c r="K512" s="315"/>
      <c r="R512" s="316"/>
      <c r="S512" s="315"/>
      <c r="W512" s="316"/>
      <c r="Z512" s="316"/>
      <c r="AA512" s="315"/>
      <c r="AR512" s="316"/>
      <c r="AT512" s="318"/>
      <c r="AU512" s="318"/>
    </row>
    <row r="513" ht="15.75" customHeight="1">
      <c r="K513" s="315"/>
      <c r="R513" s="316"/>
      <c r="S513" s="315"/>
      <c r="W513" s="316"/>
      <c r="Z513" s="316"/>
      <c r="AA513" s="315"/>
      <c r="AR513" s="316"/>
      <c r="AT513" s="318"/>
      <c r="AU513" s="318"/>
    </row>
    <row r="514" ht="15.75" customHeight="1">
      <c r="K514" s="315"/>
      <c r="R514" s="316"/>
      <c r="S514" s="315"/>
      <c r="W514" s="316"/>
      <c r="Z514" s="316"/>
      <c r="AA514" s="315"/>
      <c r="AR514" s="316"/>
      <c r="AT514" s="318"/>
      <c r="AU514" s="318"/>
    </row>
    <row r="515" ht="15.75" customHeight="1">
      <c r="K515" s="315"/>
      <c r="R515" s="316"/>
      <c r="S515" s="315"/>
      <c r="W515" s="316"/>
      <c r="Z515" s="316"/>
      <c r="AA515" s="315"/>
      <c r="AR515" s="316"/>
      <c r="AT515" s="318"/>
      <c r="AU515" s="318"/>
    </row>
    <row r="516" ht="15.75" customHeight="1">
      <c r="K516" s="315"/>
      <c r="R516" s="316"/>
      <c r="S516" s="315"/>
      <c r="W516" s="316"/>
      <c r="Z516" s="316"/>
      <c r="AA516" s="315"/>
      <c r="AR516" s="316"/>
      <c r="AT516" s="318"/>
      <c r="AU516" s="318"/>
    </row>
    <row r="517" ht="15.75" customHeight="1">
      <c r="K517" s="315"/>
      <c r="R517" s="316"/>
      <c r="S517" s="315"/>
      <c r="W517" s="316"/>
      <c r="Z517" s="316"/>
      <c r="AA517" s="315"/>
      <c r="AR517" s="316"/>
      <c r="AT517" s="318"/>
      <c r="AU517" s="318"/>
    </row>
    <row r="518" ht="15.75" customHeight="1">
      <c r="K518" s="315"/>
      <c r="R518" s="316"/>
      <c r="S518" s="315"/>
      <c r="W518" s="316"/>
      <c r="Z518" s="316"/>
      <c r="AA518" s="315"/>
      <c r="AR518" s="316"/>
      <c r="AT518" s="318"/>
      <c r="AU518" s="318"/>
    </row>
    <row r="519" ht="15.75" customHeight="1">
      <c r="K519" s="315"/>
      <c r="R519" s="316"/>
      <c r="S519" s="315"/>
      <c r="W519" s="316"/>
      <c r="Z519" s="316"/>
      <c r="AA519" s="315"/>
      <c r="AR519" s="316"/>
      <c r="AT519" s="318"/>
      <c r="AU519" s="318"/>
    </row>
    <row r="520" ht="15.75" customHeight="1">
      <c r="K520" s="315"/>
      <c r="R520" s="316"/>
      <c r="S520" s="315"/>
      <c r="W520" s="316"/>
      <c r="Z520" s="316"/>
      <c r="AA520" s="315"/>
      <c r="AR520" s="316"/>
      <c r="AT520" s="318"/>
      <c r="AU520" s="318"/>
    </row>
    <row r="521" ht="15.75" customHeight="1">
      <c r="K521" s="315"/>
      <c r="R521" s="316"/>
      <c r="S521" s="315"/>
      <c r="W521" s="316"/>
      <c r="Z521" s="316"/>
      <c r="AA521" s="315"/>
      <c r="AR521" s="316"/>
      <c r="AT521" s="318"/>
      <c r="AU521" s="318"/>
    </row>
    <row r="522" ht="15.75" customHeight="1">
      <c r="K522" s="315"/>
      <c r="R522" s="316"/>
      <c r="S522" s="315"/>
      <c r="W522" s="316"/>
      <c r="Z522" s="316"/>
      <c r="AA522" s="315"/>
      <c r="AR522" s="316"/>
      <c r="AT522" s="318"/>
      <c r="AU522" s="318"/>
    </row>
    <row r="523" ht="15.75" customHeight="1">
      <c r="K523" s="315"/>
      <c r="R523" s="316"/>
      <c r="S523" s="315"/>
      <c r="W523" s="316"/>
      <c r="Z523" s="316"/>
      <c r="AA523" s="315"/>
      <c r="AR523" s="316"/>
      <c r="AT523" s="318"/>
      <c r="AU523" s="318"/>
    </row>
    <row r="524" ht="15.75" customHeight="1">
      <c r="K524" s="315"/>
      <c r="R524" s="316"/>
      <c r="S524" s="315"/>
      <c r="W524" s="316"/>
      <c r="Z524" s="316"/>
      <c r="AA524" s="315"/>
      <c r="AR524" s="316"/>
      <c r="AT524" s="318"/>
      <c r="AU524" s="318"/>
    </row>
    <row r="525" ht="15.75" customHeight="1">
      <c r="K525" s="315"/>
      <c r="R525" s="316"/>
      <c r="S525" s="315"/>
      <c r="W525" s="316"/>
      <c r="Z525" s="316"/>
      <c r="AA525" s="315"/>
      <c r="AR525" s="316"/>
      <c r="AT525" s="318"/>
      <c r="AU525" s="318"/>
    </row>
    <row r="526" ht="15.75" customHeight="1">
      <c r="K526" s="315"/>
      <c r="R526" s="316"/>
      <c r="S526" s="315"/>
      <c r="W526" s="316"/>
      <c r="Z526" s="316"/>
      <c r="AA526" s="315"/>
      <c r="AR526" s="316"/>
      <c r="AT526" s="318"/>
      <c r="AU526" s="318"/>
    </row>
    <row r="527" ht="15.75" customHeight="1">
      <c r="K527" s="315"/>
      <c r="R527" s="316"/>
      <c r="S527" s="315"/>
      <c r="W527" s="316"/>
      <c r="Z527" s="316"/>
      <c r="AA527" s="315"/>
      <c r="AR527" s="316"/>
      <c r="AT527" s="318"/>
      <c r="AU527" s="318"/>
    </row>
    <row r="528" ht="15.75" customHeight="1">
      <c r="K528" s="315"/>
      <c r="R528" s="316"/>
      <c r="S528" s="315"/>
      <c r="W528" s="316"/>
      <c r="Z528" s="316"/>
      <c r="AA528" s="315"/>
      <c r="AR528" s="316"/>
      <c r="AT528" s="318"/>
      <c r="AU528" s="318"/>
    </row>
    <row r="529" ht="15.75" customHeight="1">
      <c r="K529" s="315"/>
      <c r="R529" s="316"/>
      <c r="S529" s="315"/>
      <c r="W529" s="316"/>
      <c r="Z529" s="316"/>
      <c r="AA529" s="315"/>
      <c r="AR529" s="316"/>
      <c r="AT529" s="318"/>
      <c r="AU529" s="318"/>
    </row>
    <row r="530" ht="15.75" customHeight="1">
      <c r="K530" s="315"/>
      <c r="R530" s="316"/>
      <c r="S530" s="315"/>
      <c r="W530" s="316"/>
      <c r="Z530" s="316"/>
      <c r="AA530" s="315"/>
      <c r="AR530" s="316"/>
      <c r="AT530" s="318"/>
      <c r="AU530" s="318"/>
    </row>
    <row r="531" ht="15.75" customHeight="1">
      <c r="K531" s="315"/>
      <c r="R531" s="316"/>
      <c r="S531" s="315"/>
      <c r="W531" s="316"/>
      <c r="Z531" s="316"/>
      <c r="AA531" s="315"/>
      <c r="AR531" s="316"/>
      <c r="AT531" s="318"/>
      <c r="AU531" s="318"/>
    </row>
    <row r="532" ht="15.75" customHeight="1">
      <c r="K532" s="315"/>
      <c r="R532" s="316"/>
      <c r="S532" s="315"/>
      <c r="W532" s="316"/>
      <c r="Z532" s="316"/>
      <c r="AA532" s="315"/>
      <c r="AR532" s="316"/>
      <c r="AT532" s="318"/>
      <c r="AU532" s="318"/>
    </row>
    <row r="533" ht="15.75" customHeight="1">
      <c r="K533" s="315"/>
      <c r="R533" s="316"/>
      <c r="S533" s="315"/>
      <c r="W533" s="316"/>
      <c r="Z533" s="316"/>
      <c r="AA533" s="315"/>
      <c r="AR533" s="316"/>
      <c r="AT533" s="318"/>
      <c r="AU533" s="318"/>
    </row>
    <row r="534" ht="15.75" customHeight="1">
      <c r="K534" s="315"/>
      <c r="R534" s="316"/>
      <c r="S534" s="315"/>
      <c r="W534" s="316"/>
      <c r="Z534" s="316"/>
      <c r="AA534" s="315"/>
      <c r="AR534" s="316"/>
      <c r="AT534" s="318"/>
      <c r="AU534" s="318"/>
    </row>
    <row r="535" ht="15.75" customHeight="1">
      <c r="K535" s="315"/>
      <c r="R535" s="316"/>
      <c r="S535" s="315"/>
      <c r="W535" s="316"/>
      <c r="Z535" s="316"/>
      <c r="AA535" s="315"/>
      <c r="AR535" s="316"/>
      <c r="AT535" s="318"/>
      <c r="AU535" s="318"/>
    </row>
    <row r="536" ht="15.75" customHeight="1">
      <c r="K536" s="315"/>
      <c r="R536" s="316"/>
      <c r="S536" s="315"/>
      <c r="W536" s="316"/>
      <c r="Z536" s="316"/>
      <c r="AA536" s="315"/>
      <c r="AR536" s="316"/>
      <c r="AT536" s="318"/>
      <c r="AU536" s="318"/>
    </row>
    <row r="537" ht="15.75" customHeight="1">
      <c r="K537" s="315"/>
      <c r="R537" s="316"/>
      <c r="S537" s="315"/>
      <c r="W537" s="316"/>
      <c r="Z537" s="316"/>
      <c r="AA537" s="315"/>
      <c r="AR537" s="316"/>
      <c r="AT537" s="318"/>
      <c r="AU537" s="318"/>
    </row>
    <row r="538" ht="15.75" customHeight="1">
      <c r="K538" s="315"/>
      <c r="R538" s="316"/>
      <c r="S538" s="315"/>
      <c r="W538" s="316"/>
      <c r="Z538" s="316"/>
      <c r="AA538" s="315"/>
      <c r="AR538" s="316"/>
      <c r="AT538" s="318"/>
      <c r="AU538" s="318"/>
    </row>
    <row r="539" ht="15.75" customHeight="1">
      <c r="K539" s="315"/>
      <c r="R539" s="316"/>
      <c r="S539" s="315"/>
      <c r="W539" s="316"/>
      <c r="Z539" s="316"/>
      <c r="AA539" s="315"/>
      <c r="AR539" s="316"/>
      <c r="AT539" s="318"/>
      <c r="AU539" s="318"/>
    </row>
    <row r="540" ht="15.75" customHeight="1">
      <c r="K540" s="315"/>
      <c r="R540" s="316"/>
      <c r="S540" s="315"/>
      <c r="W540" s="316"/>
      <c r="Z540" s="316"/>
      <c r="AA540" s="315"/>
      <c r="AR540" s="316"/>
      <c r="AT540" s="318"/>
      <c r="AU540" s="318"/>
    </row>
    <row r="541" ht="15.75" customHeight="1">
      <c r="K541" s="315"/>
      <c r="R541" s="316"/>
      <c r="S541" s="315"/>
      <c r="W541" s="316"/>
      <c r="Z541" s="316"/>
      <c r="AA541" s="315"/>
      <c r="AR541" s="316"/>
      <c r="AT541" s="318"/>
      <c r="AU541" s="318"/>
    </row>
    <row r="542" ht="15.75" customHeight="1">
      <c r="K542" s="315"/>
      <c r="R542" s="316"/>
      <c r="S542" s="315"/>
      <c r="W542" s="316"/>
      <c r="Z542" s="316"/>
      <c r="AA542" s="315"/>
      <c r="AR542" s="316"/>
      <c r="AT542" s="318"/>
      <c r="AU542" s="318"/>
    </row>
    <row r="543" ht="15.75" customHeight="1">
      <c r="K543" s="315"/>
      <c r="R543" s="316"/>
      <c r="S543" s="315"/>
      <c r="W543" s="316"/>
      <c r="Z543" s="316"/>
      <c r="AA543" s="315"/>
      <c r="AR543" s="316"/>
      <c r="AT543" s="318"/>
      <c r="AU543" s="318"/>
    </row>
    <row r="544" ht="15.75" customHeight="1">
      <c r="K544" s="315"/>
      <c r="R544" s="316"/>
      <c r="S544" s="315"/>
      <c r="W544" s="316"/>
      <c r="Z544" s="316"/>
      <c r="AA544" s="315"/>
      <c r="AR544" s="316"/>
      <c r="AT544" s="318"/>
      <c r="AU544" s="318"/>
    </row>
    <row r="545" ht="15.75" customHeight="1">
      <c r="K545" s="315"/>
      <c r="R545" s="316"/>
      <c r="S545" s="315"/>
      <c r="W545" s="316"/>
      <c r="Z545" s="316"/>
      <c r="AA545" s="315"/>
      <c r="AR545" s="316"/>
      <c r="AT545" s="318"/>
      <c r="AU545" s="318"/>
    </row>
    <row r="546" ht="15.75" customHeight="1">
      <c r="K546" s="315"/>
      <c r="R546" s="316"/>
      <c r="S546" s="315"/>
      <c r="W546" s="316"/>
      <c r="Z546" s="316"/>
      <c r="AA546" s="315"/>
      <c r="AR546" s="316"/>
      <c r="AT546" s="318"/>
      <c r="AU546" s="318"/>
    </row>
    <row r="547" ht="15.75" customHeight="1">
      <c r="K547" s="315"/>
      <c r="R547" s="316"/>
      <c r="S547" s="315"/>
      <c r="W547" s="316"/>
      <c r="Z547" s="316"/>
      <c r="AA547" s="315"/>
      <c r="AR547" s="316"/>
      <c r="AT547" s="318"/>
      <c r="AU547" s="318"/>
    </row>
    <row r="548" ht="15.75" customHeight="1">
      <c r="K548" s="315"/>
      <c r="R548" s="316"/>
      <c r="S548" s="315"/>
      <c r="W548" s="316"/>
      <c r="Z548" s="316"/>
      <c r="AA548" s="315"/>
      <c r="AR548" s="316"/>
      <c r="AT548" s="318"/>
      <c r="AU548" s="318"/>
    </row>
    <row r="549" ht="15.75" customHeight="1">
      <c r="K549" s="315"/>
      <c r="R549" s="316"/>
      <c r="S549" s="315"/>
      <c r="W549" s="316"/>
      <c r="Z549" s="316"/>
      <c r="AA549" s="315"/>
      <c r="AR549" s="316"/>
      <c r="AT549" s="318"/>
      <c r="AU549" s="318"/>
    </row>
    <row r="550" ht="15.75" customHeight="1">
      <c r="K550" s="315"/>
      <c r="R550" s="316"/>
      <c r="S550" s="315"/>
      <c r="W550" s="316"/>
      <c r="Z550" s="316"/>
      <c r="AA550" s="315"/>
      <c r="AR550" s="316"/>
      <c r="AT550" s="318"/>
      <c r="AU550" s="318"/>
    </row>
    <row r="551" ht="15.75" customHeight="1">
      <c r="K551" s="315"/>
      <c r="R551" s="316"/>
      <c r="S551" s="315"/>
      <c r="W551" s="316"/>
      <c r="Z551" s="316"/>
      <c r="AA551" s="315"/>
      <c r="AR551" s="316"/>
      <c r="AT551" s="318"/>
      <c r="AU551" s="318"/>
    </row>
    <row r="552" ht="15.75" customHeight="1">
      <c r="K552" s="315"/>
      <c r="R552" s="316"/>
      <c r="S552" s="315"/>
      <c r="W552" s="316"/>
      <c r="Z552" s="316"/>
      <c r="AA552" s="315"/>
      <c r="AR552" s="316"/>
      <c r="AT552" s="318"/>
      <c r="AU552" s="318"/>
    </row>
    <row r="553" ht="15.75" customHeight="1">
      <c r="K553" s="315"/>
      <c r="R553" s="316"/>
      <c r="S553" s="315"/>
      <c r="W553" s="316"/>
      <c r="Z553" s="316"/>
      <c r="AA553" s="315"/>
      <c r="AR553" s="316"/>
      <c r="AT553" s="318"/>
      <c r="AU553" s="318"/>
    </row>
    <row r="554" ht="15.75" customHeight="1">
      <c r="K554" s="315"/>
      <c r="R554" s="316"/>
      <c r="S554" s="315"/>
      <c r="W554" s="316"/>
      <c r="Z554" s="316"/>
      <c r="AA554" s="315"/>
      <c r="AR554" s="316"/>
      <c r="AT554" s="318"/>
      <c r="AU554" s="318"/>
    </row>
    <row r="555" ht="15.75" customHeight="1">
      <c r="K555" s="315"/>
      <c r="R555" s="316"/>
      <c r="S555" s="315"/>
      <c r="W555" s="316"/>
      <c r="Z555" s="316"/>
      <c r="AA555" s="315"/>
      <c r="AR555" s="316"/>
      <c r="AT555" s="318"/>
      <c r="AU555" s="318"/>
    </row>
    <row r="556" ht="15.75" customHeight="1">
      <c r="K556" s="315"/>
      <c r="R556" s="316"/>
      <c r="S556" s="315"/>
      <c r="W556" s="316"/>
      <c r="Z556" s="316"/>
      <c r="AA556" s="315"/>
      <c r="AR556" s="316"/>
      <c r="AT556" s="318"/>
      <c r="AU556" s="318"/>
    </row>
    <row r="557" ht="15.75" customHeight="1">
      <c r="K557" s="315"/>
      <c r="R557" s="316"/>
      <c r="S557" s="315"/>
      <c r="W557" s="316"/>
      <c r="Z557" s="316"/>
      <c r="AA557" s="315"/>
      <c r="AR557" s="316"/>
      <c r="AT557" s="318"/>
      <c r="AU557" s="318"/>
    </row>
    <row r="558" ht="15.75" customHeight="1">
      <c r="K558" s="315"/>
      <c r="R558" s="316"/>
      <c r="S558" s="315"/>
      <c r="W558" s="316"/>
      <c r="Z558" s="316"/>
      <c r="AA558" s="315"/>
      <c r="AR558" s="316"/>
      <c r="AT558" s="318"/>
      <c r="AU558" s="318"/>
    </row>
    <row r="559" ht="15.75" customHeight="1">
      <c r="K559" s="315"/>
      <c r="R559" s="316"/>
      <c r="S559" s="315"/>
      <c r="W559" s="316"/>
      <c r="Z559" s="316"/>
      <c r="AA559" s="315"/>
      <c r="AR559" s="316"/>
      <c r="AT559" s="318"/>
      <c r="AU559" s="318"/>
    </row>
    <row r="560" ht="15.75" customHeight="1">
      <c r="K560" s="315"/>
      <c r="R560" s="316"/>
      <c r="S560" s="315"/>
      <c r="W560" s="316"/>
      <c r="Z560" s="316"/>
      <c r="AA560" s="315"/>
      <c r="AR560" s="316"/>
      <c r="AT560" s="318"/>
      <c r="AU560" s="318"/>
    </row>
    <row r="561" ht="15.75" customHeight="1">
      <c r="K561" s="315"/>
      <c r="R561" s="316"/>
      <c r="S561" s="315"/>
      <c r="W561" s="316"/>
      <c r="Z561" s="316"/>
      <c r="AA561" s="315"/>
      <c r="AR561" s="316"/>
      <c r="AT561" s="318"/>
      <c r="AU561" s="318"/>
    </row>
    <row r="562" ht="15.75" customHeight="1">
      <c r="K562" s="315"/>
      <c r="R562" s="316"/>
      <c r="S562" s="315"/>
      <c r="W562" s="316"/>
      <c r="Z562" s="316"/>
      <c r="AA562" s="315"/>
      <c r="AR562" s="316"/>
      <c r="AT562" s="318"/>
      <c r="AU562" s="318"/>
    </row>
    <row r="563" ht="15.75" customHeight="1">
      <c r="K563" s="315"/>
      <c r="R563" s="316"/>
      <c r="S563" s="315"/>
      <c r="W563" s="316"/>
      <c r="Z563" s="316"/>
      <c r="AA563" s="315"/>
      <c r="AR563" s="316"/>
      <c r="AT563" s="318"/>
      <c r="AU563" s="318"/>
    </row>
    <row r="564" ht="15.75" customHeight="1">
      <c r="K564" s="315"/>
      <c r="R564" s="316"/>
      <c r="S564" s="315"/>
      <c r="W564" s="316"/>
      <c r="Z564" s="316"/>
      <c r="AA564" s="315"/>
      <c r="AR564" s="316"/>
      <c r="AT564" s="318"/>
      <c r="AU564" s="318"/>
    </row>
    <row r="565" ht="15.75" customHeight="1">
      <c r="K565" s="315"/>
      <c r="R565" s="316"/>
      <c r="S565" s="315"/>
      <c r="W565" s="316"/>
      <c r="Z565" s="316"/>
      <c r="AA565" s="315"/>
      <c r="AR565" s="316"/>
      <c r="AT565" s="318"/>
      <c r="AU565" s="318"/>
    </row>
    <row r="566" ht="15.75" customHeight="1">
      <c r="K566" s="315"/>
      <c r="R566" s="316"/>
      <c r="S566" s="315"/>
      <c r="W566" s="316"/>
      <c r="Z566" s="316"/>
      <c r="AA566" s="315"/>
      <c r="AR566" s="316"/>
      <c r="AT566" s="318"/>
      <c r="AU566" s="318"/>
    </row>
    <row r="567" ht="15.75" customHeight="1">
      <c r="K567" s="315"/>
      <c r="R567" s="316"/>
      <c r="S567" s="315"/>
      <c r="W567" s="316"/>
      <c r="Z567" s="316"/>
      <c r="AA567" s="315"/>
      <c r="AR567" s="316"/>
      <c r="AT567" s="318"/>
      <c r="AU567" s="318"/>
    </row>
    <row r="568" ht="15.75" customHeight="1">
      <c r="K568" s="315"/>
      <c r="R568" s="316"/>
      <c r="S568" s="315"/>
      <c r="W568" s="316"/>
      <c r="Z568" s="316"/>
      <c r="AA568" s="315"/>
      <c r="AR568" s="316"/>
      <c r="AT568" s="318"/>
      <c r="AU568" s="318"/>
    </row>
    <row r="569" ht="15.75" customHeight="1">
      <c r="K569" s="315"/>
      <c r="R569" s="316"/>
      <c r="S569" s="315"/>
      <c r="W569" s="316"/>
      <c r="Z569" s="316"/>
      <c r="AA569" s="315"/>
      <c r="AR569" s="316"/>
      <c r="AT569" s="318"/>
      <c r="AU569" s="318"/>
    </row>
    <row r="570" ht="15.75" customHeight="1">
      <c r="K570" s="315"/>
      <c r="R570" s="316"/>
      <c r="S570" s="315"/>
      <c r="W570" s="316"/>
      <c r="Z570" s="316"/>
      <c r="AA570" s="315"/>
      <c r="AR570" s="316"/>
      <c r="AT570" s="318"/>
      <c r="AU570" s="318"/>
    </row>
    <row r="571" ht="15.75" customHeight="1">
      <c r="K571" s="315"/>
      <c r="R571" s="316"/>
      <c r="S571" s="315"/>
      <c r="W571" s="316"/>
      <c r="Z571" s="316"/>
      <c r="AA571" s="315"/>
      <c r="AR571" s="316"/>
      <c r="AT571" s="318"/>
      <c r="AU571" s="318"/>
    </row>
    <row r="572" ht="15.75" customHeight="1">
      <c r="K572" s="315"/>
      <c r="R572" s="316"/>
      <c r="S572" s="315"/>
      <c r="W572" s="316"/>
      <c r="Z572" s="316"/>
      <c r="AA572" s="315"/>
      <c r="AR572" s="316"/>
      <c r="AT572" s="318"/>
      <c r="AU572" s="318"/>
    </row>
    <row r="573" ht="15.75" customHeight="1">
      <c r="K573" s="315"/>
      <c r="R573" s="316"/>
      <c r="S573" s="315"/>
      <c r="W573" s="316"/>
      <c r="Z573" s="316"/>
      <c r="AA573" s="315"/>
      <c r="AR573" s="316"/>
      <c r="AT573" s="318"/>
      <c r="AU573" s="318"/>
    </row>
    <row r="574" ht="15.75" customHeight="1">
      <c r="K574" s="315"/>
      <c r="R574" s="316"/>
      <c r="S574" s="315"/>
      <c r="W574" s="316"/>
      <c r="Z574" s="316"/>
      <c r="AA574" s="315"/>
      <c r="AR574" s="316"/>
      <c r="AT574" s="318"/>
      <c r="AU574" s="318"/>
    </row>
    <row r="575" ht="15.75" customHeight="1">
      <c r="K575" s="315"/>
      <c r="R575" s="316"/>
      <c r="S575" s="315"/>
      <c r="W575" s="316"/>
      <c r="Z575" s="316"/>
      <c r="AA575" s="315"/>
      <c r="AR575" s="316"/>
      <c r="AT575" s="318"/>
      <c r="AU575" s="318"/>
    </row>
    <row r="576" ht="15.75" customHeight="1">
      <c r="K576" s="315"/>
      <c r="R576" s="316"/>
      <c r="S576" s="315"/>
      <c r="W576" s="316"/>
      <c r="Z576" s="316"/>
      <c r="AA576" s="315"/>
      <c r="AR576" s="316"/>
      <c r="AT576" s="318"/>
      <c r="AU576" s="318"/>
    </row>
    <row r="577" ht="15.75" customHeight="1">
      <c r="K577" s="315"/>
      <c r="R577" s="316"/>
      <c r="S577" s="315"/>
      <c r="W577" s="316"/>
      <c r="Z577" s="316"/>
      <c r="AA577" s="315"/>
      <c r="AR577" s="316"/>
      <c r="AT577" s="318"/>
      <c r="AU577" s="318"/>
    </row>
    <row r="578" ht="15.75" customHeight="1">
      <c r="K578" s="315"/>
      <c r="R578" s="316"/>
      <c r="S578" s="315"/>
      <c r="W578" s="316"/>
      <c r="Z578" s="316"/>
      <c r="AA578" s="315"/>
      <c r="AR578" s="316"/>
      <c r="AT578" s="318"/>
      <c r="AU578" s="318"/>
    </row>
    <row r="579" ht="15.75" customHeight="1">
      <c r="K579" s="315"/>
      <c r="R579" s="316"/>
      <c r="S579" s="315"/>
      <c r="W579" s="316"/>
      <c r="Z579" s="316"/>
      <c r="AA579" s="315"/>
      <c r="AR579" s="316"/>
      <c r="AT579" s="318"/>
      <c r="AU579" s="318"/>
    </row>
    <row r="580" ht="15.75" customHeight="1">
      <c r="K580" s="315"/>
      <c r="R580" s="316"/>
      <c r="S580" s="315"/>
      <c r="W580" s="316"/>
      <c r="Z580" s="316"/>
      <c r="AA580" s="315"/>
      <c r="AR580" s="316"/>
      <c r="AT580" s="318"/>
      <c r="AU580" s="318"/>
    </row>
    <row r="581" ht="15.75" customHeight="1">
      <c r="K581" s="315"/>
      <c r="R581" s="316"/>
      <c r="S581" s="315"/>
      <c r="W581" s="316"/>
      <c r="Z581" s="316"/>
      <c r="AA581" s="315"/>
      <c r="AR581" s="316"/>
      <c r="AT581" s="318"/>
      <c r="AU581" s="318"/>
    </row>
    <row r="582" ht="15.75" customHeight="1">
      <c r="K582" s="315"/>
      <c r="R582" s="316"/>
      <c r="S582" s="315"/>
      <c r="W582" s="316"/>
      <c r="Z582" s="316"/>
      <c r="AA582" s="315"/>
      <c r="AR582" s="316"/>
      <c r="AT582" s="318"/>
      <c r="AU582" s="318"/>
    </row>
    <row r="583" ht="15.75" customHeight="1">
      <c r="K583" s="315"/>
      <c r="R583" s="316"/>
      <c r="S583" s="315"/>
      <c r="W583" s="316"/>
      <c r="Z583" s="316"/>
      <c r="AA583" s="315"/>
      <c r="AR583" s="316"/>
      <c r="AT583" s="318"/>
      <c r="AU583" s="318"/>
    </row>
    <row r="584" ht="15.75" customHeight="1">
      <c r="K584" s="315"/>
      <c r="R584" s="316"/>
      <c r="S584" s="315"/>
      <c r="W584" s="316"/>
      <c r="Z584" s="316"/>
      <c r="AA584" s="315"/>
      <c r="AR584" s="316"/>
      <c r="AT584" s="318"/>
      <c r="AU584" s="318"/>
    </row>
    <row r="585" ht="15.75" customHeight="1">
      <c r="K585" s="315"/>
      <c r="R585" s="316"/>
      <c r="S585" s="315"/>
      <c r="W585" s="316"/>
      <c r="Z585" s="316"/>
      <c r="AA585" s="315"/>
      <c r="AR585" s="316"/>
      <c r="AT585" s="318"/>
      <c r="AU585" s="318"/>
    </row>
    <row r="586" ht="15.75" customHeight="1">
      <c r="K586" s="315"/>
      <c r="R586" s="316"/>
      <c r="S586" s="315"/>
      <c r="W586" s="316"/>
      <c r="Z586" s="316"/>
      <c r="AA586" s="315"/>
      <c r="AR586" s="316"/>
      <c r="AT586" s="318"/>
      <c r="AU586" s="318"/>
    </row>
    <row r="587" ht="15.75" customHeight="1">
      <c r="K587" s="315"/>
      <c r="R587" s="316"/>
      <c r="S587" s="315"/>
      <c r="W587" s="316"/>
      <c r="Z587" s="316"/>
      <c r="AA587" s="315"/>
      <c r="AR587" s="316"/>
      <c r="AT587" s="318"/>
      <c r="AU587" s="318"/>
    </row>
    <row r="588" ht="15.75" customHeight="1">
      <c r="K588" s="315"/>
      <c r="R588" s="316"/>
      <c r="S588" s="315"/>
      <c r="W588" s="316"/>
      <c r="Z588" s="316"/>
      <c r="AA588" s="315"/>
      <c r="AR588" s="316"/>
      <c r="AT588" s="318"/>
      <c r="AU588" s="318"/>
    </row>
    <row r="589" ht="15.75" customHeight="1">
      <c r="K589" s="315"/>
      <c r="R589" s="316"/>
      <c r="S589" s="315"/>
      <c r="W589" s="316"/>
      <c r="Z589" s="316"/>
      <c r="AA589" s="315"/>
      <c r="AR589" s="316"/>
      <c r="AT589" s="318"/>
      <c r="AU589" s="318"/>
    </row>
    <row r="590" ht="15.75" customHeight="1">
      <c r="K590" s="315"/>
      <c r="R590" s="316"/>
      <c r="S590" s="315"/>
      <c r="W590" s="316"/>
      <c r="Z590" s="316"/>
      <c r="AA590" s="315"/>
      <c r="AR590" s="316"/>
      <c r="AT590" s="318"/>
      <c r="AU590" s="318"/>
    </row>
    <row r="591" ht="15.75" customHeight="1">
      <c r="K591" s="315"/>
      <c r="R591" s="316"/>
      <c r="S591" s="315"/>
      <c r="W591" s="316"/>
      <c r="Z591" s="316"/>
      <c r="AA591" s="315"/>
      <c r="AR591" s="316"/>
      <c r="AT591" s="318"/>
      <c r="AU591" s="318"/>
    </row>
    <row r="592" ht="15.75" customHeight="1">
      <c r="K592" s="315"/>
      <c r="R592" s="316"/>
      <c r="S592" s="315"/>
      <c r="W592" s="316"/>
      <c r="Z592" s="316"/>
      <c r="AA592" s="315"/>
      <c r="AR592" s="316"/>
      <c r="AT592" s="318"/>
      <c r="AU592" s="318"/>
    </row>
    <row r="593" ht="15.75" customHeight="1">
      <c r="K593" s="315"/>
      <c r="R593" s="316"/>
      <c r="S593" s="315"/>
      <c r="W593" s="316"/>
      <c r="Z593" s="316"/>
      <c r="AA593" s="315"/>
      <c r="AR593" s="316"/>
      <c r="AT593" s="318"/>
      <c r="AU593" s="318"/>
    </row>
    <row r="594" ht="15.75" customHeight="1">
      <c r="K594" s="315"/>
      <c r="R594" s="316"/>
      <c r="S594" s="315"/>
      <c r="W594" s="316"/>
      <c r="Z594" s="316"/>
      <c r="AA594" s="315"/>
      <c r="AR594" s="316"/>
      <c r="AT594" s="318"/>
      <c r="AU594" s="318"/>
    </row>
    <row r="595" ht="15.75" customHeight="1">
      <c r="K595" s="315"/>
      <c r="R595" s="316"/>
      <c r="S595" s="315"/>
      <c r="W595" s="316"/>
      <c r="Z595" s="316"/>
      <c r="AA595" s="315"/>
      <c r="AR595" s="316"/>
      <c r="AT595" s="318"/>
      <c r="AU595" s="318"/>
    </row>
    <row r="596" ht="15.75" customHeight="1">
      <c r="K596" s="315"/>
      <c r="R596" s="316"/>
      <c r="S596" s="315"/>
      <c r="W596" s="316"/>
      <c r="Z596" s="316"/>
      <c r="AA596" s="315"/>
      <c r="AR596" s="316"/>
      <c r="AT596" s="318"/>
      <c r="AU596" s="318"/>
    </row>
    <row r="597" ht="15.75" customHeight="1">
      <c r="K597" s="315"/>
      <c r="R597" s="316"/>
      <c r="S597" s="315"/>
      <c r="W597" s="316"/>
      <c r="Z597" s="316"/>
      <c r="AA597" s="315"/>
      <c r="AR597" s="316"/>
      <c r="AT597" s="318"/>
      <c r="AU597" s="318"/>
    </row>
    <row r="598" ht="15.75" customHeight="1">
      <c r="K598" s="315"/>
      <c r="R598" s="316"/>
      <c r="S598" s="315"/>
      <c r="W598" s="316"/>
      <c r="Z598" s="316"/>
      <c r="AA598" s="315"/>
      <c r="AR598" s="316"/>
      <c r="AT598" s="318"/>
      <c r="AU598" s="318"/>
    </row>
    <row r="599" ht="15.75" customHeight="1">
      <c r="K599" s="315"/>
      <c r="R599" s="316"/>
      <c r="S599" s="315"/>
      <c r="W599" s="316"/>
      <c r="Z599" s="316"/>
      <c r="AA599" s="315"/>
      <c r="AR599" s="316"/>
      <c r="AT599" s="318"/>
      <c r="AU599" s="318"/>
    </row>
    <row r="600" ht="15.75" customHeight="1">
      <c r="K600" s="315"/>
      <c r="R600" s="316"/>
      <c r="S600" s="315"/>
      <c r="W600" s="316"/>
      <c r="Z600" s="316"/>
      <c r="AA600" s="315"/>
      <c r="AR600" s="316"/>
      <c r="AT600" s="318"/>
      <c r="AU600" s="318"/>
    </row>
    <row r="601" ht="15.75" customHeight="1">
      <c r="K601" s="315"/>
      <c r="R601" s="316"/>
      <c r="S601" s="315"/>
      <c r="W601" s="316"/>
      <c r="Z601" s="316"/>
      <c r="AA601" s="315"/>
      <c r="AR601" s="316"/>
      <c r="AT601" s="318"/>
      <c r="AU601" s="318"/>
    </row>
    <row r="602" ht="15.75" customHeight="1">
      <c r="K602" s="315"/>
      <c r="R602" s="316"/>
      <c r="S602" s="315"/>
      <c r="W602" s="316"/>
      <c r="Z602" s="316"/>
      <c r="AA602" s="315"/>
      <c r="AR602" s="316"/>
      <c r="AT602" s="318"/>
      <c r="AU602" s="318"/>
    </row>
    <row r="603" ht="15.75" customHeight="1">
      <c r="K603" s="315"/>
      <c r="R603" s="316"/>
      <c r="S603" s="315"/>
      <c r="W603" s="316"/>
      <c r="Z603" s="316"/>
      <c r="AA603" s="315"/>
      <c r="AR603" s="316"/>
      <c r="AT603" s="318"/>
      <c r="AU603" s="318"/>
    </row>
    <row r="604" ht="15.75" customHeight="1">
      <c r="K604" s="315"/>
      <c r="R604" s="316"/>
      <c r="S604" s="315"/>
      <c r="W604" s="316"/>
      <c r="Z604" s="316"/>
      <c r="AA604" s="315"/>
      <c r="AR604" s="316"/>
      <c r="AT604" s="318"/>
      <c r="AU604" s="318"/>
    </row>
    <row r="605" ht="15.75" customHeight="1">
      <c r="K605" s="315"/>
      <c r="R605" s="316"/>
      <c r="S605" s="315"/>
      <c r="W605" s="316"/>
      <c r="Z605" s="316"/>
      <c r="AA605" s="315"/>
      <c r="AR605" s="316"/>
      <c r="AT605" s="318"/>
      <c r="AU605" s="318"/>
    </row>
    <row r="606" ht="15.75" customHeight="1">
      <c r="K606" s="315"/>
      <c r="R606" s="316"/>
      <c r="S606" s="315"/>
      <c r="W606" s="316"/>
      <c r="Z606" s="316"/>
      <c r="AA606" s="315"/>
      <c r="AR606" s="316"/>
      <c r="AT606" s="318"/>
      <c r="AU606" s="318"/>
    </row>
    <row r="607" ht="15.75" customHeight="1">
      <c r="K607" s="315"/>
      <c r="R607" s="316"/>
      <c r="S607" s="315"/>
      <c r="W607" s="316"/>
      <c r="Z607" s="316"/>
      <c r="AA607" s="315"/>
      <c r="AR607" s="316"/>
      <c r="AT607" s="318"/>
      <c r="AU607" s="318"/>
    </row>
    <row r="608" ht="15.75" customHeight="1">
      <c r="K608" s="315"/>
      <c r="R608" s="316"/>
      <c r="S608" s="315"/>
      <c r="W608" s="316"/>
      <c r="Z608" s="316"/>
      <c r="AA608" s="315"/>
      <c r="AR608" s="316"/>
      <c r="AT608" s="318"/>
      <c r="AU608" s="318"/>
    </row>
    <row r="609" ht="15.75" customHeight="1">
      <c r="K609" s="315"/>
      <c r="R609" s="316"/>
      <c r="S609" s="315"/>
      <c r="W609" s="316"/>
      <c r="Z609" s="316"/>
      <c r="AA609" s="315"/>
      <c r="AR609" s="316"/>
      <c r="AT609" s="318"/>
      <c r="AU609" s="318"/>
    </row>
    <row r="610" ht="15.75" customHeight="1">
      <c r="K610" s="315"/>
      <c r="R610" s="316"/>
      <c r="S610" s="315"/>
      <c r="W610" s="316"/>
      <c r="Z610" s="316"/>
      <c r="AA610" s="315"/>
      <c r="AR610" s="316"/>
      <c r="AT610" s="318"/>
      <c r="AU610" s="318"/>
    </row>
    <row r="611" ht="15.75" customHeight="1">
      <c r="K611" s="315"/>
      <c r="R611" s="316"/>
      <c r="S611" s="315"/>
      <c r="W611" s="316"/>
      <c r="Z611" s="316"/>
      <c r="AA611" s="315"/>
      <c r="AR611" s="316"/>
      <c r="AT611" s="318"/>
      <c r="AU611" s="318"/>
    </row>
    <row r="612" ht="15.75" customHeight="1">
      <c r="K612" s="315"/>
      <c r="R612" s="316"/>
      <c r="S612" s="315"/>
      <c r="W612" s="316"/>
      <c r="Z612" s="316"/>
      <c r="AA612" s="315"/>
      <c r="AR612" s="316"/>
      <c r="AT612" s="318"/>
      <c r="AU612" s="318"/>
    </row>
    <row r="613" ht="15.75" customHeight="1">
      <c r="K613" s="315"/>
      <c r="R613" s="316"/>
      <c r="S613" s="315"/>
      <c r="W613" s="316"/>
      <c r="Z613" s="316"/>
      <c r="AA613" s="315"/>
      <c r="AR613" s="316"/>
      <c r="AT613" s="318"/>
      <c r="AU613" s="318"/>
    </row>
    <row r="614" ht="15.75" customHeight="1">
      <c r="K614" s="315"/>
      <c r="R614" s="316"/>
      <c r="S614" s="315"/>
      <c r="W614" s="316"/>
      <c r="Z614" s="316"/>
      <c r="AA614" s="315"/>
      <c r="AR614" s="316"/>
      <c r="AT614" s="318"/>
      <c r="AU614" s="318"/>
    </row>
    <row r="615" ht="15.75" customHeight="1">
      <c r="K615" s="315"/>
      <c r="R615" s="316"/>
      <c r="S615" s="315"/>
      <c r="W615" s="316"/>
      <c r="Z615" s="316"/>
      <c r="AA615" s="315"/>
      <c r="AR615" s="316"/>
      <c r="AT615" s="318"/>
      <c r="AU615" s="318"/>
    </row>
    <row r="616" ht="15.75" customHeight="1">
      <c r="K616" s="315"/>
      <c r="R616" s="316"/>
      <c r="S616" s="315"/>
      <c r="W616" s="316"/>
      <c r="Z616" s="316"/>
      <c r="AA616" s="315"/>
      <c r="AR616" s="316"/>
      <c r="AT616" s="318"/>
      <c r="AU616" s="318"/>
    </row>
    <row r="617" ht="15.75" customHeight="1">
      <c r="K617" s="315"/>
      <c r="R617" s="316"/>
      <c r="S617" s="315"/>
      <c r="W617" s="316"/>
      <c r="Z617" s="316"/>
      <c r="AA617" s="315"/>
      <c r="AR617" s="316"/>
      <c r="AT617" s="318"/>
      <c r="AU617" s="318"/>
    </row>
    <row r="618" ht="15.75" customHeight="1">
      <c r="K618" s="315"/>
      <c r="R618" s="316"/>
      <c r="S618" s="315"/>
      <c r="W618" s="316"/>
      <c r="Z618" s="316"/>
      <c r="AA618" s="315"/>
      <c r="AR618" s="316"/>
      <c r="AT618" s="318"/>
      <c r="AU618" s="318"/>
    </row>
    <row r="619" ht="15.75" customHeight="1">
      <c r="K619" s="315"/>
      <c r="R619" s="316"/>
      <c r="S619" s="315"/>
      <c r="W619" s="316"/>
      <c r="Z619" s="316"/>
      <c r="AA619" s="315"/>
      <c r="AR619" s="316"/>
      <c r="AT619" s="318"/>
      <c r="AU619" s="318"/>
    </row>
    <row r="620" ht="15.75" customHeight="1">
      <c r="K620" s="315"/>
      <c r="R620" s="316"/>
      <c r="S620" s="315"/>
      <c r="W620" s="316"/>
      <c r="Z620" s="316"/>
      <c r="AA620" s="315"/>
      <c r="AR620" s="316"/>
      <c r="AT620" s="318"/>
      <c r="AU620" s="318"/>
    </row>
    <row r="621" ht="15.75" customHeight="1">
      <c r="K621" s="315"/>
      <c r="R621" s="316"/>
      <c r="S621" s="315"/>
      <c r="W621" s="316"/>
      <c r="Z621" s="316"/>
      <c r="AA621" s="315"/>
      <c r="AR621" s="316"/>
      <c r="AT621" s="318"/>
      <c r="AU621" s="318"/>
    </row>
    <row r="622" ht="15.75" customHeight="1">
      <c r="K622" s="315"/>
      <c r="R622" s="316"/>
      <c r="S622" s="315"/>
      <c r="W622" s="316"/>
      <c r="Z622" s="316"/>
      <c r="AA622" s="315"/>
      <c r="AR622" s="316"/>
      <c r="AT622" s="318"/>
      <c r="AU622" s="318"/>
    </row>
    <row r="623" ht="15.75" customHeight="1">
      <c r="K623" s="315"/>
      <c r="R623" s="316"/>
      <c r="S623" s="315"/>
      <c r="W623" s="316"/>
      <c r="Z623" s="316"/>
      <c r="AA623" s="315"/>
      <c r="AR623" s="316"/>
      <c r="AT623" s="318"/>
      <c r="AU623" s="318"/>
    </row>
    <row r="624" ht="15.75" customHeight="1">
      <c r="K624" s="315"/>
      <c r="R624" s="316"/>
      <c r="S624" s="315"/>
      <c r="W624" s="316"/>
      <c r="Z624" s="316"/>
      <c r="AA624" s="315"/>
      <c r="AR624" s="316"/>
      <c r="AT624" s="318"/>
      <c r="AU624" s="318"/>
    </row>
    <row r="625" ht="15.75" customHeight="1">
      <c r="K625" s="315"/>
      <c r="R625" s="316"/>
      <c r="S625" s="315"/>
      <c r="W625" s="316"/>
      <c r="Z625" s="316"/>
      <c r="AA625" s="315"/>
      <c r="AR625" s="316"/>
      <c r="AT625" s="318"/>
      <c r="AU625" s="318"/>
    </row>
    <row r="626" ht="15.75" customHeight="1">
      <c r="K626" s="315"/>
      <c r="R626" s="316"/>
      <c r="S626" s="315"/>
      <c r="W626" s="316"/>
      <c r="Z626" s="316"/>
      <c r="AA626" s="315"/>
      <c r="AR626" s="316"/>
      <c r="AT626" s="318"/>
      <c r="AU626" s="318"/>
    </row>
    <row r="627" ht="15.75" customHeight="1">
      <c r="K627" s="315"/>
      <c r="R627" s="316"/>
      <c r="S627" s="315"/>
      <c r="W627" s="316"/>
      <c r="Z627" s="316"/>
      <c r="AA627" s="315"/>
      <c r="AR627" s="316"/>
      <c r="AT627" s="318"/>
      <c r="AU627" s="318"/>
    </row>
    <row r="628" ht="15.75" customHeight="1">
      <c r="K628" s="315"/>
      <c r="R628" s="316"/>
      <c r="S628" s="315"/>
      <c r="W628" s="316"/>
      <c r="Z628" s="316"/>
      <c r="AA628" s="315"/>
      <c r="AR628" s="316"/>
      <c r="AT628" s="318"/>
      <c r="AU628" s="318"/>
    </row>
    <row r="629" ht="15.75" customHeight="1">
      <c r="K629" s="315"/>
      <c r="R629" s="316"/>
      <c r="S629" s="315"/>
      <c r="W629" s="316"/>
      <c r="Z629" s="316"/>
      <c r="AA629" s="315"/>
      <c r="AR629" s="316"/>
      <c r="AT629" s="318"/>
      <c r="AU629" s="318"/>
    </row>
    <row r="630" ht="15.75" customHeight="1">
      <c r="K630" s="315"/>
      <c r="R630" s="316"/>
      <c r="S630" s="315"/>
      <c r="W630" s="316"/>
      <c r="Z630" s="316"/>
      <c r="AA630" s="315"/>
      <c r="AR630" s="316"/>
      <c r="AT630" s="318"/>
      <c r="AU630" s="318"/>
    </row>
    <row r="631" ht="15.75" customHeight="1">
      <c r="K631" s="315"/>
      <c r="R631" s="316"/>
      <c r="S631" s="315"/>
      <c r="W631" s="316"/>
      <c r="Z631" s="316"/>
      <c r="AA631" s="315"/>
      <c r="AR631" s="316"/>
      <c r="AT631" s="318"/>
      <c r="AU631" s="318"/>
    </row>
    <row r="632" ht="15.75" customHeight="1">
      <c r="K632" s="315"/>
      <c r="R632" s="316"/>
      <c r="S632" s="315"/>
      <c r="W632" s="316"/>
      <c r="Z632" s="316"/>
      <c r="AA632" s="315"/>
      <c r="AR632" s="316"/>
      <c r="AT632" s="318"/>
      <c r="AU632" s="318"/>
    </row>
    <row r="633" ht="15.75" customHeight="1">
      <c r="K633" s="315"/>
      <c r="R633" s="316"/>
      <c r="S633" s="315"/>
      <c r="W633" s="316"/>
      <c r="Z633" s="316"/>
      <c r="AA633" s="315"/>
      <c r="AR633" s="316"/>
      <c r="AT633" s="318"/>
      <c r="AU633" s="318"/>
    </row>
    <row r="634" ht="15.75" customHeight="1">
      <c r="K634" s="315"/>
      <c r="R634" s="316"/>
      <c r="S634" s="315"/>
      <c r="W634" s="316"/>
      <c r="Z634" s="316"/>
      <c r="AA634" s="315"/>
      <c r="AR634" s="316"/>
      <c r="AT634" s="318"/>
      <c r="AU634" s="318"/>
    </row>
    <row r="635" ht="15.75" customHeight="1">
      <c r="K635" s="315"/>
      <c r="R635" s="316"/>
      <c r="S635" s="315"/>
      <c r="W635" s="316"/>
      <c r="Z635" s="316"/>
      <c r="AA635" s="315"/>
      <c r="AR635" s="316"/>
      <c r="AT635" s="318"/>
      <c r="AU635" s="318"/>
    </row>
    <row r="636" ht="15.75" customHeight="1">
      <c r="K636" s="315"/>
      <c r="R636" s="316"/>
      <c r="S636" s="315"/>
      <c r="W636" s="316"/>
      <c r="Z636" s="316"/>
      <c r="AA636" s="315"/>
      <c r="AR636" s="316"/>
      <c r="AT636" s="318"/>
      <c r="AU636" s="318"/>
    </row>
    <row r="637" ht="15.75" customHeight="1">
      <c r="K637" s="315"/>
      <c r="R637" s="316"/>
      <c r="S637" s="315"/>
      <c r="W637" s="316"/>
      <c r="Z637" s="316"/>
      <c r="AA637" s="315"/>
      <c r="AR637" s="316"/>
      <c r="AT637" s="318"/>
      <c r="AU637" s="318"/>
    </row>
    <row r="638" ht="15.75" customHeight="1">
      <c r="K638" s="315"/>
      <c r="R638" s="316"/>
      <c r="S638" s="315"/>
      <c r="W638" s="316"/>
      <c r="Z638" s="316"/>
      <c r="AA638" s="315"/>
      <c r="AR638" s="316"/>
      <c r="AT638" s="318"/>
      <c r="AU638" s="318"/>
    </row>
    <row r="639" ht="15.75" customHeight="1">
      <c r="K639" s="315"/>
      <c r="R639" s="316"/>
      <c r="S639" s="315"/>
      <c r="W639" s="316"/>
      <c r="Z639" s="316"/>
      <c r="AA639" s="315"/>
      <c r="AR639" s="316"/>
      <c r="AT639" s="318"/>
      <c r="AU639" s="318"/>
    </row>
    <row r="640" ht="15.75" customHeight="1">
      <c r="K640" s="315"/>
      <c r="R640" s="316"/>
      <c r="S640" s="315"/>
      <c r="W640" s="316"/>
      <c r="Z640" s="316"/>
      <c r="AA640" s="315"/>
      <c r="AR640" s="316"/>
      <c r="AT640" s="318"/>
      <c r="AU640" s="318"/>
    </row>
    <row r="641" ht="15.75" customHeight="1">
      <c r="K641" s="315"/>
      <c r="R641" s="316"/>
      <c r="S641" s="315"/>
      <c r="W641" s="316"/>
      <c r="Z641" s="316"/>
      <c r="AA641" s="315"/>
      <c r="AR641" s="316"/>
      <c r="AT641" s="318"/>
      <c r="AU641" s="318"/>
    </row>
    <row r="642" ht="15.75" customHeight="1">
      <c r="K642" s="315"/>
      <c r="R642" s="316"/>
      <c r="S642" s="315"/>
      <c r="W642" s="316"/>
      <c r="Z642" s="316"/>
      <c r="AA642" s="315"/>
      <c r="AR642" s="316"/>
      <c r="AT642" s="318"/>
      <c r="AU642" s="318"/>
    </row>
    <row r="643" ht="15.75" customHeight="1">
      <c r="K643" s="315"/>
      <c r="R643" s="316"/>
      <c r="S643" s="315"/>
      <c r="W643" s="316"/>
      <c r="Z643" s="316"/>
      <c r="AA643" s="315"/>
      <c r="AR643" s="316"/>
      <c r="AT643" s="318"/>
      <c r="AU643" s="318"/>
    </row>
    <row r="644" ht="15.75" customHeight="1">
      <c r="K644" s="315"/>
      <c r="R644" s="316"/>
      <c r="S644" s="315"/>
      <c r="W644" s="316"/>
      <c r="Z644" s="316"/>
      <c r="AA644" s="315"/>
      <c r="AR644" s="316"/>
      <c r="AT644" s="318"/>
      <c r="AU644" s="318"/>
    </row>
    <row r="645" ht="15.75" customHeight="1">
      <c r="K645" s="315"/>
      <c r="R645" s="316"/>
      <c r="S645" s="315"/>
      <c r="W645" s="316"/>
      <c r="Z645" s="316"/>
      <c r="AA645" s="315"/>
      <c r="AR645" s="316"/>
      <c r="AT645" s="318"/>
      <c r="AU645" s="318"/>
    </row>
    <row r="646" ht="15.75" customHeight="1">
      <c r="K646" s="315"/>
      <c r="R646" s="316"/>
      <c r="S646" s="315"/>
      <c r="W646" s="316"/>
      <c r="Z646" s="316"/>
      <c r="AA646" s="315"/>
      <c r="AR646" s="316"/>
      <c r="AT646" s="318"/>
      <c r="AU646" s="318"/>
    </row>
    <row r="647" ht="15.75" customHeight="1">
      <c r="K647" s="315"/>
      <c r="R647" s="316"/>
      <c r="S647" s="315"/>
      <c r="W647" s="316"/>
      <c r="Z647" s="316"/>
      <c r="AA647" s="315"/>
      <c r="AR647" s="316"/>
      <c r="AT647" s="318"/>
      <c r="AU647" s="318"/>
    </row>
    <row r="648" ht="15.75" customHeight="1">
      <c r="K648" s="315"/>
      <c r="R648" s="316"/>
      <c r="S648" s="315"/>
      <c r="W648" s="316"/>
      <c r="Z648" s="316"/>
      <c r="AA648" s="315"/>
      <c r="AR648" s="316"/>
      <c r="AT648" s="318"/>
      <c r="AU648" s="318"/>
    </row>
    <row r="649" ht="15.75" customHeight="1">
      <c r="K649" s="315"/>
      <c r="R649" s="316"/>
      <c r="S649" s="315"/>
      <c r="W649" s="316"/>
      <c r="Z649" s="316"/>
      <c r="AA649" s="315"/>
      <c r="AR649" s="316"/>
      <c r="AT649" s="318"/>
      <c r="AU649" s="318"/>
    </row>
    <row r="650" ht="15.75" customHeight="1">
      <c r="K650" s="315"/>
      <c r="R650" s="316"/>
      <c r="S650" s="315"/>
      <c r="W650" s="316"/>
      <c r="Z650" s="316"/>
      <c r="AA650" s="315"/>
      <c r="AR650" s="316"/>
      <c r="AT650" s="318"/>
      <c r="AU650" s="318"/>
    </row>
    <row r="651" ht="15.75" customHeight="1">
      <c r="K651" s="315"/>
      <c r="R651" s="316"/>
      <c r="S651" s="315"/>
      <c r="W651" s="316"/>
      <c r="Z651" s="316"/>
      <c r="AA651" s="315"/>
      <c r="AR651" s="316"/>
      <c r="AT651" s="318"/>
      <c r="AU651" s="318"/>
    </row>
    <row r="652" ht="15.75" customHeight="1">
      <c r="K652" s="315"/>
      <c r="R652" s="316"/>
      <c r="S652" s="315"/>
      <c r="W652" s="316"/>
      <c r="Z652" s="316"/>
      <c r="AA652" s="315"/>
      <c r="AR652" s="316"/>
      <c r="AT652" s="318"/>
      <c r="AU652" s="318"/>
    </row>
    <row r="653" ht="15.75" customHeight="1">
      <c r="K653" s="315"/>
      <c r="R653" s="316"/>
      <c r="S653" s="315"/>
      <c r="W653" s="316"/>
      <c r="Z653" s="316"/>
      <c r="AA653" s="315"/>
      <c r="AR653" s="316"/>
      <c r="AT653" s="318"/>
      <c r="AU653" s="318"/>
    </row>
    <row r="654" ht="15.75" customHeight="1">
      <c r="K654" s="315"/>
      <c r="R654" s="316"/>
      <c r="S654" s="315"/>
      <c r="W654" s="316"/>
      <c r="Z654" s="316"/>
      <c r="AA654" s="315"/>
      <c r="AR654" s="316"/>
      <c r="AT654" s="318"/>
      <c r="AU654" s="318"/>
    </row>
    <row r="655" ht="15.75" customHeight="1">
      <c r="K655" s="315"/>
      <c r="R655" s="316"/>
      <c r="S655" s="315"/>
      <c r="W655" s="316"/>
      <c r="Z655" s="316"/>
      <c r="AA655" s="315"/>
      <c r="AR655" s="316"/>
      <c r="AT655" s="318"/>
      <c r="AU655" s="318"/>
    </row>
    <row r="656" ht="15.75" customHeight="1">
      <c r="K656" s="315"/>
      <c r="R656" s="316"/>
      <c r="S656" s="315"/>
      <c r="W656" s="316"/>
      <c r="Z656" s="316"/>
      <c r="AA656" s="315"/>
      <c r="AR656" s="316"/>
      <c r="AT656" s="318"/>
      <c r="AU656" s="318"/>
    </row>
    <row r="657" ht="15.75" customHeight="1">
      <c r="K657" s="315"/>
      <c r="R657" s="316"/>
      <c r="S657" s="315"/>
      <c r="W657" s="316"/>
      <c r="Z657" s="316"/>
      <c r="AA657" s="315"/>
      <c r="AR657" s="316"/>
      <c r="AT657" s="318"/>
      <c r="AU657" s="318"/>
    </row>
    <row r="658" ht="15.75" customHeight="1">
      <c r="K658" s="315"/>
      <c r="R658" s="316"/>
      <c r="S658" s="315"/>
      <c r="W658" s="316"/>
      <c r="Z658" s="316"/>
      <c r="AA658" s="315"/>
      <c r="AR658" s="316"/>
      <c r="AT658" s="318"/>
      <c r="AU658" s="318"/>
    </row>
    <row r="659" ht="15.75" customHeight="1">
      <c r="K659" s="315"/>
      <c r="R659" s="316"/>
      <c r="S659" s="315"/>
      <c r="W659" s="316"/>
      <c r="Z659" s="316"/>
      <c r="AA659" s="315"/>
      <c r="AR659" s="316"/>
      <c r="AT659" s="318"/>
      <c r="AU659" s="318"/>
    </row>
    <row r="660" ht="15.75" customHeight="1">
      <c r="K660" s="315"/>
      <c r="R660" s="316"/>
      <c r="S660" s="315"/>
      <c r="W660" s="316"/>
      <c r="Z660" s="316"/>
      <c r="AA660" s="315"/>
      <c r="AR660" s="316"/>
      <c r="AT660" s="318"/>
      <c r="AU660" s="318"/>
    </row>
    <row r="661" ht="15.75" customHeight="1">
      <c r="K661" s="315"/>
      <c r="R661" s="316"/>
      <c r="S661" s="315"/>
      <c r="W661" s="316"/>
      <c r="Z661" s="316"/>
      <c r="AA661" s="315"/>
      <c r="AR661" s="316"/>
      <c r="AT661" s="318"/>
      <c r="AU661" s="318"/>
    </row>
    <row r="662" ht="15.75" customHeight="1">
      <c r="K662" s="315"/>
      <c r="R662" s="316"/>
      <c r="S662" s="315"/>
      <c r="W662" s="316"/>
      <c r="Z662" s="316"/>
      <c r="AA662" s="315"/>
      <c r="AR662" s="316"/>
      <c r="AT662" s="318"/>
      <c r="AU662" s="318"/>
    </row>
    <row r="663" ht="15.75" customHeight="1">
      <c r="K663" s="315"/>
      <c r="R663" s="316"/>
      <c r="S663" s="315"/>
      <c r="W663" s="316"/>
      <c r="Z663" s="316"/>
      <c r="AA663" s="315"/>
      <c r="AR663" s="316"/>
      <c r="AT663" s="318"/>
      <c r="AU663" s="318"/>
    </row>
    <row r="664" ht="15.75" customHeight="1">
      <c r="K664" s="315"/>
      <c r="R664" s="316"/>
      <c r="S664" s="315"/>
      <c r="W664" s="316"/>
      <c r="Z664" s="316"/>
      <c r="AA664" s="315"/>
      <c r="AR664" s="316"/>
      <c r="AT664" s="318"/>
      <c r="AU664" s="318"/>
    </row>
    <row r="665" ht="15.75" customHeight="1">
      <c r="K665" s="315"/>
      <c r="R665" s="316"/>
      <c r="S665" s="315"/>
      <c r="W665" s="316"/>
      <c r="Z665" s="316"/>
      <c r="AA665" s="315"/>
      <c r="AR665" s="316"/>
      <c r="AT665" s="318"/>
      <c r="AU665" s="318"/>
    </row>
    <row r="666" ht="15.75" customHeight="1">
      <c r="K666" s="315"/>
      <c r="R666" s="316"/>
      <c r="S666" s="315"/>
      <c r="W666" s="316"/>
      <c r="Z666" s="316"/>
      <c r="AA666" s="315"/>
      <c r="AR666" s="316"/>
      <c r="AT666" s="318"/>
      <c r="AU666" s="318"/>
    </row>
    <row r="667" ht="15.75" customHeight="1">
      <c r="K667" s="315"/>
      <c r="R667" s="316"/>
      <c r="S667" s="315"/>
      <c r="W667" s="316"/>
      <c r="Z667" s="316"/>
      <c r="AA667" s="315"/>
      <c r="AR667" s="316"/>
      <c r="AT667" s="318"/>
      <c r="AU667" s="318"/>
    </row>
    <row r="668" ht="15.75" customHeight="1">
      <c r="K668" s="315"/>
      <c r="R668" s="316"/>
      <c r="S668" s="315"/>
      <c r="W668" s="316"/>
      <c r="Z668" s="316"/>
      <c r="AA668" s="315"/>
      <c r="AR668" s="316"/>
      <c r="AT668" s="318"/>
      <c r="AU668" s="318"/>
    </row>
    <row r="669" ht="15.75" customHeight="1">
      <c r="K669" s="315"/>
      <c r="R669" s="316"/>
      <c r="S669" s="315"/>
      <c r="W669" s="316"/>
      <c r="Z669" s="316"/>
      <c r="AA669" s="315"/>
      <c r="AR669" s="316"/>
      <c r="AT669" s="318"/>
      <c r="AU669" s="318"/>
    </row>
    <row r="670" ht="15.75" customHeight="1">
      <c r="K670" s="315"/>
      <c r="R670" s="316"/>
      <c r="S670" s="315"/>
      <c r="W670" s="316"/>
      <c r="Z670" s="316"/>
      <c r="AA670" s="315"/>
      <c r="AR670" s="316"/>
      <c r="AT670" s="318"/>
      <c r="AU670" s="318"/>
    </row>
    <row r="671" ht="15.75" customHeight="1">
      <c r="K671" s="315"/>
      <c r="R671" s="316"/>
      <c r="S671" s="315"/>
      <c r="W671" s="316"/>
      <c r="Z671" s="316"/>
      <c r="AA671" s="315"/>
      <c r="AR671" s="316"/>
      <c r="AT671" s="318"/>
      <c r="AU671" s="318"/>
    </row>
    <row r="672" ht="15.75" customHeight="1">
      <c r="K672" s="315"/>
      <c r="R672" s="316"/>
      <c r="S672" s="315"/>
      <c r="W672" s="316"/>
      <c r="Z672" s="316"/>
      <c r="AA672" s="315"/>
      <c r="AR672" s="316"/>
      <c r="AT672" s="318"/>
      <c r="AU672" s="318"/>
    </row>
    <row r="673" ht="15.75" customHeight="1">
      <c r="K673" s="315"/>
      <c r="R673" s="316"/>
      <c r="S673" s="315"/>
      <c r="W673" s="316"/>
      <c r="Z673" s="316"/>
      <c r="AA673" s="315"/>
      <c r="AR673" s="316"/>
      <c r="AT673" s="318"/>
      <c r="AU673" s="318"/>
    </row>
    <row r="674" ht="15.75" customHeight="1">
      <c r="K674" s="315"/>
      <c r="R674" s="316"/>
      <c r="S674" s="315"/>
      <c r="W674" s="316"/>
      <c r="Z674" s="316"/>
      <c r="AA674" s="315"/>
      <c r="AR674" s="316"/>
      <c r="AT674" s="318"/>
      <c r="AU674" s="318"/>
    </row>
    <row r="675" ht="15.75" customHeight="1">
      <c r="K675" s="315"/>
      <c r="R675" s="316"/>
      <c r="S675" s="315"/>
      <c r="W675" s="316"/>
      <c r="Z675" s="316"/>
      <c r="AA675" s="315"/>
      <c r="AR675" s="316"/>
      <c r="AT675" s="318"/>
      <c r="AU675" s="318"/>
    </row>
    <row r="676" ht="15.75" customHeight="1">
      <c r="K676" s="315"/>
      <c r="R676" s="316"/>
      <c r="S676" s="315"/>
      <c r="W676" s="316"/>
      <c r="Z676" s="316"/>
      <c r="AA676" s="315"/>
      <c r="AR676" s="316"/>
      <c r="AT676" s="318"/>
      <c r="AU676" s="318"/>
    </row>
    <row r="677" ht="15.75" customHeight="1">
      <c r="K677" s="315"/>
      <c r="R677" s="316"/>
      <c r="S677" s="315"/>
      <c r="W677" s="316"/>
      <c r="Z677" s="316"/>
      <c r="AA677" s="315"/>
      <c r="AR677" s="316"/>
      <c r="AT677" s="318"/>
      <c r="AU677" s="318"/>
    </row>
    <row r="678" ht="15.75" customHeight="1">
      <c r="K678" s="315"/>
      <c r="R678" s="316"/>
      <c r="S678" s="315"/>
      <c r="W678" s="316"/>
      <c r="Z678" s="316"/>
      <c r="AA678" s="315"/>
      <c r="AR678" s="316"/>
      <c r="AT678" s="318"/>
      <c r="AU678" s="318"/>
    </row>
    <row r="679" ht="15.75" customHeight="1">
      <c r="K679" s="315"/>
      <c r="R679" s="316"/>
      <c r="S679" s="315"/>
      <c r="W679" s="316"/>
      <c r="Z679" s="316"/>
      <c r="AA679" s="315"/>
      <c r="AR679" s="316"/>
      <c r="AT679" s="318"/>
      <c r="AU679" s="318"/>
    </row>
    <row r="680" ht="15.75" customHeight="1">
      <c r="K680" s="315"/>
      <c r="R680" s="316"/>
      <c r="S680" s="315"/>
      <c r="W680" s="316"/>
      <c r="Z680" s="316"/>
      <c r="AA680" s="315"/>
      <c r="AR680" s="316"/>
      <c r="AT680" s="318"/>
      <c r="AU680" s="318"/>
    </row>
    <row r="681" ht="15.75" customHeight="1">
      <c r="K681" s="315"/>
      <c r="R681" s="316"/>
      <c r="S681" s="315"/>
      <c r="W681" s="316"/>
      <c r="Z681" s="316"/>
      <c r="AA681" s="315"/>
      <c r="AR681" s="316"/>
      <c r="AT681" s="318"/>
      <c r="AU681" s="318"/>
    </row>
    <row r="682" ht="15.75" customHeight="1">
      <c r="K682" s="315"/>
      <c r="R682" s="316"/>
      <c r="S682" s="315"/>
      <c r="W682" s="316"/>
      <c r="Z682" s="316"/>
      <c r="AA682" s="315"/>
      <c r="AR682" s="316"/>
      <c r="AT682" s="318"/>
      <c r="AU682" s="318"/>
    </row>
    <row r="683" ht="15.75" customHeight="1">
      <c r="K683" s="315"/>
      <c r="R683" s="316"/>
      <c r="S683" s="315"/>
      <c r="W683" s="316"/>
      <c r="Z683" s="316"/>
      <c r="AA683" s="315"/>
      <c r="AR683" s="316"/>
      <c r="AT683" s="318"/>
      <c r="AU683" s="318"/>
    </row>
    <row r="684" ht="15.75" customHeight="1">
      <c r="K684" s="315"/>
      <c r="R684" s="316"/>
      <c r="S684" s="315"/>
      <c r="W684" s="316"/>
      <c r="Z684" s="316"/>
      <c r="AA684" s="315"/>
      <c r="AR684" s="316"/>
      <c r="AT684" s="318"/>
      <c r="AU684" s="318"/>
    </row>
    <row r="685" ht="15.75" customHeight="1">
      <c r="K685" s="315"/>
      <c r="R685" s="316"/>
      <c r="S685" s="315"/>
      <c r="W685" s="316"/>
      <c r="Z685" s="316"/>
      <c r="AA685" s="315"/>
      <c r="AR685" s="316"/>
      <c r="AT685" s="318"/>
      <c r="AU685" s="318"/>
    </row>
    <row r="686" ht="15.75" customHeight="1">
      <c r="K686" s="315"/>
      <c r="R686" s="316"/>
      <c r="S686" s="315"/>
      <c r="W686" s="316"/>
      <c r="Z686" s="316"/>
      <c r="AA686" s="315"/>
      <c r="AR686" s="316"/>
      <c r="AT686" s="318"/>
      <c r="AU686" s="318"/>
    </row>
    <row r="687" ht="15.75" customHeight="1">
      <c r="K687" s="315"/>
      <c r="R687" s="316"/>
      <c r="S687" s="315"/>
      <c r="W687" s="316"/>
      <c r="Z687" s="316"/>
      <c r="AA687" s="315"/>
      <c r="AR687" s="316"/>
      <c r="AT687" s="318"/>
      <c r="AU687" s="318"/>
    </row>
    <row r="688" ht="15.75" customHeight="1">
      <c r="K688" s="315"/>
      <c r="R688" s="316"/>
      <c r="S688" s="315"/>
      <c r="W688" s="316"/>
      <c r="Z688" s="316"/>
      <c r="AA688" s="315"/>
      <c r="AR688" s="316"/>
      <c r="AT688" s="318"/>
      <c r="AU688" s="318"/>
    </row>
    <row r="689" ht="15.75" customHeight="1">
      <c r="K689" s="315"/>
      <c r="R689" s="316"/>
      <c r="S689" s="315"/>
      <c r="W689" s="316"/>
      <c r="Z689" s="316"/>
      <c r="AA689" s="315"/>
      <c r="AR689" s="316"/>
      <c r="AT689" s="318"/>
      <c r="AU689" s="318"/>
    </row>
    <row r="690" ht="15.75" customHeight="1">
      <c r="K690" s="315"/>
      <c r="R690" s="316"/>
      <c r="S690" s="315"/>
      <c r="W690" s="316"/>
      <c r="Z690" s="316"/>
      <c r="AA690" s="315"/>
      <c r="AR690" s="316"/>
      <c r="AT690" s="318"/>
      <c r="AU690" s="318"/>
    </row>
    <row r="691" ht="15.75" customHeight="1">
      <c r="K691" s="315"/>
      <c r="R691" s="316"/>
      <c r="S691" s="315"/>
      <c r="W691" s="316"/>
      <c r="Z691" s="316"/>
      <c r="AA691" s="315"/>
      <c r="AR691" s="316"/>
      <c r="AT691" s="318"/>
      <c r="AU691" s="318"/>
    </row>
    <row r="692" ht="15.75" customHeight="1">
      <c r="K692" s="315"/>
      <c r="R692" s="316"/>
      <c r="S692" s="315"/>
      <c r="W692" s="316"/>
      <c r="Z692" s="316"/>
      <c r="AA692" s="315"/>
      <c r="AR692" s="316"/>
      <c r="AT692" s="318"/>
      <c r="AU692" s="318"/>
    </row>
    <row r="693" ht="15.75" customHeight="1">
      <c r="K693" s="315"/>
      <c r="R693" s="316"/>
      <c r="S693" s="315"/>
      <c r="W693" s="316"/>
      <c r="Z693" s="316"/>
      <c r="AA693" s="315"/>
      <c r="AR693" s="316"/>
      <c r="AT693" s="318"/>
      <c r="AU693" s="318"/>
    </row>
    <row r="694" ht="15.75" customHeight="1">
      <c r="K694" s="315"/>
      <c r="R694" s="316"/>
      <c r="S694" s="315"/>
      <c r="W694" s="316"/>
      <c r="Z694" s="316"/>
      <c r="AA694" s="315"/>
      <c r="AR694" s="316"/>
      <c r="AT694" s="318"/>
      <c r="AU694" s="318"/>
    </row>
    <row r="695" ht="15.75" customHeight="1">
      <c r="K695" s="315"/>
      <c r="R695" s="316"/>
      <c r="S695" s="315"/>
      <c r="W695" s="316"/>
      <c r="Z695" s="316"/>
      <c r="AA695" s="315"/>
      <c r="AR695" s="316"/>
      <c r="AT695" s="318"/>
      <c r="AU695" s="318"/>
    </row>
    <row r="696" ht="15.75" customHeight="1">
      <c r="K696" s="315"/>
      <c r="R696" s="316"/>
      <c r="S696" s="315"/>
      <c r="W696" s="316"/>
      <c r="Z696" s="316"/>
      <c r="AA696" s="315"/>
      <c r="AR696" s="316"/>
      <c r="AT696" s="318"/>
      <c r="AU696" s="318"/>
    </row>
    <row r="697" ht="15.75" customHeight="1">
      <c r="K697" s="315"/>
      <c r="R697" s="316"/>
      <c r="S697" s="315"/>
      <c r="W697" s="316"/>
      <c r="Z697" s="316"/>
      <c r="AA697" s="315"/>
      <c r="AR697" s="316"/>
      <c r="AT697" s="318"/>
      <c r="AU697" s="318"/>
    </row>
    <row r="698" ht="15.75" customHeight="1">
      <c r="K698" s="315"/>
      <c r="R698" s="316"/>
      <c r="S698" s="315"/>
      <c r="W698" s="316"/>
      <c r="Z698" s="316"/>
      <c r="AA698" s="315"/>
      <c r="AR698" s="316"/>
      <c r="AT698" s="318"/>
      <c r="AU698" s="318"/>
    </row>
    <row r="699" ht="15.75" customHeight="1">
      <c r="K699" s="315"/>
      <c r="R699" s="316"/>
      <c r="S699" s="315"/>
      <c r="W699" s="316"/>
      <c r="Z699" s="316"/>
      <c r="AA699" s="315"/>
      <c r="AR699" s="316"/>
      <c r="AT699" s="318"/>
      <c r="AU699" s="318"/>
    </row>
    <row r="700" ht="15.75" customHeight="1">
      <c r="K700" s="315"/>
      <c r="R700" s="316"/>
      <c r="S700" s="315"/>
      <c r="W700" s="316"/>
      <c r="Z700" s="316"/>
      <c r="AA700" s="315"/>
      <c r="AR700" s="316"/>
      <c r="AT700" s="318"/>
      <c r="AU700" s="318"/>
    </row>
    <row r="701" ht="15.75" customHeight="1">
      <c r="K701" s="315"/>
      <c r="R701" s="316"/>
      <c r="S701" s="315"/>
      <c r="W701" s="316"/>
      <c r="Z701" s="316"/>
      <c r="AA701" s="315"/>
      <c r="AR701" s="316"/>
      <c r="AT701" s="318"/>
      <c r="AU701" s="318"/>
    </row>
    <row r="702" ht="15.75" customHeight="1">
      <c r="K702" s="315"/>
      <c r="R702" s="316"/>
      <c r="S702" s="315"/>
      <c r="W702" s="316"/>
      <c r="Z702" s="316"/>
      <c r="AA702" s="315"/>
      <c r="AR702" s="316"/>
      <c r="AT702" s="318"/>
      <c r="AU702" s="318"/>
    </row>
    <row r="703" ht="15.75" customHeight="1">
      <c r="K703" s="315"/>
      <c r="R703" s="316"/>
      <c r="S703" s="315"/>
      <c r="W703" s="316"/>
      <c r="Z703" s="316"/>
      <c r="AA703" s="315"/>
      <c r="AR703" s="316"/>
      <c r="AT703" s="318"/>
      <c r="AU703" s="318"/>
    </row>
    <row r="704" ht="15.75" customHeight="1">
      <c r="K704" s="315"/>
      <c r="R704" s="316"/>
      <c r="S704" s="315"/>
      <c r="W704" s="316"/>
      <c r="Z704" s="316"/>
      <c r="AA704" s="315"/>
      <c r="AR704" s="316"/>
      <c r="AT704" s="318"/>
      <c r="AU704" s="318"/>
    </row>
    <row r="705" ht="15.75" customHeight="1">
      <c r="K705" s="315"/>
      <c r="R705" s="316"/>
      <c r="S705" s="315"/>
      <c r="W705" s="316"/>
      <c r="Z705" s="316"/>
      <c r="AA705" s="315"/>
      <c r="AR705" s="316"/>
      <c r="AT705" s="318"/>
      <c r="AU705" s="318"/>
    </row>
    <row r="706" ht="15.75" customHeight="1">
      <c r="K706" s="315"/>
      <c r="R706" s="316"/>
      <c r="S706" s="315"/>
      <c r="W706" s="316"/>
      <c r="Z706" s="316"/>
      <c r="AA706" s="315"/>
      <c r="AR706" s="316"/>
      <c r="AT706" s="318"/>
      <c r="AU706" s="318"/>
    </row>
    <row r="707" ht="15.75" customHeight="1">
      <c r="K707" s="315"/>
      <c r="R707" s="316"/>
      <c r="S707" s="315"/>
      <c r="W707" s="316"/>
      <c r="Z707" s="316"/>
      <c r="AA707" s="315"/>
      <c r="AR707" s="316"/>
      <c r="AT707" s="318"/>
      <c r="AU707" s="318"/>
    </row>
    <row r="708" ht="15.75" customHeight="1">
      <c r="K708" s="315"/>
      <c r="R708" s="316"/>
      <c r="S708" s="315"/>
      <c r="W708" s="316"/>
      <c r="Z708" s="316"/>
      <c r="AA708" s="315"/>
      <c r="AR708" s="316"/>
      <c r="AT708" s="318"/>
      <c r="AU708" s="318"/>
    </row>
    <row r="709" ht="15.75" customHeight="1">
      <c r="K709" s="315"/>
      <c r="R709" s="316"/>
      <c r="S709" s="315"/>
      <c r="W709" s="316"/>
      <c r="Z709" s="316"/>
      <c r="AA709" s="315"/>
      <c r="AR709" s="316"/>
      <c r="AT709" s="318"/>
      <c r="AU709" s="318"/>
    </row>
    <row r="710" ht="15.75" customHeight="1">
      <c r="K710" s="315"/>
      <c r="R710" s="316"/>
      <c r="S710" s="315"/>
      <c r="W710" s="316"/>
      <c r="Z710" s="316"/>
      <c r="AA710" s="315"/>
      <c r="AR710" s="316"/>
      <c r="AT710" s="318"/>
      <c r="AU710" s="318"/>
    </row>
    <row r="711" ht="15.75" customHeight="1">
      <c r="K711" s="315"/>
      <c r="R711" s="316"/>
      <c r="S711" s="315"/>
      <c r="W711" s="316"/>
      <c r="Z711" s="316"/>
      <c r="AA711" s="315"/>
      <c r="AR711" s="316"/>
      <c r="AT711" s="318"/>
      <c r="AU711" s="318"/>
    </row>
    <row r="712" ht="15.75" customHeight="1">
      <c r="K712" s="315"/>
      <c r="R712" s="316"/>
      <c r="S712" s="315"/>
      <c r="W712" s="316"/>
      <c r="Z712" s="316"/>
      <c r="AA712" s="315"/>
      <c r="AR712" s="316"/>
      <c r="AT712" s="318"/>
      <c r="AU712" s="318"/>
    </row>
    <row r="713" ht="15.75" customHeight="1">
      <c r="K713" s="315"/>
      <c r="R713" s="316"/>
      <c r="S713" s="315"/>
      <c r="W713" s="316"/>
      <c r="Z713" s="316"/>
      <c r="AA713" s="315"/>
      <c r="AR713" s="316"/>
      <c r="AT713" s="318"/>
      <c r="AU713" s="318"/>
    </row>
    <row r="714" ht="15.75" customHeight="1">
      <c r="K714" s="315"/>
      <c r="R714" s="316"/>
      <c r="S714" s="315"/>
      <c r="W714" s="316"/>
      <c r="Z714" s="316"/>
      <c r="AA714" s="315"/>
      <c r="AR714" s="316"/>
      <c r="AT714" s="318"/>
      <c r="AU714" s="318"/>
    </row>
    <row r="715" ht="15.75" customHeight="1">
      <c r="K715" s="315"/>
      <c r="R715" s="316"/>
      <c r="S715" s="315"/>
      <c r="W715" s="316"/>
      <c r="Z715" s="316"/>
      <c r="AA715" s="315"/>
      <c r="AR715" s="316"/>
      <c r="AT715" s="318"/>
      <c r="AU715" s="318"/>
    </row>
    <row r="716" ht="15.75" customHeight="1">
      <c r="K716" s="315"/>
      <c r="R716" s="316"/>
      <c r="S716" s="315"/>
      <c r="W716" s="316"/>
      <c r="Z716" s="316"/>
      <c r="AA716" s="315"/>
      <c r="AR716" s="316"/>
      <c r="AT716" s="318"/>
      <c r="AU716" s="318"/>
    </row>
    <row r="717" ht="15.75" customHeight="1">
      <c r="K717" s="315"/>
      <c r="R717" s="316"/>
      <c r="S717" s="315"/>
      <c r="W717" s="316"/>
      <c r="Z717" s="316"/>
      <c r="AA717" s="315"/>
      <c r="AR717" s="316"/>
      <c r="AT717" s="318"/>
      <c r="AU717" s="318"/>
    </row>
    <row r="718" ht="15.75" customHeight="1">
      <c r="K718" s="315"/>
      <c r="R718" s="316"/>
      <c r="S718" s="315"/>
      <c r="W718" s="316"/>
      <c r="Z718" s="316"/>
      <c r="AA718" s="315"/>
      <c r="AR718" s="316"/>
      <c r="AT718" s="318"/>
      <c r="AU718" s="318"/>
    </row>
    <row r="719" ht="15.75" customHeight="1">
      <c r="K719" s="315"/>
      <c r="R719" s="316"/>
      <c r="S719" s="315"/>
      <c r="W719" s="316"/>
      <c r="Z719" s="316"/>
      <c r="AA719" s="315"/>
      <c r="AR719" s="316"/>
      <c r="AT719" s="318"/>
      <c r="AU719" s="318"/>
    </row>
    <row r="720" ht="15.75" customHeight="1">
      <c r="K720" s="315"/>
      <c r="R720" s="316"/>
      <c r="S720" s="315"/>
      <c r="W720" s="316"/>
      <c r="Z720" s="316"/>
      <c r="AA720" s="315"/>
      <c r="AR720" s="316"/>
      <c r="AT720" s="318"/>
      <c r="AU720" s="318"/>
    </row>
    <row r="721" ht="15.75" customHeight="1">
      <c r="K721" s="315"/>
      <c r="R721" s="316"/>
      <c r="S721" s="315"/>
      <c r="W721" s="316"/>
      <c r="Z721" s="316"/>
      <c r="AA721" s="315"/>
      <c r="AR721" s="316"/>
      <c r="AT721" s="318"/>
      <c r="AU721" s="318"/>
    </row>
    <row r="722" ht="15.75" customHeight="1">
      <c r="K722" s="315"/>
      <c r="R722" s="316"/>
      <c r="S722" s="315"/>
      <c r="W722" s="316"/>
      <c r="Z722" s="316"/>
      <c r="AA722" s="315"/>
      <c r="AR722" s="316"/>
      <c r="AT722" s="318"/>
      <c r="AU722" s="318"/>
    </row>
    <row r="723" ht="15.75" customHeight="1">
      <c r="K723" s="315"/>
      <c r="R723" s="316"/>
      <c r="S723" s="315"/>
      <c r="W723" s="316"/>
      <c r="Z723" s="316"/>
      <c r="AA723" s="315"/>
      <c r="AR723" s="316"/>
      <c r="AT723" s="318"/>
      <c r="AU723" s="318"/>
    </row>
    <row r="724" ht="15.75" customHeight="1">
      <c r="K724" s="315"/>
      <c r="R724" s="316"/>
      <c r="S724" s="315"/>
      <c r="W724" s="316"/>
      <c r="Z724" s="316"/>
      <c r="AA724" s="315"/>
      <c r="AR724" s="316"/>
      <c r="AT724" s="318"/>
      <c r="AU724" s="318"/>
    </row>
    <row r="725" ht="15.75" customHeight="1">
      <c r="K725" s="315"/>
      <c r="R725" s="316"/>
      <c r="S725" s="315"/>
      <c r="W725" s="316"/>
      <c r="Z725" s="316"/>
      <c r="AA725" s="315"/>
      <c r="AR725" s="316"/>
      <c r="AT725" s="318"/>
      <c r="AU725" s="318"/>
    </row>
    <row r="726" ht="15.75" customHeight="1">
      <c r="K726" s="315"/>
      <c r="R726" s="316"/>
      <c r="S726" s="315"/>
      <c r="W726" s="316"/>
      <c r="Z726" s="316"/>
      <c r="AA726" s="315"/>
      <c r="AR726" s="316"/>
      <c r="AT726" s="318"/>
      <c r="AU726" s="318"/>
    </row>
    <row r="727" ht="15.75" customHeight="1">
      <c r="K727" s="315"/>
      <c r="R727" s="316"/>
      <c r="S727" s="315"/>
      <c r="W727" s="316"/>
      <c r="Z727" s="316"/>
      <c r="AA727" s="315"/>
      <c r="AR727" s="316"/>
      <c r="AT727" s="318"/>
      <c r="AU727" s="318"/>
    </row>
    <row r="728" ht="15.75" customHeight="1">
      <c r="K728" s="315"/>
      <c r="R728" s="316"/>
      <c r="S728" s="315"/>
      <c r="W728" s="316"/>
      <c r="Z728" s="316"/>
      <c r="AA728" s="315"/>
      <c r="AR728" s="316"/>
      <c r="AT728" s="318"/>
      <c r="AU728" s="318"/>
    </row>
    <row r="729" ht="15.75" customHeight="1">
      <c r="K729" s="315"/>
      <c r="R729" s="316"/>
      <c r="S729" s="315"/>
      <c r="W729" s="316"/>
      <c r="Z729" s="316"/>
      <c r="AA729" s="315"/>
      <c r="AR729" s="316"/>
      <c r="AT729" s="318"/>
      <c r="AU729" s="318"/>
    </row>
    <row r="730" ht="15.75" customHeight="1">
      <c r="K730" s="315"/>
      <c r="R730" s="316"/>
      <c r="S730" s="315"/>
      <c r="W730" s="316"/>
      <c r="Z730" s="316"/>
      <c r="AA730" s="315"/>
      <c r="AR730" s="316"/>
      <c r="AT730" s="318"/>
      <c r="AU730" s="318"/>
    </row>
    <row r="731" ht="15.75" customHeight="1">
      <c r="K731" s="315"/>
      <c r="R731" s="316"/>
      <c r="S731" s="315"/>
      <c r="W731" s="316"/>
      <c r="Z731" s="316"/>
      <c r="AA731" s="315"/>
      <c r="AR731" s="316"/>
      <c r="AT731" s="318"/>
      <c r="AU731" s="318"/>
    </row>
    <row r="732" ht="15.75" customHeight="1">
      <c r="K732" s="315"/>
      <c r="R732" s="316"/>
      <c r="S732" s="315"/>
      <c r="W732" s="316"/>
      <c r="Z732" s="316"/>
      <c r="AA732" s="315"/>
      <c r="AR732" s="316"/>
      <c r="AT732" s="318"/>
      <c r="AU732" s="318"/>
    </row>
    <row r="733" ht="15.75" customHeight="1">
      <c r="K733" s="315"/>
      <c r="R733" s="316"/>
      <c r="S733" s="315"/>
      <c r="W733" s="316"/>
      <c r="Z733" s="316"/>
      <c r="AA733" s="315"/>
      <c r="AR733" s="316"/>
      <c r="AT733" s="318"/>
      <c r="AU733" s="318"/>
    </row>
    <row r="734" ht="15.75" customHeight="1">
      <c r="K734" s="315"/>
      <c r="R734" s="316"/>
      <c r="S734" s="315"/>
      <c r="W734" s="316"/>
      <c r="Z734" s="316"/>
      <c r="AA734" s="315"/>
      <c r="AR734" s="316"/>
      <c r="AT734" s="318"/>
      <c r="AU734" s="318"/>
    </row>
    <row r="735" ht="15.75" customHeight="1">
      <c r="K735" s="315"/>
      <c r="R735" s="316"/>
      <c r="S735" s="315"/>
      <c r="W735" s="316"/>
      <c r="Z735" s="316"/>
      <c r="AA735" s="315"/>
      <c r="AR735" s="316"/>
      <c r="AT735" s="318"/>
      <c r="AU735" s="318"/>
    </row>
    <row r="736" ht="15.75" customHeight="1">
      <c r="K736" s="315"/>
      <c r="R736" s="316"/>
      <c r="S736" s="315"/>
      <c r="W736" s="316"/>
      <c r="Z736" s="316"/>
      <c r="AA736" s="315"/>
      <c r="AR736" s="316"/>
      <c r="AT736" s="318"/>
      <c r="AU736" s="318"/>
    </row>
    <row r="737" ht="15.75" customHeight="1">
      <c r="K737" s="315"/>
      <c r="R737" s="316"/>
      <c r="S737" s="315"/>
      <c r="W737" s="316"/>
      <c r="Z737" s="316"/>
      <c r="AA737" s="315"/>
      <c r="AR737" s="316"/>
      <c r="AT737" s="318"/>
      <c r="AU737" s="318"/>
    </row>
    <row r="738" ht="15.75" customHeight="1">
      <c r="K738" s="315"/>
      <c r="R738" s="316"/>
      <c r="S738" s="315"/>
      <c r="W738" s="316"/>
      <c r="Z738" s="316"/>
      <c r="AA738" s="315"/>
      <c r="AR738" s="316"/>
      <c r="AT738" s="318"/>
      <c r="AU738" s="318"/>
    </row>
    <row r="739" ht="15.75" customHeight="1">
      <c r="K739" s="315"/>
      <c r="R739" s="316"/>
      <c r="S739" s="315"/>
      <c r="W739" s="316"/>
      <c r="Z739" s="316"/>
      <c r="AA739" s="315"/>
      <c r="AR739" s="316"/>
      <c r="AT739" s="318"/>
      <c r="AU739" s="318"/>
    </row>
    <row r="740" ht="15.75" customHeight="1">
      <c r="K740" s="315"/>
      <c r="R740" s="316"/>
      <c r="S740" s="315"/>
      <c r="W740" s="316"/>
      <c r="Z740" s="316"/>
      <c r="AA740" s="315"/>
      <c r="AR740" s="316"/>
      <c r="AT740" s="318"/>
      <c r="AU740" s="318"/>
    </row>
    <row r="741" ht="15.75" customHeight="1">
      <c r="K741" s="315"/>
      <c r="R741" s="316"/>
      <c r="S741" s="315"/>
      <c r="W741" s="316"/>
      <c r="Z741" s="316"/>
      <c r="AA741" s="315"/>
      <c r="AR741" s="316"/>
      <c r="AT741" s="318"/>
      <c r="AU741" s="318"/>
    </row>
    <row r="742" ht="15.75" customHeight="1">
      <c r="K742" s="315"/>
      <c r="R742" s="316"/>
      <c r="S742" s="315"/>
      <c r="W742" s="316"/>
      <c r="Z742" s="316"/>
      <c r="AA742" s="315"/>
      <c r="AR742" s="316"/>
      <c r="AT742" s="318"/>
      <c r="AU742" s="318"/>
    </row>
    <row r="743" ht="15.75" customHeight="1">
      <c r="K743" s="315"/>
      <c r="R743" s="316"/>
      <c r="S743" s="315"/>
      <c r="W743" s="316"/>
      <c r="Z743" s="316"/>
      <c r="AA743" s="315"/>
      <c r="AR743" s="316"/>
      <c r="AT743" s="318"/>
      <c r="AU743" s="318"/>
    </row>
    <row r="744" ht="15.75" customHeight="1">
      <c r="K744" s="315"/>
      <c r="R744" s="316"/>
      <c r="S744" s="315"/>
      <c r="W744" s="316"/>
      <c r="Z744" s="316"/>
      <c r="AA744" s="315"/>
      <c r="AR744" s="316"/>
      <c r="AT744" s="318"/>
      <c r="AU744" s="318"/>
    </row>
    <row r="745" ht="15.75" customHeight="1">
      <c r="K745" s="315"/>
      <c r="R745" s="316"/>
      <c r="S745" s="315"/>
      <c r="W745" s="316"/>
      <c r="Z745" s="316"/>
      <c r="AA745" s="315"/>
      <c r="AR745" s="316"/>
      <c r="AT745" s="318"/>
      <c r="AU745" s="318"/>
    </row>
    <row r="746" ht="15.75" customHeight="1">
      <c r="K746" s="315"/>
      <c r="R746" s="316"/>
      <c r="S746" s="315"/>
      <c r="W746" s="316"/>
      <c r="Z746" s="316"/>
      <c r="AA746" s="315"/>
      <c r="AR746" s="316"/>
      <c r="AT746" s="318"/>
      <c r="AU746" s="318"/>
    </row>
    <row r="747" ht="15.75" customHeight="1">
      <c r="K747" s="315"/>
      <c r="R747" s="316"/>
      <c r="S747" s="315"/>
      <c r="W747" s="316"/>
      <c r="Z747" s="316"/>
      <c r="AA747" s="315"/>
      <c r="AR747" s="316"/>
      <c r="AT747" s="318"/>
      <c r="AU747" s="318"/>
    </row>
    <row r="748" ht="15.75" customHeight="1">
      <c r="K748" s="315"/>
      <c r="R748" s="316"/>
      <c r="S748" s="315"/>
      <c r="W748" s="316"/>
      <c r="Z748" s="316"/>
      <c r="AA748" s="315"/>
      <c r="AR748" s="316"/>
      <c r="AT748" s="318"/>
      <c r="AU748" s="318"/>
    </row>
    <row r="749" ht="15.75" customHeight="1">
      <c r="K749" s="315"/>
      <c r="R749" s="316"/>
      <c r="S749" s="315"/>
      <c r="W749" s="316"/>
      <c r="Z749" s="316"/>
      <c r="AA749" s="315"/>
      <c r="AR749" s="316"/>
      <c r="AT749" s="318"/>
      <c r="AU749" s="318"/>
    </row>
    <row r="750" ht="15.75" customHeight="1">
      <c r="K750" s="315"/>
      <c r="R750" s="316"/>
      <c r="S750" s="315"/>
      <c r="W750" s="316"/>
      <c r="Z750" s="316"/>
      <c r="AA750" s="315"/>
      <c r="AR750" s="316"/>
      <c r="AT750" s="318"/>
      <c r="AU750" s="318"/>
    </row>
    <row r="751" ht="15.75" customHeight="1">
      <c r="K751" s="315"/>
      <c r="R751" s="316"/>
      <c r="S751" s="315"/>
      <c r="W751" s="316"/>
      <c r="Z751" s="316"/>
      <c r="AA751" s="315"/>
      <c r="AR751" s="316"/>
      <c r="AT751" s="318"/>
      <c r="AU751" s="318"/>
    </row>
    <row r="752" ht="15.75" customHeight="1">
      <c r="K752" s="315"/>
      <c r="R752" s="316"/>
      <c r="S752" s="315"/>
      <c r="W752" s="316"/>
      <c r="Z752" s="316"/>
      <c r="AA752" s="315"/>
      <c r="AR752" s="316"/>
      <c r="AT752" s="318"/>
      <c r="AU752" s="318"/>
    </row>
    <row r="753" ht="15.75" customHeight="1">
      <c r="K753" s="315"/>
      <c r="R753" s="316"/>
      <c r="S753" s="315"/>
      <c r="W753" s="316"/>
      <c r="Z753" s="316"/>
      <c r="AA753" s="315"/>
      <c r="AR753" s="316"/>
      <c r="AT753" s="318"/>
      <c r="AU753" s="318"/>
    </row>
    <row r="754" ht="15.75" customHeight="1">
      <c r="K754" s="315"/>
      <c r="R754" s="316"/>
      <c r="S754" s="315"/>
      <c r="W754" s="316"/>
      <c r="Z754" s="316"/>
      <c r="AA754" s="315"/>
      <c r="AR754" s="316"/>
      <c r="AT754" s="318"/>
      <c r="AU754" s="318"/>
    </row>
    <row r="755" ht="15.75" customHeight="1">
      <c r="K755" s="315"/>
      <c r="R755" s="316"/>
      <c r="S755" s="315"/>
      <c r="W755" s="316"/>
      <c r="Z755" s="316"/>
      <c r="AA755" s="315"/>
      <c r="AR755" s="316"/>
      <c r="AT755" s="318"/>
      <c r="AU755" s="318"/>
    </row>
    <row r="756" ht="15.75" customHeight="1">
      <c r="K756" s="315"/>
      <c r="R756" s="316"/>
      <c r="S756" s="315"/>
      <c r="W756" s="316"/>
      <c r="Z756" s="316"/>
      <c r="AA756" s="315"/>
      <c r="AR756" s="316"/>
      <c r="AT756" s="318"/>
      <c r="AU756" s="318"/>
    </row>
    <row r="757" ht="15.75" customHeight="1">
      <c r="K757" s="315"/>
      <c r="R757" s="316"/>
      <c r="S757" s="315"/>
      <c r="W757" s="316"/>
      <c r="Z757" s="316"/>
      <c r="AA757" s="315"/>
      <c r="AR757" s="316"/>
      <c r="AT757" s="318"/>
      <c r="AU757" s="318"/>
    </row>
    <row r="758" ht="15.75" customHeight="1">
      <c r="K758" s="315"/>
      <c r="R758" s="316"/>
      <c r="S758" s="315"/>
      <c r="W758" s="316"/>
      <c r="Z758" s="316"/>
      <c r="AA758" s="315"/>
      <c r="AR758" s="316"/>
      <c r="AT758" s="318"/>
      <c r="AU758" s="318"/>
    </row>
    <row r="759" ht="15.75" customHeight="1">
      <c r="K759" s="315"/>
      <c r="R759" s="316"/>
      <c r="S759" s="315"/>
      <c r="W759" s="316"/>
      <c r="Z759" s="316"/>
      <c r="AA759" s="315"/>
      <c r="AR759" s="316"/>
      <c r="AT759" s="318"/>
      <c r="AU759" s="318"/>
    </row>
    <row r="760" ht="15.75" customHeight="1">
      <c r="K760" s="315"/>
      <c r="R760" s="316"/>
      <c r="S760" s="315"/>
      <c r="W760" s="316"/>
      <c r="Z760" s="316"/>
      <c r="AA760" s="315"/>
      <c r="AR760" s="316"/>
      <c r="AT760" s="318"/>
      <c r="AU760" s="318"/>
    </row>
    <row r="761" ht="15.75" customHeight="1">
      <c r="K761" s="315"/>
      <c r="R761" s="316"/>
      <c r="S761" s="315"/>
      <c r="W761" s="316"/>
      <c r="Z761" s="316"/>
      <c r="AA761" s="315"/>
      <c r="AR761" s="316"/>
      <c r="AT761" s="318"/>
      <c r="AU761" s="318"/>
    </row>
    <row r="762" ht="15.75" customHeight="1">
      <c r="K762" s="315"/>
      <c r="R762" s="316"/>
      <c r="S762" s="315"/>
      <c r="W762" s="316"/>
      <c r="Z762" s="316"/>
      <c r="AA762" s="315"/>
      <c r="AR762" s="316"/>
      <c r="AT762" s="318"/>
      <c r="AU762" s="318"/>
    </row>
    <row r="763" ht="15.75" customHeight="1">
      <c r="K763" s="315"/>
      <c r="R763" s="316"/>
      <c r="S763" s="315"/>
      <c r="W763" s="316"/>
      <c r="Z763" s="316"/>
      <c r="AA763" s="315"/>
      <c r="AR763" s="316"/>
      <c r="AT763" s="318"/>
      <c r="AU763" s="318"/>
    </row>
    <row r="764" ht="15.75" customHeight="1">
      <c r="K764" s="315"/>
      <c r="R764" s="316"/>
      <c r="S764" s="315"/>
      <c r="W764" s="316"/>
      <c r="Z764" s="316"/>
      <c r="AA764" s="315"/>
      <c r="AR764" s="316"/>
      <c r="AT764" s="318"/>
      <c r="AU764" s="318"/>
    </row>
    <row r="765" ht="15.75" customHeight="1">
      <c r="K765" s="315"/>
      <c r="R765" s="316"/>
      <c r="S765" s="315"/>
      <c r="W765" s="316"/>
      <c r="Z765" s="316"/>
      <c r="AA765" s="315"/>
      <c r="AR765" s="316"/>
      <c r="AT765" s="318"/>
      <c r="AU765" s="318"/>
    </row>
    <row r="766" ht="15.75" customHeight="1">
      <c r="K766" s="315"/>
      <c r="R766" s="316"/>
      <c r="S766" s="315"/>
      <c r="W766" s="316"/>
      <c r="Z766" s="316"/>
      <c r="AA766" s="315"/>
      <c r="AR766" s="316"/>
      <c r="AT766" s="318"/>
      <c r="AU766" s="318"/>
    </row>
    <row r="767" ht="15.75" customHeight="1">
      <c r="K767" s="315"/>
      <c r="R767" s="316"/>
      <c r="S767" s="315"/>
      <c r="W767" s="316"/>
      <c r="Z767" s="316"/>
      <c r="AA767" s="315"/>
      <c r="AR767" s="316"/>
      <c r="AT767" s="318"/>
      <c r="AU767" s="318"/>
    </row>
    <row r="768" ht="15.75" customHeight="1">
      <c r="K768" s="315"/>
      <c r="R768" s="316"/>
      <c r="S768" s="315"/>
      <c r="W768" s="316"/>
      <c r="Z768" s="316"/>
      <c r="AA768" s="315"/>
      <c r="AR768" s="316"/>
      <c r="AT768" s="318"/>
      <c r="AU768" s="318"/>
    </row>
    <row r="769" ht="15.75" customHeight="1">
      <c r="K769" s="315"/>
      <c r="R769" s="316"/>
      <c r="S769" s="315"/>
      <c r="W769" s="316"/>
      <c r="Z769" s="316"/>
      <c r="AA769" s="315"/>
      <c r="AR769" s="316"/>
      <c r="AT769" s="318"/>
      <c r="AU769" s="318"/>
    </row>
    <row r="770" ht="15.75" customHeight="1">
      <c r="K770" s="315"/>
      <c r="R770" s="316"/>
      <c r="S770" s="315"/>
      <c r="W770" s="316"/>
      <c r="Z770" s="316"/>
      <c r="AA770" s="315"/>
      <c r="AR770" s="316"/>
      <c r="AT770" s="318"/>
      <c r="AU770" s="318"/>
    </row>
    <row r="771" ht="15.75" customHeight="1">
      <c r="K771" s="315"/>
      <c r="R771" s="316"/>
      <c r="S771" s="315"/>
      <c r="W771" s="316"/>
      <c r="Z771" s="316"/>
      <c r="AA771" s="315"/>
      <c r="AR771" s="316"/>
      <c r="AT771" s="318"/>
      <c r="AU771" s="318"/>
    </row>
    <row r="772" ht="15.75" customHeight="1">
      <c r="K772" s="315"/>
      <c r="R772" s="316"/>
      <c r="S772" s="315"/>
      <c r="W772" s="316"/>
      <c r="Z772" s="316"/>
      <c r="AA772" s="315"/>
      <c r="AR772" s="316"/>
      <c r="AT772" s="318"/>
      <c r="AU772" s="318"/>
    </row>
    <row r="773" ht="15.75" customHeight="1">
      <c r="K773" s="315"/>
      <c r="R773" s="316"/>
      <c r="S773" s="315"/>
      <c r="W773" s="316"/>
      <c r="Z773" s="316"/>
      <c r="AA773" s="315"/>
      <c r="AR773" s="316"/>
      <c r="AT773" s="318"/>
      <c r="AU773" s="318"/>
    </row>
    <row r="774" ht="15.75" customHeight="1">
      <c r="K774" s="315"/>
      <c r="R774" s="316"/>
      <c r="S774" s="315"/>
      <c r="W774" s="316"/>
      <c r="Z774" s="316"/>
      <c r="AA774" s="315"/>
      <c r="AR774" s="316"/>
      <c r="AT774" s="318"/>
      <c r="AU774" s="318"/>
    </row>
    <row r="775" ht="15.75" customHeight="1">
      <c r="K775" s="315"/>
      <c r="R775" s="316"/>
      <c r="S775" s="315"/>
      <c r="W775" s="316"/>
      <c r="Z775" s="316"/>
      <c r="AA775" s="315"/>
      <c r="AR775" s="316"/>
      <c r="AT775" s="318"/>
      <c r="AU775" s="318"/>
    </row>
    <row r="776" ht="15.75" customHeight="1">
      <c r="K776" s="315"/>
      <c r="R776" s="316"/>
      <c r="S776" s="315"/>
      <c r="W776" s="316"/>
      <c r="Z776" s="316"/>
      <c r="AA776" s="315"/>
      <c r="AR776" s="316"/>
      <c r="AT776" s="318"/>
      <c r="AU776" s="318"/>
    </row>
    <row r="777" ht="15.75" customHeight="1">
      <c r="K777" s="315"/>
      <c r="R777" s="316"/>
      <c r="S777" s="315"/>
      <c r="W777" s="316"/>
      <c r="Z777" s="316"/>
      <c r="AA777" s="315"/>
      <c r="AR777" s="316"/>
      <c r="AT777" s="318"/>
      <c r="AU777" s="318"/>
    </row>
    <row r="778" ht="15.75" customHeight="1">
      <c r="K778" s="315"/>
      <c r="R778" s="316"/>
      <c r="S778" s="315"/>
      <c r="W778" s="316"/>
      <c r="Z778" s="316"/>
      <c r="AA778" s="315"/>
      <c r="AR778" s="316"/>
      <c r="AT778" s="318"/>
      <c r="AU778" s="318"/>
    </row>
    <row r="779" ht="15.75" customHeight="1">
      <c r="K779" s="315"/>
      <c r="R779" s="316"/>
      <c r="S779" s="315"/>
      <c r="W779" s="316"/>
      <c r="Z779" s="316"/>
      <c r="AA779" s="315"/>
      <c r="AR779" s="316"/>
      <c r="AT779" s="318"/>
      <c r="AU779" s="318"/>
    </row>
    <row r="780" ht="15.75" customHeight="1">
      <c r="K780" s="315"/>
      <c r="R780" s="316"/>
      <c r="S780" s="315"/>
      <c r="W780" s="316"/>
      <c r="Z780" s="316"/>
      <c r="AA780" s="315"/>
      <c r="AR780" s="316"/>
      <c r="AT780" s="318"/>
      <c r="AU780" s="318"/>
    </row>
    <row r="781" ht="15.75" customHeight="1">
      <c r="K781" s="315"/>
      <c r="R781" s="316"/>
      <c r="S781" s="315"/>
      <c r="W781" s="316"/>
      <c r="Z781" s="316"/>
      <c r="AA781" s="315"/>
      <c r="AR781" s="316"/>
      <c r="AT781" s="318"/>
      <c r="AU781" s="318"/>
    </row>
    <row r="782" ht="15.75" customHeight="1">
      <c r="K782" s="315"/>
      <c r="R782" s="316"/>
      <c r="S782" s="315"/>
      <c r="W782" s="316"/>
      <c r="Z782" s="316"/>
      <c r="AA782" s="315"/>
      <c r="AR782" s="316"/>
      <c r="AT782" s="318"/>
      <c r="AU782" s="318"/>
    </row>
    <row r="783" ht="15.75" customHeight="1">
      <c r="K783" s="315"/>
      <c r="R783" s="316"/>
      <c r="S783" s="315"/>
      <c r="W783" s="316"/>
      <c r="Z783" s="316"/>
      <c r="AA783" s="315"/>
      <c r="AR783" s="316"/>
      <c r="AT783" s="318"/>
      <c r="AU783" s="318"/>
    </row>
    <row r="784" ht="15.75" customHeight="1">
      <c r="K784" s="315"/>
      <c r="R784" s="316"/>
      <c r="S784" s="315"/>
      <c r="W784" s="316"/>
      <c r="Z784" s="316"/>
      <c r="AA784" s="315"/>
      <c r="AR784" s="316"/>
      <c r="AT784" s="318"/>
      <c r="AU784" s="318"/>
    </row>
    <row r="785" ht="15.75" customHeight="1">
      <c r="K785" s="315"/>
      <c r="R785" s="316"/>
      <c r="S785" s="315"/>
      <c r="W785" s="316"/>
      <c r="Z785" s="316"/>
      <c r="AA785" s="315"/>
      <c r="AR785" s="316"/>
      <c r="AT785" s="318"/>
      <c r="AU785" s="318"/>
    </row>
    <row r="786" ht="15.75" customHeight="1">
      <c r="K786" s="315"/>
      <c r="R786" s="316"/>
      <c r="S786" s="315"/>
      <c r="W786" s="316"/>
      <c r="Z786" s="316"/>
      <c r="AA786" s="315"/>
      <c r="AR786" s="316"/>
      <c r="AT786" s="318"/>
      <c r="AU786" s="318"/>
    </row>
    <row r="787" ht="15.75" customHeight="1">
      <c r="K787" s="315"/>
      <c r="R787" s="316"/>
      <c r="S787" s="315"/>
      <c r="W787" s="316"/>
      <c r="Z787" s="316"/>
      <c r="AA787" s="315"/>
      <c r="AR787" s="316"/>
      <c r="AT787" s="318"/>
      <c r="AU787" s="318"/>
    </row>
    <row r="788" ht="15.75" customHeight="1">
      <c r="K788" s="315"/>
      <c r="R788" s="316"/>
      <c r="S788" s="315"/>
      <c r="W788" s="316"/>
      <c r="Z788" s="316"/>
      <c r="AA788" s="315"/>
      <c r="AR788" s="316"/>
      <c r="AT788" s="318"/>
      <c r="AU788" s="318"/>
    </row>
    <row r="789" ht="15.75" customHeight="1">
      <c r="K789" s="315"/>
      <c r="R789" s="316"/>
      <c r="S789" s="315"/>
      <c r="W789" s="316"/>
      <c r="Z789" s="316"/>
      <c r="AA789" s="315"/>
      <c r="AR789" s="316"/>
      <c r="AT789" s="318"/>
      <c r="AU789" s="318"/>
    </row>
    <row r="790" ht="15.75" customHeight="1">
      <c r="K790" s="315"/>
      <c r="R790" s="316"/>
      <c r="S790" s="315"/>
      <c r="W790" s="316"/>
      <c r="Z790" s="316"/>
      <c r="AA790" s="315"/>
      <c r="AR790" s="316"/>
      <c r="AT790" s="318"/>
      <c r="AU790" s="318"/>
    </row>
    <row r="791" ht="15.75" customHeight="1">
      <c r="K791" s="315"/>
      <c r="R791" s="316"/>
      <c r="S791" s="315"/>
      <c r="W791" s="316"/>
      <c r="Z791" s="316"/>
      <c r="AA791" s="315"/>
      <c r="AR791" s="316"/>
      <c r="AT791" s="318"/>
      <c r="AU791" s="318"/>
    </row>
    <row r="792" ht="15.75" customHeight="1">
      <c r="K792" s="315"/>
      <c r="R792" s="316"/>
      <c r="S792" s="315"/>
      <c r="W792" s="316"/>
      <c r="Z792" s="316"/>
      <c r="AA792" s="315"/>
      <c r="AR792" s="316"/>
      <c r="AT792" s="318"/>
      <c r="AU792" s="318"/>
    </row>
    <row r="793" ht="15.75" customHeight="1">
      <c r="K793" s="315"/>
      <c r="R793" s="316"/>
      <c r="S793" s="315"/>
      <c r="W793" s="316"/>
      <c r="Z793" s="316"/>
      <c r="AA793" s="315"/>
      <c r="AR793" s="316"/>
      <c r="AT793" s="318"/>
      <c r="AU793" s="318"/>
    </row>
    <row r="794" ht="15.75" customHeight="1">
      <c r="K794" s="315"/>
      <c r="R794" s="316"/>
      <c r="S794" s="315"/>
      <c r="W794" s="316"/>
      <c r="Z794" s="316"/>
      <c r="AA794" s="315"/>
      <c r="AR794" s="316"/>
      <c r="AT794" s="318"/>
      <c r="AU794" s="318"/>
    </row>
    <row r="795" ht="15.75" customHeight="1">
      <c r="K795" s="315"/>
      <c r="R795" s="316"/>
      <c r="S795" s="315"/>
      <c r="W795" s="316"/>
      <c r="Z795" s="316"/>
      <c r="AA795" s="315"/>
      <c r="AR795" s="316"/>
      <c r="AT795" s="318"/>
      <c r="AU795" s="318"/>
    </row>
    <row r="796" ht="15.75" customHeight="1">
      <c r="K796" s="315"/>
      <c r="R796" s="316"/>
      <c r="S796" s="315"/>
      <c r="W796" s="316"/>
      <c r="Z796" s="316"/>
      <c r="AA796" s="315"/>
      <c r="AR796" s="316"/>
      <c r="AT796" s="318"/>
      <c r="AU796" s="318"/>
    </row>
    <row r="797" ht="15.75" customHeight="1">
      <c r="K797" s="315"/>
      <c r="R797" s="316"/>
      <c r="S797" s="315"/>
      <c r="W797" s="316"/>
      <c r="Z797" s="316"/>
      <c r="AA797" s="315"/>
      <c r="AR797" s="316"/>
      <c r="AT797" s="318"/>
      <c r="AU797" s="318"/>
    </row>
    <row r="798" ht="15.75" customHeight="1">
      <c r="K798" s="315"/>
      <c r="R798" s="316"/>
      <c r="S798" s="315"/>
      <c r="W798" s="316"/>
      <c r="Z798" s="316"/>
      <c r="AA798" s="315"/>
      <c r="AR798" s="316"/>
      <c r="AT798" s="318"/>
      <c r="AU798" s="318"/>
    </row>
    <row r="799" ht="15.75" customHeight="1">
      <c r="K799" s="315"/>
      <c r="R799" s="316"/>
      <c r="S799" s="315"/>
      <c r="W799" s="316"/>
      <c r="Z799" s="316"/>
      <c r="AA799" s="315"/>
      <c r="AR799" s="316"/>
      <c r="AT799" s="318"/>
      <c r="AU799" s="318"/>
    </row>
    <row r="800" ht="15.75" customHeight="1">
      <c r="K800" s="315"/>
      <c r="R800" s="316"/>
      <c r="S800" s="315"/>
      <c r="W800" s="316"/>
      <c r="Z800" s="316"/>
      <c r="AA800" s="315"/>
      <c r="AR800" s="316"/>
      <c r="AT800" s="318"/>
      <c r="AU800" s="318"/>
    </row>
    <row r="801" ht="15.75" customHeight="1">
      <c r="K801" s="315"/>
      <c r="R801" s="316"/>
      <c r="S801" s="315"/>
      <c r="W801" s="316"/>
      <c r="Z801" s="316"/>
      <c r="AA801" s="315"/>
      <c r="AR801" s="316"/>
      <c r="AT801" s="318"/>
      <c r="AU801" s="318"/>
    </row>
    <row r="802" ht="15.75" customHeight="1">
      <c r="K802" s="315"/>
      <c r="R802" s="316"/>
      <c r="S802" s="315"/>
      <c r="W802" s="316"/>
      <c r="Z802" s="316"/>
      <c r="AA802" s="315"/>
      <c r="AR802" s="316"/>
      <c r="AT802" s="318"/>
      <c r="AU802" s="318"/>
    </row>
    <row r="803" ht="15.75" customHeight="1">
      <c r="K803" s="315"/>
      <c r="R803" s="316"/>
      <c r="S803" s="315"/>
      <c r="W803" s="316"/>
      <c r="Z803" s="316"/>
      <c r="AA803" s="315"/>
      <c r="AR803" s="316"/>
      <c r="AT803" s="318"/>
      <c r="AU803" s="318"/>
    </row>
    <row r="804" ht="15.75" customHeight="1">
      <c r="K804" s="315"/>
      <c r="R804" s="316"/>
      <c r="S804" s="315"/>
      <c r="W804" s="316"/>
      <c r="Z804" s="316"/>
      <c r="AA804" s="315"/>
      <c r="AR804" s="316"/>
      <c r="AT804" s="318"/>
      <c r="AU804" s="318"/>
    </row>
    <row r="805" ht="15.75" customHeight="1">
      <c r="K805" s="315"/>
      <c r="R805" s="316"/>
      <c r="S805" s="315"/>
      <c r="W805" s="316"/>
      <c r="Z805" s="316"/>
      <c r="AA805" s="315"/>
      <c r="AR805" s="316"/>
      <c r="AT805" s="318"/>
      <c r="AU805" s="318"/>
    </row>
    <row r="806" ht="15.75" customHeight="1">
      <c r="K806" s="315"/>
      <c r="R806" s="316"/>
      <c r="S806" s="315"/>
      <c r="W806" s="316"/>
      <c r="Z806" s="316"/>
      <c r="AA806" s="315"/>
      <c r="AR806" s="316"/>
      <c r="AT806" s="318"/>
      <c r="AU806" s="318"/>
    </row>
    <row r="807" ht="15.75" customHeight="1">
      <c r="K807" s="315"/>
      <c r="R807" s="316"/>
      <c r="S807" s="315"/>
      <c r="W807" s="316"/>
      <c r="Z807" s="316"/>
      <c r="AA807" s="315"/>
      <c r="AR807" s="316"/>
      <c r="AT807" s="318"/>
      <c r="AU807" s="318"/>
    </row>
    <row r="808" ht="15.75" customHeight="1">
      <c r="K808" s="315"/>
      <c r="R808" s="316"/>
      <c r="S808" s="315"/>
      <c r="W808" s="316"/>
      <c r="Z808" s="316"/>
      <c r="AA808" s="315"/>
      <c r="AR808" s="316"/>
      <c r="AT808" s="318"/>
      <c r="AU808" s="318"/>
    </row>
    <row r="809" ht="15.75" customHeight="1">
      <c r="K809" s="315"/>
      <c r="R809" s="316"/>
      <c r="S809" s="315"/>
      <c r="W809" s="316"/>
      <c r="Z809" s="316"/>
      <c r="AA809" s="315"/>
      <c r="AR809" s="316"/>
      <c r="AT809" s="318"/>
      <c r="AU809" s="318"/>
    </row>
    <row r="810" ht="15.75" customHeight="1">
      <c r="K810" s="315"/>
      <c r="R810" s="316"/>
      <c r="S810" s="315"/>
      <c r="W810" s="316"/>
      <c r="Z810" s="316"/>
      <c r="AA810" s="315"/>
      <c r="AR810" s="316"/>
      <c r="AT810" s="318"/>
      <c r="AU810" s="318"/>
    </row>
    <row r="811" ht="15.75" customHeight="1">
      <c r="K811" s="315"/>
      <c r="R811" s="316"/>
      <c r="S811" s="315"/>
      <c r="W811" s="316"/>
      <c r="Z811" s="316"/>
      <c r="AA811" s="315"/>
      <c r="AR811" s="316"/>
      <c r="AT811" s="318"/>
      <c r="AU811" s="318"/>
    </row>
    <row r="812" ht="15.75" customHeight="1">
      <c r="K812" s="315"/>
      <c r="R812" s="316"/>
      <c r="S812" s="315"/>
      <c r="W812" s="316"/>
      <c r="Z812" s="316"/>
      <c r="AA812" s="315"/>
      <c r="AR812" s="316"/>
      <c r="AT812" s="318"/>
      <c r="AU812" s="318"/>
    </row>
    <row r="813" ht="15.75" customHeight="1">
      <c r="K813" s="315"/>
      <c r="R813" s="316"/>
      <c r="S813" s="315"/>
      <c r="W813" s="316"/>
      <c r="Z813" s="316"/>
      <c r="AA813" s="315"/>
      <c r="AR813" s="316"/>
      <c r="AT813" s="318"/>
      <c r="AU813" s="318"/>
    </row>
    <row r="814" ht="15.75" customHeight="1">
      <c r="K814" s="315"/>
      <c r="R814" s="316"/>
      <c r="S814" s="315"/>
      <c r="W814" s="316"/>
      <c r="Z814" s="316"/>
      <c r="AA814" s="315"/>
      <c r="AR814" s="316"/>
      <c r="AT814" s="318"/>
      <c r="AU814" s="318"/>
    </row>
    <row r="815" ht="15.75" customHeight="1">
      <c r="K815" s="315"/>
      <c r="R815" s="316"/>
      <c r="S815" s="315"/>
      <c r="W815" s="316"/>
      <c r="Z815" s="316"/>
      <c r="AA815" s="315"/>
      <c r="AR815" s="316"/>
      <c r="AT815" s="318"/>
      <c r="AU815" s="318"/>
    </row>
    <row r="816" ht="15.75" customHeight="1">
      <c r="K816" s="315"/>
      <c r="R816" s="316"/>
      <c r="S816" s="315"/>
      <c r="W816" s="316"/>
      <c r="Z816" s="316"/>
      <c r="AA816" s="315"/>
      <c r="AR816" s="316"/>
      <c r="AT816" s="318"/>
      <c r="AU816" s="318"/>
    </row>
    <row r="817" ht="15.75" customHeight="1">
      <c r="K817" s="315"/>
      <c r="R817" s="316"/>
      <c r="S817" s="315"/>
      <c r="W817" s="316"/>
      <c r="Z817" s="316"/>
      <c r="AA817" s="315"/>
      <c r="AR817" s="316"/>
      <c r="AT817" s="318"/>
      <c r="AU817" s="318"/>
    </row>
    <row r="818" ht="15.75" customHeight="1">
      <c r="K818" s="315"/>
      <c r="R818" s="316"/>
      <c r="S818" s="315"/>
      <c r="W818" s="316"/>
      <c r="Z818" s="316"/>
      <c r="AA818" s="315"/>
      <c r="AR818" s="316"/>
      <c r="AT818" s="318"/>
      <c r="AU818" s="318"/>
    </row>
    <row r="819" ht="15.75" customHeight="1">
      <c r="K819" s="315"/>
      <c r="R819" s="316"/>
      <c r="S819" s="315"/>
      <c r="W819" s="316"/>
      <c r="Z819" s="316"/>
      <c r="AA819" s="315"/>
      <c r="AR819" s="316"/>
      <c r="AT819" s="318"/>
      <c r="AU819" s="318"/>
    </row>
    <row r="820" ht="15.75" customHeight="1">
      <c r="K820" s="315"/>
      <c r="R820" s="316"/>
      <c r="S820" s="315"/>
      <c r="W820" s="316"/>
      <c r="Z820" s="316"/>
      <c r="AA820" s="315"/>
      <c r="AR820" s="316"/>
      <c r="AT820" s="318"/>
      <c r="AU820" s="318"/>
    </row>
    <row r="821" ht="15.75" customHeight="1">
      <c r="K821" s="315"/>
      <c r="R821" s="316"/>
      <c r="S821" s="315"/>
      <c r="W821" s="316"/>
      <c r="Z821" s="316"/>
      <c r="AA821" s="315"/>
      <c r="AR821" s="316"/>
      <c r="AT821" s="318"/>
      <c r="AU821" s="318"/>
    </row>
    <row r="822" ht="15.75" customHeight="1">
      <c r="K822" s="315"/>
      <c r="R822" s="316"/>
      <c r="S822" s="315"/>
      <c r="W822" s="316"/>
      <c r="Z822" s="316"/>
      <c r="AA822" s="315"/>
      <c r="AR822" s="316"/>
      <c r="AT822" s="318"/>
      <c r="AU822" s="318"/>
    </row>
    <row r="823" ht="15.75" customHeight="1">
      <c r="K823" s="315"/>
      <c r="R823" s="316"/>
      <c r="S823" s="315"/>
      <c r="W823" s="316"/>
      <c r="Z823" s="316"/>
      <c r="AA823" s="315"/>
      <c r="AR823" s="316"/>
      <c r="AT823" s="318"/>
      <c r="AU823" s="318"/>
    </row>
    <row r="824" ht="15.75" customHeight="1">
      <c r="K824" s="315"/>
      <c r="R824" s="316"/>
      <c r="S824" s="315"/>
      <c r="W824" s="316"/>
      <c r="Z824" s="316"/>
      <c r="AA824" s="315"/>
      <c r="AR824" s="316"/>
      <c r="AT824" s="318"/>
      <c r="AU824" s="318"/>
    </row>
    <row r="825" ht="15.75" customHeight="1">
      <c r="K825" s="315"/>
      <c r="R825" s="316"/>
      <c r="S825" s="315"/>
      <c r="W825" s="316"/>
      <c r="Z825" s="316"/>
      <c r="AA825" s="315"/>
      <c r="AR825" s="316"/>
      <c r="AT825" s="318"/>
      <c r="AU825" s="318"/>
    </row>
    <row r="826" ht="15.75" customHeight="1">
      <c r="K826" s="315"/>
      <c r="R826" s="316"/>
      <c r="S826" s="315"/>
      <c r="W826" s="316"/>
      <c r="Z826" s="316"/>
      <c r="AA826" s="315"/>
      <c r="AR826" s="316"/>
      <c r="AT826" s="318"/>
      <c r="AU826" s="318"/>
    </row>
    <row r="827" ht="15.75" customHeight="1">
      <c r="K827" s="315"/>
      <c r="R827" s="316"/>
      <c r="S827" s="315"/>
      <c r="W827" s="316"/>
      <c r="Z827" s="316"/>
      <c r="AA827" s="315"/>
      <c r="AR827" s="316"/>
      <c r="AT827" s="318"/>
      <c r="AU827" s="318"/>
    </row>
    <row r="828" ht="15.75" customHeight="1">
      <c r="K828" s="315"/>
      <c r="R828" s="316"/>
      <c r="S828" s="315"/>
      <c r="W828" s="316"/>
      <c r="Z828" s="316"/>
      <c r="AA828" s="315"/>
      <c r="AR828" s="316"/>
      <c r="AT828" s="318"/>
      <c r="AU828" s="318"/>
    </row>
    <row r="829" ht="15.75" customHeight="1">
      <c r="K829" s="315"/>
      <c r="R829" s="316"/>
      <c r="S829" s="315"/>
      <c r="W829" s="316"/>
      <c r="Z829" s="316"/>
      <c r="AA829" s="315"/>
      <c r="AR829" s="316"/>
      <c r="AT829" s="318"/>
      <c r="AU829" s="318"/>
    </row>
    <row r="830" ht="15.75" customHeight="1">
      <c r="K830" s="315"/>
      <c r="R830" s="316"/>
      <c r="S830" s="315"/>
      <c r="W830" s="316"/>
      <c r="Z830" s="316"/>
      <c r="AA830" s="315"/>
      <c r="AR830" s="316"/>
      <c r="AT830" s="318"/>
      <c r="AU830" s="318"/>
    </row>
    <row r="831" ht="15.75" customHeight="1">
      <c r="K831" s="315"/>
      <c r="R831" s="316"/>
      <c r="S831" s="315"/>
      <c r="W831" s="316"/>
      <c r="Z831" s="316"/>
      <c r="AA831" s="315"/>
      <c r="AR831" s="316"/>
      <c r="AT831" s="318"/>
      <c r="AU831" s="318"/>
    </row>
    <row r="832" ht="15.75" customHeight="1">
      <c r="K832" s="315"/>
      <c r="R832" s="316"/>
      <c r="S832" s="315"/>
      <c r="W832" s="316"/>
      <c r="Z832" s="316"/>
      <c r="AA832" s="315"/>
      <c r="AR832" s="316"/>
      <c r="AT832" s="318"/>
      <c r="AU832" s="318"/>
    </row>
    <row r="833" ht="15.75" customHeight="1">
      <c r="K833" s="315"/>
      <c r="R833" s="316"/>
      <c r="S833" s="315"/>
      <c r="W833" s="316"/>
      <c r="Z833" s="316"/>
      <c r="AA833" s="315"/>
      <c r="AR833" s="316"/>
      <c r="AT833" s="318"/>
      <c r="AU833" s="318"/>
    </row>
    <row r="834" ht="15.75" customHeight="1">
      <c r="K834" s="315"/>
      <c r="R834" s="316"/>
      <c r="S834" s="315"/>
      <c r="W834" s="316"/>
      <c r="Z834" s="316"/>
      <c r="AA834" s="315"/>
      <c r="AR834" s="316"/>
      <c r="AT834" s="318"/>
      <c r="AU834" s="318"/>
    </row>
    <row r="835" ht="15.75" customHeight="1">
      <c r="K835" s="315"/>
      <c r="R835" s="316"/>
      <c r="S835" s="315"/>
      <c r="W835" s="316"/>
      <c r="Z835" s="316"/>
      <c r="AA835" s="315"/>
      <c r="AR835" s="316"/>
      <c r="AT835" s="318"/>
      <c r="AU835" s="318"/>
    </row>
    <row r="836" ht="15.75" customHeight="1">
      <c r="K836" s="315"/>
      <c r="R836" s="316"/>
      <c r="S836" s="315"/>
      <c r="W836" s="316"/>
      <c r="Z836" s="316"/>
      <c r="AA836" s="315"/>
      <c r="AR836" s="316"/>
      <c r="AT836" s="318"/>
      <c r="AU836" s="318"/>
    </row>
    <row r="837" ht="15.75" customHeight="1">
      <c r="K837" s="315"/>
      <c r="R837" s="316"/>
      <c r="S837" s="315"/>
      <c r="W837" s="316"/>
      <c r="Z837" s="316"/>
      <c r="AA837" s="315"/>
      <c r="AR837" s="316"/>
      <c r="AT837" s="318"/>
      <c r="AU837" s="318"/>
    </row>
    <row r="838" ht="15.75" customHeight="1">
      <c r="K838" s="315"/>
      <c r="R838" s="316"/>
      <c r="S838" s="315"/>
      <c r="W838" s="316"/>
      <c r="Z838" s="316"/>
      <c r="AA838" s="315"/>
      <c r="AR838" s="316"/>
      <c r="AT838" s="318"/>
      <c r="AU838" s="318"/>
    </row>
    <row r="839" ht="15.75" customHeight="1">
      <c r="K839" s="315"/>
      <c r="R839" s="316"/>
      <c r="S839" s="315"/>
      <c r="W839" s="316"/>
      <c r="Z839" s="316"/>
      <c r="AA839" s="315"/>
      <c r="AR839" s="316"/>
      <c r="AT839" s="318"/>
      <c r="AU839" s="318"/>
    </row>
    <row r="840" ht="15.75" customHeight="1">
      <c r="K840" s="315"/>
      <c r="R840" s="316"/>
      <c r="S840" s="315"/>
      <c r="W840" s="316"/>
      <c r="Z840" s="316"/>
      <c r="AA840" s="315"/>
      <c r="AR840" s="316"/>
      <c r="AT840" s="318"/>
      <c r="AU840" s="318"/>
    </row>
    <row r="841" ht="15.75" customHeight="1">
      <c r="K841" s="315"/>
      <c r="R841" s="316"/>
      <c r="S841" s="315"/>
      <c r="W841" s="316"/>
      <c r="Z841" s="316"/>
      <c r="AA841" s="315"/>
      <c r="AR841" s="316"/>
      <c r="AT841" s="318"/>
      <c r="AU841" s="318"/>
    </row>
    <row r="842" ht="15.75" customHeight="1">
      <c r="K842" s="315"/>
      <c r="R842" s="316"/>
      <c r="S842" s="315"/>
      <c r="W842" s="316"/>
      <c r="Z842" s="316"/>
      <c r="AA842" s="315"/>
      <c r="AR842" s="316"/>
      <c r="AT842" s="318"/>
      <c r="AU842" s="318"/>
    </row>
    <row r="843" ht="15.75" customHeight="1">
      <c r="K843" s="315"/>
      <c r="R843" s="316"/>
      <c r="S843" s="315"/>
      <c r="W843" s="316"/>
      <c r="Z843" s="316"/>
      <c r="AA843" s="315"/>
      <c r="AR843" s="316"/>
      <c r="AT843" s="318"/>
      <c r="AU843" s="318"/>
    </row>
    <row r="844" ht="15.75" customHeight="1">
      <c r="K844" s="315"/>
      <c r="R844" s="316"/>
      <c r="S844" s="315"/>
      <c r="W844" s="316"/>
      <c r="Z844" s="316"/>
      <c r="AA844" s="315"/>
      <c r="AR844" s="316"/>
      <c r="AT844" s="318"/>
      <c r="AU844" s="318"/>
    </row>
    <row r="845" ht="15.75" customHeight="1">
      <c r="K845" s="315"/>
      <c r="R845" s="316"/>
      <c r="S845" s="315"/>
      <c r="W845" s="316"/>
      <c r="Z845" s="316"/>
      <c r="AA845" s="315"/>
      <c r="AR845" s="316"/>
      <c r="AT845" s="318"/>
      <c r="AU845" s="318"/>
    </row>
    <row r="846" ht="15.75" customHeight="1">
      <c r="K846" s="315"/>
      <c r="R846" s="316"/>
      <c r="S846" s="315"/>
      <c r="W846" s="316"/>
      <c r="Z846" s="316"/>
      <c r="AA846" s="315"/>
      <c r="AR846" s="316"/>
      <c r="AT846" s="318"/>
      <c r="AU846" s="318"/>
    </row>
    <row r="847" ht="15.75" customHeight="1">
      <c r="K847" s="315"/>
      <c r="R847" s="316"/>
      <c r="S847" s="315"/>
      <c r="W847" s="316"/>
      <c r="Z847" s="316"/>
      <c r="AA847" s="315"/>
      <c r="AR847" s="316"/>
      <c r="AT847" s="318"/>
      <c r="AU847" s="318"/>
    </row>
    <row r="848" ht="15.75" customHeight="1">
      <c r="K848" s="315"/>
      <c r="R848" s="316"/>
      <c r="S848" s="315"/>
      <c r="W848" s="316"/>
      <c r="Z848" s="316"/>
      <c r="AA848" s="315"/>
      <c r="AR848" s="316"/>
      <c r="AT848" s="318"/>
      <c r="AU848" s="318"/>
    </row>
    <row r="849" ht="15.75" customHeight="1">
      <c r="K849" s="315"/>
      <c r="R849" s="316"/>
      <c r="S849" s="315"/>
      <c r="W849" s="316"/>
      <c r="Z849" s="316"/>
      <c r="AA849" s="315"/>
      <c r="AR849" s="316"/>
      <c r="AT849" s="318"/>
      <c r="AU849" s="318"/>
    </row>
    <row r="850" ht="15.75" customHeight="1">
      <c r="K850" s="315"/>
      <c r="R850" s="316"/>
      <c r="S850" s="315"/>
      <c r="W850" s="316"/>
      <c r="Z850" s="316"/>
      <c r="AA850" s="315"/>
      <c r="AR850" s="316"/>
      <c r="AT850" s="318"/>
      <c r="AU850" s="318"/>
    </row>
    <row r="851" ht="15.75" customHeight="1">
      <c r="K851" s="315"/>
      <c r="R851" s="316"/>
      <c r="S851" s="315"/>
      <c r="W851" s="316"/>
      <c r="Z851" s="316"/>
      <c r="AA851" s="315"/>
      <c r="AR851" s="316"/>
      <c r="AT851" s="318"/>
      <c r="AU851" s="318"/>
    </row>
    <row r="852" ht="15.75" customHeight="1">
      <c r="K852" s="315"/>
      <c r="R852" s="316"/>
      <c r="S852" s="315"/>
      <c r="W852" s="316"/>
      <c r="Z852" s="316"/>
      <c r="AA852" s="315"/>
      <c r="AR852" s="316"/>
      <c r="AT852" s="318"/>
      <c r="AU852" s="318"/>
    </row>
    <row r="853" ht="15.75" customHeight="1">
      <c r="K853" s="315"/>
      <c r="R853" s="316"/>
      <c r="S853" s="315"/>
      <c r="W853" s="316"/>
      <c r="Z853" s="316"/>
      <c r="AA853" s="315"/>
      <c r="AR853" s="316"/>
      <c r="AT853" s="318"/>
      <c r="AU853" s="318"/>
    </row>
    <row r="854" ht="15.75" customHeight="1">
      <c r="K854" s="315"/>
      <c r="R854" s="316"/>
      <c r="S854" s="315"/>
      <c r="W854" s="316"/>
      <c r="Z854" s="316"/>
      <c r="AA854" s="315"/>
      <c r="AR854" s="316"/>
      <c r="AT854" s="318"/>
      <c r="AU854" s="318"/>
    </row>
    <row r="855" ht="15.75" customHeight="1">
      <c r="K855" s="315"/>
      <c r="R855" s="316"/>
      <c r="S855" s="315"/>
      <c r="W855" s="316"/>
      <c r="Z855" s="316"/>
      <c r="AA855" s="315"/>
      <c r="AR855" s="316"/>
      <c r="AT855" s="318"/>
      <c r="AU855" s="318"/>
    </row>
    <row r="856" ht="15.75" customHeight="1">
      <c r="K856" s="315"/>
      <c r="R856" s="316"/>
      <c r="S856" s="315"/>
      <c r="W856" s="316"/>
      <c r="Z856" s="316"/>
      <c r="AA856" s="315"/>
      <c r="AR856" s="316"/>
      <c r="AT856" s="318"/>
      <c r="AU856" s="318"/>
    </row>
    <row r="857" ht="15.75" customHeight="1">
      <c r="K857" s="315"/>
      <c r="R857" s="316"/>
      <c r="S857" s="315"/>
      <c r="W857" s="316"/>
      <c r="Z857" s="316"/>
      <c r="AA857" s="315"/>
      <c r="AR857" s="316"/>
      <c r="AT857" s="318"/>
      <c r="AU857" s="318"/>
    </row>
    <row r="858" ht="15.75" customHeight="1">
      <c r="K858" s="315"/>
      <c r="R858" s="316"/>
      <c r="S858" s="315"/>
      <c r="W858" s="316"/>
      <c r="Z858" s="316"/>
      <c r="AA858" s="315"/>
      <c r="AR858" s="316"/>
      <c r="AT858" s="318"/>
      <c r="AU858" s="318"/>
    </row>
    <row r="859" ht="15.75" customHeight="1">
      <c r="K859" s="315"/>
      <c r="R859" s="316"/>
      <c r="S859" s="315"/>
      <c r="W859" s="316"/>
      <c r="Z859" s="316"/>
      <c r="AA859" s="315"/>
      <c r="AR859" s="316"/>
      <c r="AT859" s="318"/>
      <c r="AU859" s="318"/>
    </row>
    <row r="860" ht="15.75" customHeight="1">
      <c r="K860" s="315"/>
      <c r="R860" s="316"/>
      <c r="S860" s="315"/>
      <c r="W860" s="316"/>
      <c r="Z860" s="316"/>
      <c r="AA860" s="315"/>
      <c r="AR860" s="316"/>
      <c r="AT860" s="318"/>
      <c r="AU860" s="318"/>
    </row>
    <row r="861" ht="15.75" customHeight="1">
      <c r="K861" s="315"/>
      <c r="R861" s="316"/>
      <c r="S861" s="315"/>
      <c r="W861" s="316"/>
      <c r="Z861" s="316"/>
      <c r="AA861" s="315"/>
      <c r="AR861" s="316"/>
      <c r="AT861" s="318"/>
      <c r="AU861" s="318"/>
    </row>
    <row r="862" ht="15.75" customHeight="1">
      <c r="K862" s="315"/>
      <c r="R862" s="316"/>
      <c r="S862" s="315"/>
      <c r="W862" s="316"/>
      <c r="Z862" s="316"/>
      <c r="AA862" s="315"/>
      <c r="AR862" s="316"/>
      <c r="AT862" s="318"/>
      <c r="AU862" s="318"/>
    </row>
    <row r="863" ht="15.75" customHeight="1">
      <c r="K863" s="315"/>
      <c r="R863" s="316"/>
      <c r="S863" s="315"/>
      <c r="W863" s="316"/>
      <c r="Z863" s="316"/>
      <c r="AA863" s="315"/>
      <c r="AR863" s="316"/>
      <c r="AT863" s="318"/>
      <c r="AU863" s="318"/>
    </row>
    <row r="864" ht="15.75" customHeight="1">
      <c r="K864" s="315"/>
      <c r="R864" s="316"/>
      <c r="S864" s="315"/>
      <c r="W864" s="316"/>
      <c r="Z864" s="316"/>
      <c r="AA864" s="315"/>
      <c r="AR864" s="316"/>
      <c r="AT864" s="318"/>
      <c r="AU864" s="318"/>
    </row>
    <row r="865" ht="15.75" customHeight="1">
      <c r="K865" s="315"/>
      <c r="R865" s="316"/>
      <c r="S865" s="315"/>
      <c r="W865" s="316"/>
      <c r="Z865" s="316"/>
      <c r="AA865" s="315"/>
      <c r="AR865" s="316"/>
      <c r="AT865" s="318"/>
      <c r="AU865" s="318"/>
    </row>
    <row r="866" ht="15.75" customHeight="1">
      <c r="K866" s="315"/>
      <c r="R866" s="316"/>
      <c r="S866" s="315"/>
      <c r="W866" s="316"/>
      <c r="Z866" s="316"/>
      <c r="AA866" s="315"/>
      <c r="AR866" s="316"/>
      <c r="AT866" s="318"/>
      <c r="AU866" s="318"/>
    </row>
    <row r="867" ht="15.75" customHeight="1">
      <c r="K867" s="315"/>
      <c r="R867" s="316"/>
      <c r="S867" s="315"/>
      <c r="W867" s="316"/>
      <c r="Z867" s="316"/>
      <c r="AA867" s="315"/>
      <c r="AR867" s="316"/>
      <c r="AT867" s="318"/>
      <c r="AU867" s="318"/>
    </row>
    <row r="868" ht="15.75" customHeight="1">
      <c r="K868" s="315"/>
      <c r="R868" s="316"/>
      <c r="S868" s="315"/>
      <c r="W868" s="316"/>
      <c r="Z868" s="316"/>
      <c r="AA868" s="315"/>
      <c r="AR868" s="316"/>
      <c r="AT868" s="318"/>
      <c r="AU868" s="318"/>
    </row>
    <row r="869" ht="15.75" customHeight="1">
      <c r="K869" s="315"/>
      <c r="R869" s="316"/>
      <c r="S869" s="315"/>
      <c r="W869" s="316"/>
      <c r="Z869" s="316"/>
      <c r="AA869" s="315"/>
      <c r="AR869" s="316"/>
      <c r="AT869" s="318"/>
      <c r="AU869" s="318"/>
    </row>
    <row r="870" ht="15.75" customHeight="1">
      <c r="K870" s="315"/>
      <c r="R870" s="316"/>
      <c r="S870" s="315"/>
      <c r="W870" s="316"/>
      <c r="Z870" s="316"/>
      <c r="AA870" s="315"/>
      <c r="AR870" s="316"/>
      <c r="AT870" s="318"/>
      <c r="AU870" s="318"/>
    </row>
    <row r="871" ht="15.75" customHeight="1">
      <c r="K871" s="315"/>
      <c r="R871" s="316"/>
      <c r="S871" s="315"/>
      <c r="W871" s="316"/>
      <c r="Z871" s="316"/>
      <c r="AA871" s="315"/>
      <c r="AR871" s="316"/>
      <c r="AT871" s="318"/>
      <c r="AU871" s="318"/>
    </row>
    <row r="872" ht="15.75" customHeight="1">
      <c r="K872" s="315"/>
      <c r="R872" s="316"/>
      <c r="S872" s="315"/>
      <c r="W872" s="316"/>
      <c r="Z872" s="316"/>
      <c r="AA872" s="315"/>
      <c r="AR872" s="316"/>
      <c r="AT872" s="318"/>
      <c r="AU872" s="318"/>
    </row>
    <row r="873" ht="15.75" customHeight="1">
      <c r="K873" s="315"/>
      <c r="R873" s="316"/>
      <c r="S873" s="315"/>
      <c r="W873" s="316"/>
      <c r="Z873" s="316"/>
      <c r="AA873" s="315"/>
      <c r="AR873" s="316"/>
      <c r="AT873" s="318"/>
      <c r="AU873" s="318"/>
    </row>
    <row r="874" ht="15.75" customHeight="1">
      <c r="K874" s="315"/>
      <c r="R874" s="316"/>
      <c r="S874" s="315"/>
      <c r="W874" s="316"/>
      <c r="Z874" s="316"/>
      <c r="AA874" s="315"/>
      <c r="AR874" s="316"/>
      <c r="AT874" s="318"/>
      <c r="AU874" s="318"/>
    </row>
    <row r="875" ht="15.75" customHeight="1">
      <c r="K875" s="315"/>
      <c r="R875" s="316"/>
      <c r="S875" s="315"/>
      <c r="W875" s="316"/>
      <c r="Z875" s="316"/>
      <c r="AA875" s="315"/>
      <c r="AR875" s="316"/>
      <c r="AT875" s="318"/>
      <c r="AU875" s="318"/>
    </row>
    <row r="876" ht="15.75" customHeight="1">
      <c r="K876" s="315"/>
      <c r="R876" s="316"/>
      <c r="S876" s="315"/>
      <c r="W876" s="316"/>
      <c r="Z876" s="316"/>
      <c r="AA876" s="315"/>
      <c r="AR876" s="316"/>
      <c r="AT876" s="318"/>
      <c r="AU876" s="318"/>
    </row>
    <row r="877" ht="15.75" customHeight="1">
      <c r="K877" s="315"/>
      <c r="R877" s="316"/>
      <c r="S877" s="315"/>
      <c r="W877" s="316"/>
      <c r="Z877" s="316"/>
      <c r="AA877" s="315"/>
      <c r="AR877" s="316"/>
      <c r="AT877" s="318"/>
      <c r="AU877" s="318"/>
    </row>
    <row r="878" ht="15.75" customHeight="1">
      <c r="K878" s="315"/>
      <c r="R878" s="316"/>
      <c r="S878" s="315"/>
      <c r="W878" s="316"/>
      <c r="Z878" s="316"/>
      <c r="AA878" s="315"/>
      <c r="AR878" s="316"/>
      <c r="AT878" s="318"/>
      <c r="AU878" s="318"/>
    </row>
    <row r="879" ht="15.75" customHeight="1">
      <c r="K879" s="315"/>
      <c r="R879" s="316"/>
      <c r="S879" s="315"/>
      <c r="W879" s="316"/>
      <c r="Z879" s="316"/>
      <c r="AA879" s="315"/>
      <c r="AR879" s="316"/>
      <c r="AT879" s="318"/>
      <c r="AU879" s="318"/>
    </row>
    <row r="880" ht="15.75" customHeight="1">
      <c r="K880" s="315"/>
      <c r="R880" s="316"/>
      <c r="S880" s="315"/>
      <c r="W880" s="316"/>
      <c r="Z880" s="316"/>
      <c r="AA880" s="315"/>
      <c r="AR880" s="316"/>
      <c r="AT880" s="318"/>
      <c r="AU880" s="318"/>
    </row>
    <row r="881" ht="15.75" customHeight="1">
      <c r="K881" s="315"/>
      <c r="R881" s="316"/>
      <c r="S881" s="315"/>
      <c r="W881" s="316"/>
      <c r="Z881" s="316"/>
      <c r="AA881" s="315"/>
      <c r="AR881" s="316"/>
      <c r="AT881" s="318"/>
      <c r="AU881" s="318"/>
    </row>
    <row r="882" ht="15.75" customHeight="1">
      <c r="K882" s="315"/>
      <c r="R882" s="316"/>
      <c r="S882" s="315"/>
      <c r="W882" s="316"/>
      <c r="Z882" s="316"/>
      <c r="AA882" s="315"/>
      <c r="AR882" s="316"/>
      <c r="AT882" s="318"/>
      <c r="AU882" s="318"/>
    </row>
    <row r="883" ht="15.75" customHeight="1">
      <c r="K883" s="315"/>
      <c r="R883" s="316"/>
      <c r="S883" s="315"/>
      <c r="W883" s="316"/>
      <c r="Z883" s="316"/>
      <c r="AA883" s="315"/>
      <c r="AR883" s="316"/>
      <c r="AT883" s="318"/>
      <c r="AU883" s="318"/>
    </row>
    <row r="884" ht="15.75" customHeight="1">
      <c r="K884" s="315"/>
      <c r="R884" s="316"/>
      <c r="S884" s="315"/>
      <c r="W884" s="316"/>
      <c r="Z884" s="316"/>
      <c r="AA884" s="315"/>
      <c r="AR884" s="316"/>
      <c r="AT884" s="318"/>
      <c r="AU884" s="318"/>
    </row>
    <row r="885" ht="15.75" customHeight="1">
      <c r="K885" s="315"/>
      <c r="R885" s="316"/>
      <c r="S885" s="315"/>
      <c r="W885" s="316"/>
      <c r="Z885" s="316"/>
      <c r="AA885" s="315"/>
      <c r="AR885" s="316"/>
      <c r="AT885" s="318"/>
      <c r="AU885" s="318"/>
    </row>
    <row r="886" ht="15.75" customHeight="1">
      <c r="K886" s="315"/>
      <c r="R886" s="316"/>
      <c r="S886" s="315"/>
      <c r="W886" s="316"/>
      <c r="Z886" s="316"/>
      <c r="AA886" s="315"/>
      <c r="AR886" s="316"/>
      <c r="AT886" s="318"/>
      <c r="AU886" s="318"/>
    </row>
    <row r="887" ht="15.75" customHeight="1">
      <c r="K887" s="315"/>
      <c r="R887" s="316"/>
      <c r="S887" s="315"/>
      <c r="W887" s="316"/>
      <c r="Z887" s="316"/>
      <c r="AA887" s="315"/>
      <c r="AR887" s="316"/>
      <c r="AT887" s="318"/>
      <c r="AU887" s="318"/>
    </row>
    <row r="888" ht="15.75" customHeight="1">
      <c r="K888" s="315"/>
      <c r="R888" s="316"/>
      <c r="S888" s="315"/>
      <c r="W888" s="316"/>
      <c r="Z888" s="316"/>
      <c r="AA888" s="315"/>
      <c r="AR888" s="316"/>
      <c r="AT888" s="318"/>
      <c r="AU888" s="318"/>
    </row>
    <row r="889" ht="15.75" customHeight="1">
      <c r="K889" s="315"/>
      <c r="R889" s="316"/>
      <c r="S889" s="315"/>
      <c r="W889" s="316"/>
      <c r="Z889" s="316"/>
      <c r="AA889" s="315"/>
      <c r="AR889" s="316"/>
      <c r="AT889" s="318"/>
      <c r="AU889" s="318"/>
    </row>
    <row r="890" ht="15.75" customHeight="1">
      <c r="K890" s="315"/>
      <c r="R890" s="316"/>
      <c r="S890" s="315"/>
      <c r="W890" s="316"/>
      <c r="Z890" s="316"/>
      <c r="AA890" s="315"/>
      <c r="AR890" s="316"/>
      <c r="AT890" s="318"/>
      <c r="AU890" s="318"/>
    </row>
    <row r="891" ht="15.75" customHeight="1">
      <c r="K891" s="315"/>
      <c r="R891" s="316"/>
      <c r="S891" s="315"/>
      <c r="W891" s="316"/>
      <c r="Z891" s="316"/>
      <c r="AA891" s="315"/>
      <c r="AR891" s="316"/>
      <c r="AT891" s="318"/>
      <c r="AU891" s="318"/>
    </row>
    <row r="892" ht="15.75" customHeight="1">
      <c r="K892" s="315"/>
      <c r="R892" s="316"/>
      <c r="S892" s="315"/>
      <c r="W892" s="316"/>
      <c r="Z892" s="316"/>
      <c r="AA892" s="315"/>
      <c r="AR892" s="316"/>
      <c r="AT892" s="318"/>
      <c r="AU892" s="318"/>
    </row>
    <row r="893" ht="15.75" customHeight="1">
      <c r="K893" s="315"/>
      <c r="R893" s="316"/>
      <c r="S893" s="315"/>
      <c r="W893" s="316"/>
      <c r="Z893" s="316"/>
      <c r="AA893" s="315"/>
      <c r="AR893" s="316"/>
      <c r="AT893" s="318"/>
      <c r="AU893" s="318"/>
    </row>
    <row r="894" ht="15.75" customHeight="1">
      <c r="K894" s="315"/>
      <c r="R894" s="316"/>
      <c r="S894" s="315"/>
      <c r="W894" s="316"/>
      <c r="Z894" s="316"/>
      <c r="AA894" s="315"/>
      <c r="AR894" s="316"/>
      <c r="AT894" s="318"/>
      <c r="AU894" s="318"/>
    </row>
    <row r="895" ht="15.75" customHeight="1">
      <c r="K895" s="315"/>
      <c r="R895" s="316"/>
      <c r="S895" s="315"/>
      <c r="W895" s="316"/>
      <c r="Z895" s="316"/>
      <c r="AA895" s="315"/>
      <c r="AR895" s="316"/>
      <c r="AT895" s="318"/>
      <c r="AU895" s="318"/>
    </row>
    <row r="896" ht="15.75" customHeight="1">
      <c r="K896" s="315"/>
      <c r="R896" s="316"/>
      <c r="S896" s="315"/>
      <c r="W896" s="316"/>
      <c r="Z896" s="316"/>
      <c r="AA896" s="315"/>
      <c r="AR896" s="316"/>
      <c r="AT896" s="318"/>
      <c r="AU896" s="318"/>
    </row>
    <row r="897" ht="15.75" customHeight="1">
      <c r="K897" s="315"/>
      <c r="R897" s="316"/>
      <c r="S897" s="315"/>
      <c r="W897" s="316"/>
      <c r="Z897" s="316"/>
      <c r="AA897" s="315"/>
      <c r="AR897" s="316"/>
      <c r="AT897" s="318"/>
      <c r="AU897" s="318"/>
    </row>
    <row r="898" ht="15.75" customHeight="1">
      <c r="K898" s="315"/>
      <c r="R898" s="316"/>
      <c r="S898" s="315"/>
      <c r="W898" s="316"/>
      <c r="Z898" s="316"/>
      <c r="AA898" s="315"/>
      <c r="AR898" s="316"/>
      <c r="AT898" s="318"/>
      <c r="AU898" s="318"/>
    </row>
    <row r="899" ht="15.75" customHeight="1">
      <c r="K899" s="315"/>
      <c r="R899" s="316"/>
      <c r="S899" s="315"/>
      <c r="W899" s="316"/>
      <c r="Z899" s="316"/>
      <c r="AA899" s="315"/>
      <c r="AR899" s="316"/>
      <c r="AT899" s="318"/>
      <c r="AU899" s="318"/>
    </row>
    <row r="900" ht="15.75" customHeight="1">
      <c r="K900" s="315"/>
      <c r="R900" s="316"/>
      <c r="S900" s="315"/>
      <c r="W900" s="316"/>
      <c r="Z900" s="316"/>
      <c r="AA900" s="315"/>
      <c r="AR900" s="316"/>
      <c r="AT900" s="318"/>
      <c r="AU900" s="318"/>
    </row>
    <row r="901" ht="15.75" customHeight="1">
      <c r="K901" s="315"/>
      <c r="R901" s="316"/>
      <c r="S901" s="315"/>
      <c r="W901" s="316"/>
      <c r="Z901" s="316"/>
      <c r="AA901" s="315"/>
      <c r="AR901" s="316"/>
      <c r="AT901" s="318"/>
      <c r="AU901" s="318"/>
    </row>
    <row r="902" ht="15.75" customHeight="1">
      <c r="K902" s="315"/>
      <c r="R902" s="316"/>
      <c r="S902" s="315"/>
      <c r="W902" s="316"/>
      <c r="Z902" s="316"/>
      <c r="AA902" s="315"/>
      <c r="AR902" s="316"/>
      <c r="AT902" s="318"/>
      <c r="AU902" s="318"/>
    </row>
    <row r="903" ht="15.75" customHeight="1">
      <c r="K903" s="315"/>
      <c r="R903" s="316"/>
      <c r="S903" s="315"/>
      <c r="W903" s="316"/>
      <c r="Z903" s="316"/>
      <c r="AA903" s="315"/>
      <c r="AR903" s="316"/>
      <c r="AT903" s="318"/>
      <c r="AU903" s="318"/>
    </row>
    <row r="904" ht="15.75" customHeight="1">
      <c r="K904" s="315"/>
      <c r="R904" s="316"/>
      <c r="S904" s="315"/>
      <c r="W904" s="316"/>
      <c r="Z904" s="316"/>
      <c r="AA904" s="315"/>
      <c r="AR904" s="316"/>
      <c r="AT904" s="318"/>
      <c r="AU904" s="318"/>
    </row>
    <row r="905" ht="15.75" customHeight="1">
      <c r="K905" s="315"/>
      <c r="R905" s="316"/>
      <c r="S905" s="315"/>
      <c r="W905" s="316"/>
      <c r="Z905" s="316"/>
      <c r="AA905" s="315"/>
      <c r="AR905" s="316"/>
      <c r="AT905" s="318"/>
      <c r="AU905" s="318"/>
    </row>
    <row r="906" ht="15.75" customHeight="1">
      <c r="K906" s="315"/>
      <c r="R906" s="316"/>
      <c r="S906" s="315"/>
      <c r="W906" s="316"/>
      <c r="Z906" s="316"/>
      <c r="AA906" s="315"/>
      <c r="AR906" s="316"/>
      <c r="AT906" s="318"/>
      <c r="AU906" s="318"/>
    </row>
    <row r="907" ht="15.75" customHeight="1">
      <c r="K907" s="315"/>
      <c r="R907" s="316"/>
      <c r="S907" s="315"/>
      <c r="W907" s="316"/>
      <c r="Z907" s="316"/>
      <c r="AA907" s="315"/>
      <c r="AR907" s="316"/>
      <c r="AT907" s="318"/>
      <c r="AU907" s="318"/>
    </row>
    <row r="908" ht="15.75" customHeight="1">
      <c r="K908" s="315"/>
      <c r="R908" s="316"/>
      <c r="S908" s="315"/>
      <c r="W908" s="316"/>
      <c r="Z908" s="316"/>
      <c r="AA908" s="315"/>
      <c r="AR908" s="316"/>
      <c r="AT908" s="318"/>
      <c r="AU908" s="318"/>
    </row>
    <row r="909" ht="15.75" customHeight="1">
      <c r="K909" s="315"/>
      <c r="R909" s="316"/>
      <c r="S909" s="315"/>
      <c r="W909" s="316"/>
      <c r="Z909" s="316"/>
      <c r="AA909" s="315"/>
      <c r="AR909" s="316"/>
      <c r="AT909" s="318"/>
      <c r="AU909" s="318"/>
    </row>
    <row r="910" ht="15.75" customHeight="1">
      <c r="K910" s="315"/>
      <c r="R910" s="316"/>
      <c r="S910" s="315"/>
      <c r="W910" s="316"/>
      <c r="Z910" s="316"/>
      <c r="AA910" s="315"/>
      <c r="AR910" s="316"/>
      <c r="AT910" s="318"/>
      <c r="AU910" s="318"/>
    </row>
    <row r="911" ht="15.75" customHeight="1">
      <c r="K911" s="315"/>
      <c r="R911" s="316"/>
      <c r="S911" s="315"/>
      <c r="W911" s="316"/>
      <c r="Z911" s="316"/>
      <c r="AA911" s="315"/>
      <c r="AR911" s="316"/>
      <c r="AT911" s="318"/>
      <c r="AU911" s="318"/>
    </row>
    <row r="912" ht="15.75" customHeight="1">
      <c r="K912" s="315"/>
      <c r="R912" s="316"/>
      <c r="S912" s="315"/>
      <c r="W912" s="316"/>
      <c r="Z912" s="316"/>
      <c r="AA912" s="315"/>
      <c r="AR912" s="316"/>
      <c r="AT912" s="318"/>
      <c r="AU912" s="318"/>
    </row>
    <row r="913" ht="15.75" customHeight="1">
      <c r="K913" s="315"/>
      <c r="R913" s="316"/>
      <c r="S913" s="315"/>
      <c r="W913" s="316"/>
      <c r="Z913" s="316"/>
      <c r="AA913" s="315"/>
      <c r="AR913" s="316"/>
      <c r="AT913" s="318"/>
      <c r="AU913" s="318"/>
    </row>
    <row r="914" ht="15.75" customHeight="1">
      <c r="K914" s="315"/>
      <c r="R914" s="316"/>
      <c r="S914" s="315"/>
      <c r="W914" s="316"/>
      <c r="Z914" s="316"/>
      <c r="AA914" s="315"/>
      <c r="AR914" s="316"/>
      <c r="AT914" s="318"/>
      <c r="AU914" s="318"/>
    </row>
    <row r="915" ht="15.75" customHeight="1">
      <c r="K915" s="315"/>
      <c r="R915" s="316"/>
      <c r="S915" s="315"/>
      <c r="W915" s="316"/>
      <c r="Z915" s="316"/>
      <c r="AA915" s="315"/>
      <c r="AR915" s="316"/>
      <c r="AT915" s="318"/>
      <c r="AU915" s="318"/>
    </row>
    <row r="916" ht="15.75" customHeight="1">
      <c r="K916" s="315"/>
      <c r="R916" s="316"/>
      <c r="S916" s="315"/>
      <c r="W916" s="316"/>
      <c r="Z916" s="316"/>
      <c r="AA916" s="315"/>
      <c r="AR916" s="316"/>
      <c r="AT916" s="318"/>
      <c r="AU916" s="318"/>
    </row>
    <row r="917" ht="15.75" customHeight="1">
      <c r="K917" s="315"/>
      <c r="R917" s="316"/>
      <c r="S917" s="315"/>
      <c r="W917" s="316"/>
      <c r="Z917" s="316"/>
      <c r="AA917" s="315"/>
      <c r="AR917" s="316"/>
      <c r="AT917" s="318"/>
      <c r="AU917" s="318"/>
    </row>
    <row r="918" ht="15.75" customHeight="1">
      <c r="K918" s="315"/>
      <c r="R918" s="316"/>
      <c r="S918" s="315"/>
      <c r="W918" s="316"/>
      <c r="Z918" s="316"/>
      <c r="AA918" s="315"/>
      <c r="AR918" s="316"/>
      <c r="AT918" s="318"/>
      <c r="AU918" s="318"/>
    </row>
    <row r="919" ht="15.75" customHeight="1">
      <c r="K919" s="315"/>
      <c r="R919" s="316"/>
      <c r="S919" s="315"/>
      <c r="W919" s="316"/>
      <c r="Z919" s="316"/>
      <c r="AA919" s="315"/>
      <c r="AR919" s="316"/>
      <c r="AT919" s="318"/>
      <c r="AU919" s="318"/>
    </row>
    <row r="920" ht="15.75" customHeight="1">
      <c r="K920" s="315"/>
      <c r="R920" s="316"/>
      <c r="S920" s="315"/>
      <c r="W920" s="316"/>
      <c r="Z920" s="316"/>
      <c r="AA920" s="315"/>
      <c r="AR920" s="316"/>
      <c r="AT920" s="318"/>
      <c r="AU920" s="318"/>
    </row>
    <row r="921" ht="15.75" customHeight="1">
      <c r="K921" s="315"/>
      <c r="R921" s="316"/>
      <c r="S921" s="315"/>
      <c r="W921" s="316"/>
      <c r="Z921" s="316"/>
      <c r="AA921" s="315"/>
      <c r="AR921" s="316"/>
      <c r="AT921" s="318"/>
      <c r="AU921" s="318"/>
    </row>
    <row r="922" ht="15.75" customHeight="1">
      <c r="K922" s="315"/>
      <c r="R922" s="316"/>
      <c r="S922" s="315"/>
      <c r="W922" s="316"/>
      <c r="Z922" s="316"/>
      <c r="AA922" s="315"/>
      <c r="AR922" s="316"/>
      <c r="AT922" s="318"/>
      <c r="AU922" s="318"/>
    </row>
    <row r="923" ht="15.75" customHeight="1">
      <c r="K923" s="315"/>
      <c r="R923" s="316"/>
      <c r="S923" s="315"/>
      <c r="W923" s="316"/>
      <c r="Z923" s="316"/>
      <c r="AA923" s="315"/>
      <c r="AR923" s="316"/>
      <c r="AT923" s="318"/>
      <c r="AU923" s="318"/>
    </row>
    <row r="924" ht="15.75" customHeight="1">
      <c r="K924" s="315"/>
      <c r="R924" s="316"/>
      <c r="S924" s="315"/>
      <c r="W924" s="316"/>
      <c r="Z924" s="316"/>
      <c r="AA924" s="315"/>
      <c r="AR924" s="316"/>
      <c r="AT924" s="318"/>
      <c r="AU924" s="318"/>
    </row>
    <row r="925" ht="15.75" customHeight="1">
      <c r="K925" s="315"/>
      <c r="R925" s="316"/>
      <c r="S925" s="315"/>
      <c r="W925" s="316"/>
      <c r="Z925" s="316"/>
      <c r="AA925" s="315"/>
      <c r="AR925" s="316"/>
      <c r="AT925" s="318"/>
      <c r="AU925" s="318"/>
    </row>
    <row r="926" ht="15.75" customHeight="1">
      <c r="K926" s="315"/>
      <c r="R926" s="316"/>
      <c r="S926" s="315"/>
      <c r="W926" s="316"/>
      <c r="Z926" s="316"/>
      <c r="AA926" s="315"/>
      <c r="AR926" s="316"/>
      <c r="AT926" s="318"/>
      <c r="AU926" s="318"/>
    </row>
    <row r="927" ht="15.75" customHeight="1">
      <c r="K927" s="315"/>
      <c r="R927" s="316"/>
      <c r="S927" s="315"/>
      <c r="W927" s="316"/>
      <c r="Z927" s="316"/>
      <c r="AA927" s="315"/>
      <c r="AR927" s="316"/>
      <c r="AT927" s="318"/>
      <c r="AU927" s="318"/>
    </row>
    <row r="928" ht="15.75" customHeight="1">
      <c r="K928" s="315"/>
      <c r="R928" s="316"/>
      <c r="S928" s="315"/>
      <c r="W928" s="316"/>
      <c r="Z928" s="316"/>
      <c r="AA928" s="315"/>
      <c r="AR928" s="316"/>
      <c r="AT928" s="318"/>
      <c r="AU928" s="318"/>
    </row>
    <row r="929" ht="15.75" customHeight="1">
      <c r="K929" s="315"/>
      <c r="R929" s="316"/>
      <c r="S929" s="315"/>
      <c r="W929" s="316"/>
      <c r="Z929" s="316"/>
      <c r="AA929" s="315"/>
      <c r="AR929" s="316"/>
      <c r="AT929" s="318"/>
      <c r="AU929" s="318"/>
    </row>
    <row r="930" ht="15.75" customHeight="1">
      <c r="K930" s="315"/>
      <c r="R930" s="316"/>
      <c r="S930" s="315"/>
      <c r="W930" s="316"/>
      <c r="Z930" s="316"/>
      <c r="AA930" s="315"/>
      <c r="AR930" s="316"/>
      <c r="AT930" s="318"/>
      <c r="AU930" s="318"/>
    </row>
    <row r="931" ht="15.75" customHeight="1">
      <c r="K931" s="315"/>
      <c r="R931" s="316"/>
      <c r="S931" s="315"/>
      <c r="W931" s="316"/>
      <c r="Z931" s="316"/>
      <c r="AA931" s="315"/>
      <c r="AR931" s="316"/>
      <c r="AT931" s="318"/>
      <c r="AU931" s="318"/>
    </row>
    <row r="932" ht="15.75" customHeight="1">
      <c r="K932" s="315"/>
      <c r="R932" s="316"/>
      <c r="S932" s="315"/>
      <c r="W932" s="316"/>
      <c r="Z932" s="316"/>
      <c r="AA932" s="315"/>
      <c r="AR932" s="316"/>
      <c r="AT932" s="318"/>
      <c r="AU932" s="318"/>
    </row>
    <row r="933" ht="15.75" customHeight="1">
      <c r="K933" s="315"/>
      <c r="R933" s="316"/>
      <c r="S933" s="315"/>
      <c r="W933" s="316"/>
      <c r="Z933" s="316"/>
      <c r="AA933" s="315"/>
      <c r="AR933" s="316"/>
      <c r="AT933" s="318"/>
      <c r="AU933" s="318"/>
    </row>
    <row r="934" ht="15.75" customHeight="1">
      <c r="K934" s="315"/>
      <c r="R934" s="316"/>
      <c r="S934" s="315"/>
      <c r="W934" s="316"/>
      <c r="Z934" s="316"/>
      <c r="AA934" s="315"/>
      <c r="AR934" s="316"/>
      <c r="AT934" s="318"/>
      <c r="AU934" s="318"/>
    </row>
    <row r="935" ht="15.75" customHeight="1">
      <c r="K935" s="315"/>
      <c r="R935" s="316"/>
      <c r="S935" s="315"/>
      <c r="W935" s="316"/>
      <c r="Z935" s="316"/>
      <c r="AA935" s="315"/>
      <c r="AR935" s="316"/>
      <c r="AT935" s="318"/>
      <c r="AU935" s="318"/>
    </row>
    <row r="936" ht="15.75" customHeight="1">
      <c r="K936" s="315"/>
      <c r="R936" s="316"/>
      <c r="S936" s="315"/>
      <c r="W936" s="316"/>
      <c r="Z936" s="316"/>
      <c r="AA936" s="315"/>
      <c r="AR936" s="316"/>
      <c r="AT936" s="318"/>
      <c r="AU936" s="318"/>
    </row>
    <row r="937" ht="15.75" customHeight="1">
      <c r="K937" s="315"/>
      <c r="R937" s="316"/>
      <c r="S937" s="315"/>
      <c r="W937" s="316"/>
      <c r="Z937" s="316"/>
      <c r="AA937" s="315"/>
      <c r="AR937" s="316"/>
      <c r="AT937" s="318"/>
      <c r="AU937" s="318"/>
    </row>
    <row r="938" ht="15.75" customHeight="1">
      <c r="K938" s="315"/>
      <c r="R938" s="316"/>
      <c r="S938" s="315"/>
      <c r="W938" s="316"/>
      <c r="Z938" s="316"/>
      <c r="AA938" s="315"/>
      <c r="AR938" s="316"/>
      <c r="AT938" s="318"/>
      <c r="AU938" s="318"/>
    </row>
    <row r="939" ht="15.75" customHeight="1">
      <c r="K939" s="315"/>
      <c r="R939" s="316"/>
      <c r="S939" s="315"/>
      <c r="W939" s="316"/>
      <c r="Z939" s="316"/>
      <c r="AA939" s="315"/>
      <c r="AR939" s="316"/>
      <c r="AT939" s="318"/>
      <c r="AU939" s="318"/>
    </row>
    <row r="940" ht="15.75" customHeight="1">
      <c r="K940" s="315"/>
      <c r="R940" s="316"/>
      <c r="S940" s="315"/>
      <c r="W940" s="316"/>
      <c r="Z940" s="316"/>
      <c r="AA940" s="315"/>
      <c r="AR940" s="316"/>
      <c r="AT940" s="318"/>
      <c r="AU940" s="318"/>
    </row>
    <row r="941" ht="15.75" customHeight="1">
      <c r="K941" s="315"/>
      <c r="R941" s="316"/>
      <c r="S941" s="315"/>
      <c r="W941" s="316"/>
      <c r="Z941" s="316"/>
      <c r="AA941" s="315"/>
      <c r="AR941" s="316"/>
      <c r="AT941" s="318"/>
      <c r="AU941" s="318"/>
    </row>
    <row r="942" ht="15.75" customHeight="1">
      <c r="K942" s="315"/>
      <c r="R942" s="316"/>
      <c r="S942" s="315"/>
      <c r="W942" s="316"/>
      <c r="Z942" s="316"/>
      <c r="AA942" s="315"/>
      <c r="AR942" s="316"/>
      <c r="AT942" s="318"/>
      <c r="AU942" s="318"/>
    </row>
    <row r="943" ht="15.75" customHeight="1">
      <c r="K943" s="315"/>
      <c r="R943" s="316"/>
      <c r="S943" s="315"/>
      <c r="W943" s="316"/>
      <c r="Z943" s="316"/>
      <c r="AA943" s="315"/>
      <c r="AR943" s="316"/>
      <c r="AT943" s="318"/>
      <c r="AU943" s="318"/>
    </row>
    <row r="944" ht="15.75" customHeight="1">
      <c r="K944" s="315"/>
      <c r="R944" s="316"/>
      <c r="S944" s="315"/>
      <c r="W944" s="316"/>
      <c r="Z944" s="316"/>
      <c r="AA944" s="315"/>
      <c r="AR944" s="316"/>
      <c r="AT944" s="318"/>
      <c r="AU944" s="318"/>
    </row>
    <row r="945" ht="15.75" customHeight="1">
      <c r="K945" s="315"/>
      <c r="R945" s="316"/>
      <c r="S945" s="315"/>
      <c r="W945" s="316"/>
      <c r="Z945" s="316"/>
      <c r="AA945" s="315"/>
      <c r="AR945" s="316"/>
      <c r="AT945" s="318"/>
      <c r="AU945" s="318"/>
    </row>
    <row r="946" ht="15.75" customHeight="1">
      <c r="K946" s="315"/>
      <c r="R946" s="316"/>
      <c r="S946" s="315"/>
      <c r="W946" s="316"/>
      <c r="Z946" s="316"/>
      <c r="AA946" s="315"/>
      <c r="AR946" s="316"/>
      <c r="AT946" s="318"/>
      <c r="AU946" s="318"/>
    </row>
    <row r="947" ht="15.75" customHeight="1">
      <c r="K947" s="315"/>
      <c r="R947" s="316"/>
      <c r="S947" s="315"/>
      <c r="W947" s="316"/>
      <c r="Z947" s="316"/>
      <c r="AA947" s="315"/>
      <c r="AR947" s="316"/>
      <c r="AT947" s="318"/>
      <c r="AU947" s="318"/>
    </row>
    <row r="948" ht="15.75" customHeight="1">
      <c r="K948" s="315"/>
      <c r="R948" s="316"/>
      <c r="S948" s="315"/>
      <c r="W948" s="316"/>
      <c r="Z948" s="316"/>
      <c r="AA948" s="315"/>
      <c r="AR948" s="316"/>
      <c r="AT948" s="318"/>
      <c r="AU948" s="318"/>
    </row>
    <row r="949" ht="15.75" customHeight="1">
      <c r="K949" s="315"/>
      <c r="R949" s="316"/>
      <c r="S949" s="315"/>
      <c r="W949" s="316"/>
      <c r="Z949" s="316"/>
      <c r="AA949" s="315"/>
      <c r="AR949" s="316"/>
      <c r="AT949" s="318"/>
      <c r="AU949" s="318"/>
    </row>
    <row r="950" ht="15.75" customHeight="1">
      <c r="K950" s="315"/>
      <c r="R950" s="316"/>
      <c r="S950" s="315"/>
      <c r="W950" s="316"/>
      <c r="Z950" s="316"/>
      <c r="AA950" s="315"/>
      <c r="AR950" s="316"/>
      <c r="AT950" s="318"/>
      <c r="AU950" s="318"/>
    </row>
    <row r="951" ht="15.75" customHeight="1">
      <c r="K951" s="315"/>
      <c r="R951" s="316"/>
      <c r="S951" s="315"/>
      <c r="W951" s="316"/>
      <c r="Z951" s="316"/>
      <c r="AA951" s="315"/>
      <c r="AR951" s="316"/>
      <c r="AT951" s="318"/>
      <c r="AU951" s="318"/>
    </row>
    <row r="952" ht="15.75" customHeight="1">
      <c r="K952" s="315"/>
      <c r="R952" s="316"/>
      <c r="S952" s="315"/>
      <c r="W952" s="316"/>
      <c r="Z952" s="316"/>
      <c r="AA952" s="315"/>
      <c r="AR952" s="316"/>
      <c r="AT952" s="318"/>
      <c r="AU952" s="318"/>
    </row>
    <row r="953" ht="15.75" customHeight="1">
      <c r="K953" s="315"/>
      <c r="R953" s="316"/>
      <c r="S953" s="315"/>
      <c r="W953" s="316"/>
      <c r="Z953" s="316"/>
      <c r="AA953" s="315"/>
      <c r="AR953" s="316"/>
      <c r="AT953" s="318"/>
      <c r="AU953" s="318"/>
    </row>
    <row r="954" ht="15.75" customHeight="1">
      <c r="K954" s="315"/>
      <c r="R954" s="316"/>
      <c r="S954" s="315"/>
      <c r="W954" s="316"/>
      <c r="Z954" s="316"/>
      <c r="AA954" s="315"/>
      <c r="AR954" s="316"/>
      <c r="AT954" s="318"/>
      <c r="AU954" s="318"/>
    </row>
    <row r="955" ht="15.75" customHeight="1">
      <c r="K955" s="315"/>
      <c r="R955" s="316"/>
      <c r="S955" s="315"/>
      <c r="W955" s="316"/>
      <c r="Z955" s="316"/>
      <c r="AA955" s="315"/>
      <c r="AR955" s="316"/>
      <c r="AT955" s="318"/>
      <c r="AU955" s="318"/>
    </row>
    <row r="956" ht="15.75" customHeight="1">
      <c r="K956" s="315"/>
      <c r="R956" s="316"/>
      <c r="S956" s="315"/>
      <c r="W956" s="316"/>
      <c r="Z956" s="316"/>
      <c r="AA956" s="315"/>
      <c r="AR956" s="316"/>
      <c r="AT956" s="318"/>
      <c r="AU956" s="318"/>
    </row>
    <row r="957" ht="15.75" customHeight="1">
      <c r="K957" s="315"/>
      <c r="R957" s="316"/>
      <c r="S957" s="315"/>
      <c r="W957" s="316"/>
      <c r="Z957" s="316"/>
      <c r="AA957" s="315"/>
      <c r="AR957" s="316"/>
      <c r="AT957" s="318"/>
      <c r="AU957" s="318"/>
    </row>
    <row r="958" ht="15.75" customHeight="1">
      <c r="K958" s="315"/>
      <c r="R958" s="316"/>
      <c r="S958" s="315"/>
      <c r="W958" s="316"/>
      <c r="Z958" s="316"/>
      <c r="AA958" s="315"/>
      <c r="AR958" s="316"/>
      <c r="AT958" s="318"/>
      <c r="AU958" s="318"/>
    </row>
    <row r="959" ht="15.75" customHeight="1">
      <c r="K959" s="315"/>
      <c r="R959" s="316"/>
      <c r="S959" s="315"/>
      <c r="W959" s="316"/>
      <c r="Z959" s="316"/>
      <c r="AA959" s="315"/>
      <c r="AR959" s="316"/>
      <c r="AT959" s="318"/>
      <c r="AU959" s="318"/>
    </row>
    <row r="960" ht="15.75" customHeight="1">
      <c r="K960" s="315"/>
      <c r="R960" s="316"/>
      <c r="S960" s="315"/>
      <c r="W960" s="316"/>
      <c r="Z960" s="316"/>
      <c r="AA960" s="315"/>
      <c r="AR960" s="316"/>
      <c r="AT960" s="318"/>
      <c r="AU960" s="318"/>
    </row>
    <row r="961" ht="15.75" customHeight="1">
      <c r="K961" s="315"/>
      <c r="R961" s="316"/>
      <c r="S961" s="315"/>
      <c r="W961" s="316"/>
      <c r="Z961" s="316"/>
      <c r="AA961" s="315"/>
      <c r="AR961" s="316"/>
      <c r="AT961" s="318"/>
      <c r="AU961" s="318"/>
    </row>
    <row r="962" ht="15.75" customHeight="1">
      <c r="K962" s="315"/>
      <c r="R962" s="316"/>
      <c r="S962" s="315"/>
      <c r="W962" s="316"/>
      <c r="Z962" s="316"/>
      <c r="AA962" s="315"/>
      <c r="AR962" s="316"/>
      <c r="AT962" s="318"/>
      <c r="AU962" s="318"/>
    </row>
    <row r="963" ht="15.75" customHeight="1">
      <c r="K963" s="315"/>
      <c r="R963" s="316"/>
      <c r="S963" s="315"/>
      <c r="W963" s="316"/>
      <c r="Z963" s="316"/>
      <c r="AA963" s="315"/>
      <c r="AR963" s="316"/>
      <c r="AT963" s="318"/>
      <c r="AU963" s="318"/>
    </row>
    <row r="964" ht="15.75" customHeight="1">
      <c r="K964" s="315"/>
      <c r="R964" s="316"/>
      <c r="S964" s="315"/>
      <c r="W964" s="316"/>
      <c r="Z964" s="316"/>
      <c r="AA964" s="315"/>
      <c r="AR964" s="316"/>
      <c r="AT964" s="318"/>
      <c r="AU964" s="318"/>
    </row>
    <row r="965" ht="15.75" customHeight="1">
      <c r="K965" s="315"/>
      <c r="R965" s="316"/>
      <c r="S965" s="315"/>
      <c r="W965" s="316"/>
      <c r="Z965" s="316"/>
      <c r="AA965" s="315"/>
      <c r="AR965" s="316"/>
      <c r="AT965" s="318"/>
      <c r="AU965" s="318"/>
    </row>
    <row r="966" ht="15.75" customHeight="1">
      <c r="K966" s="315"/>
      <c r="R966" s="316"/>
      <c r="S966" s="315"/>
      <c r="W966" s="316"/>
      <c r="Z966" s="316"/>
      <c r="AA966" s="315"/>
      <c r="AR966" s="316"/>
      <c r="AT966" s="318"/>
      <c r="AU966" s="318"/>
    </row>
    <row r="967" ht="15.75" customHeight="1">
      <c r="K967" s="315"/>
      <c r="R967" s="316"/>
      <c r="S967" s="315"/>
      <c r="W967" s="316"/>
      <c r="Z967" s="316"/>
      <c r="AA967" s="315"/>
      <c r="AR967" s="316"/>
      <c r="AT967" s="318"/>
      <c r="AU967" s="318"/>
    </row>
    <row r="968" ht="15.75" customHeight="1">
      <c r="K968" s="315"/>
      <c r="R968" s="316"/>
      <c r="S968" s="315"/>
      <c r="W968" s="316"/>
      <c r="Z968" s="316"/>
      <c r="AA968" s="315"/>
      <c r="AR968" s="316"/>
      <c r="AT968" s="318"/>
      <c r="AU968" s="318"/>
    </row>
    <row r="969" ht="15.75" customHeight="1">
      <c r="K969" s="315"/>
      <c r="R969" s="316"/>
      <c r="S969" s="315"/>
      <c r="W969" s="316"/>
      <c r="Z969" s="316"/>
      <c r="AA969" s="315"/>
      <c r="AR969" s="316"/>
      <c r="AT969" s="318"/>
      <c r="AU969" s="318"/>
    </row>
    <row r="970" ht="15.75" customHeight="1">
      <c r="K970" s="315"/>
      <c r="R970" s="316"/>
      <c r="S970" s="315"/>
      <c r="W970" s="316"/>
      <c r="Z970" s="316"/>
      <c r="AA970" s="315"/>
      <c r="AR970" s="316"/>
      <c r="AT970" s="318"/>
      <c r="AU970" s="318"/>
    </row>
    <row r="971" ht="15.75" customHeight="1">
      <c r="K971" s="315"/>
      <c r="R971" s="316"/>
      <c r="S971" s="315"/>
      <c r="W971" s="316"/>
      <c r="Z971" s="316"/>
      <c r="AA971" s="315"/>
      <c r="AR971" s="316"/>
      <c r="AT971" s="318"/>
      <c r="AU971" s="318"/>
    </row>
    <row r="972" ht="15.75" customHeight="1">
      <c r="K972" s="315"/>
      <c r="R972" s="316"/>
      <c r="S972" s="315"/>
      <c r="W972" s="316"/>
      <c r="Z972" s="316"/>
      <c r="AA972" s="315"/>
      <c r="AR972" s="316"/>
      <c r="AT972" s="318"/>
      <c r="AU972" s="318"/>
    </row>
    <row r="973" ht="15.75" customHeight="1">
      <c r="K973" s="315"/>
      <c r="R973" s="316"/>
      <c r="S973" s="315"/>
      <c r="W973" s="316"/>
      <c r="Z973" s="316"/>
      <c r="AA973" s="315"/>
      <c r="AR973" s="316"/>
      <c r="AT973" s="318"/>
      <c r="AU973" s="318"/>
    </row>
    <row r="974" ht="15.75" customHeight="1">
      <c r="K974" s="315"/>
      <c r="R974" s="316"/>
      <c r="S974" s="315"/>
      <c r="W974" s="316"/>
      <c r="Z974" s="316"/>
      <c r="AA974" s="315"/>
      <c r="AR974" s="316"/>
      <c r="AT974" s="318"/>
      <c r="AU974" s="318"/>
    </row>
    <row r="975" ht="15.75" customHeight="1">
      <c r="K975" s="315"/>
      <c r="R975" s="316"/>
      <c r="S975" s="315"/>
      <c r="W975" s="316"/>
      <c r="Z975" s="316"/>
      <c r="AA975" s="315"/>
      <c r="AR975" s="316"/>
      <c r="AT975" s="318"/>
      <c r="AU975" s="318"/>
    </row>
    <row r="976" ht="15.75" customHeight="1">
      <c r="K976" s="315"/>
      <c r="R976" s="316"/>
      <c r="S976" s="315"/>
      <c r="W976" s="316"/>
      <c r="Z976" s="316"/>
      <c r="AA976" s="315"/>
      <c r="AR976" s="316"/>
      <c r="AT976" s="318"/>
      <c r="AU976" s="318"/>
    </row>
    <row r="977" ht="15.75" customHeight="1">
      <c r="K977" s="315"/>
      <c r="R977" s="316"/>
      <c r="S977" s="315"/>
      <c r="W977" s="316"/>
      <c r="Z977" s="316"/>
      <c r="AA977" s="315"/>
      <c r="AR977" s="316"/>
      <c r="AT977" s="318"/>
      <c r="AU977" s="318"/>
    </row>
    <row r="978" ht="15.75" customHeight="1">
      <c r="K978" s="315"/>
      <c r="R978" s="316"/>
      <c r="S978" s="315"/>
      <c r="W978" s="316"/>
      <c r="Z978" s="316"/>
      <c r="AA978" s="315"/>
      <c r="AR978" s="316"/>
      <c r="AT978" s="318"/>
      <c r="AU978" s="318"/>
    </row>
    <row r="979" ht="15.75" customHeight="1">
      <c r="K979" s="315"/>
      <c r="R979" s="316"/>
      <c r="S979" s="315"/>
      <c r="W979" s="316"/>
      <c r="Z979" s="316"/>
      <c r="AA979" s="315"/>
      <c r="AR979" s="316"/>
      <c r="AT979" s="318"/>
      <c r="AU979" s="318"/>
    </row>
    <row r="980" ht="15.75" customHeight="1">
      <c r="K980" s="315"/>
      <c r="R980" s="316"/>
      <c r="S980" s="315"/>
      <c r="W980" s="316"/>
      <c r="Z980" s="316"/>
      <c r="AA980" s="315"/>
      <c r="AR980" s="316"/>
      <c r="AT980" s="318"/>
      <c r="AU980" s="318"/>
    </row>
    <row r="981" ht="15.75" customHeight="1">
      <c r="K981" s="315"/>
      <c r="R981" s="316"/>
      <c r="S981" s="315"/>
      <c r="W981" s="316"/>
      <c r="Z981" s="316"/>
      <c r="AA981" s="315"/>
      <c r="AR981" s="316"/>
      <c r="AT981" s="318"/>
      <c r="AU981" s="318"/>
    </row>
    <row r="982" ht="15.75" customHeight="1">
      <c r="K982" s="315"/>
      <c r="R982" s="316"/>
      <c r="S982" s="315"/>
      <c r="W982" s="316"/>
      <c r="Z982" s="316"/>
      <c r="AA982" s="315"/>
      <c r="AR982" s="316"/>
      <c r="AT982" s="318"/>
      <c r="AU982" s="318"/>
    </row>
    <row r="983" ht="15.75" customHeight="1">
      <c r="K983" s="315"/>
      <c r="R983" s="316"/>
      <c r="S983" s="315"/>
      <c r="W983" s="316"/>
      <c r="Z983" s="316"/>
      <c r="AA983" s="315"/>
      <c r="AR983" s="316"/>
      <c r="AT983" s="318"/>
      <c r="AU983" s="318"/>
    </row>
    <row r="984" ht="15.75" customHeight="1">
      <c r="K984" s="315"/>
      <c r="R984" s="316"/>
      <c r="S984" s="315"/>
      <c r="W984" s="316"/>
      <c r="Z984" s="316"/>
      <c r="AA984" s="315"/>
      <c r="AR984" s="316"/>
      <c r="AT984" s="318"/>
      <c r="AU984" s="318"/>
    </row>
    <row r="985" ht="15.75" customHeight="1">
      <c r="K985" s="315"/>
      <c r="R985" s="316"/>
      <c r="S985" s="315"/>
      <c r="W985" s="316"/>
      <c r="Z985" s="316"/>
      <c r="AA985" s="315"/>
      <c r="AR985" s="316"/>
      <c r="AT985" s="318"/>
      <c r="AU985" s="318"/>
    </row>
    <row r="986" ht="15.75" customHeight="1">
      <c r="K986" s="315"/>
      <c r="R986" s="316"/>
      <c r="S986" s="315"/>
      <c r="W986" s="316"/>
      <c r="Z986" s="316"/>
      <c r="AA986" s="315"/>
      <c r="AR986" s="316"/>
      <c r="AT986" s="318"/>
      <c r="AU986" s="318"/>
    </row>
    <row r="987" ht="15.75" customHeight="1">
      <c r="K987" s="315"/>
      <c r="R987" s="316"/>
      <c r="S987" s="315"/>
      <c r="W987" s="316"/>
      <c r="Z987" s="316"/>
      <c r="AA987" s="315"/>
      <c r="AR987" s="316"/>
      <c r="AT987" s="318"/>
      <c r="AU987" s="318"/>
    </row>
    <row r="988" ht="15.75" customHeight="1">
      <c r="K988" s="315"/>
      <c r="R988" s="316"/>
      <c r="S988" s="315"/>
      <c r="W988" s="316"/>
      <c r="Z988" s="316"/>
      <c r="AA988" s="315"/>
      <c r="AR988" s="316"/>
      <c r="AT988" s="318"/>
      <c r="AU988" s="318"/>
    </row>
    <row r="989" ht="15.75" customHeight="1">
      <c r="K989" s="315"/>
      <c r="R989" s="316"/>
      <c r="S989" s="315"/>
      <c r="W989" s="316"/>
      <c r="Z989" s="316"/>
      <c r="AA989" s="315"/>
      <c r="AR989" s="316"/>
      <c r="AT989" s="318"/>
      <c r="AU989" s="318"/>
    </row>
    <row r="990" ht="15.75" customHeight="1">
      <c r="K990" s="315"/>
      <c r="R990" s="316"/>
      <c r="S990" s="315"/>
      <c r="W990" s="316"/>
      <c r="Z990" s="316"/>
      <c r="AA990" s="315"/>
      <c r="AR990" s="316"/>
      <c r="AT990" s="318"/>
      <c r="AU990" s="318"/>
    </row>
    <row r="991" ht="15.75" customHeight="1">
      <c r="K991" s="315"/>
      <c r="R991" s="316"/>
      <c r="S991" s="315"/>
      <c r="W991" s="316"/>
      <c r="Z991" s="316"/>
      <c r="AA991" s="315"/>
      <c r="AR991" s="316"/>
      <c r="AT991" s="318"/>
      <c r="AU991" s="318"/>
    </row>
    <row r="992" ht="15.75" customHeight="1">
      <c r="K992" s="315"/>
      <c r="R992" s="316"/>
      <c r="S992" s="315"/>
      <c r="W992" s="316"/>
      <c r="Z992" s="316"/>
      <c r="AA992" s="315"/>
      <c r="AR992" s="316"/>
      <c r="AT992" s="318"/>
      <c r="AU992" s="318"/>
    </row>
    <row r="993" ht="15.75" customHeight="1">
      <c r="K993" s="315"/>
      <c r="R993" s="316"/>
      <c r="S993" s="315"/>
      <c r="W993" s="316"/>
      <c r="Z993" s="316"/>
      <c r="AA993" s="315"/>
      <c r="AR993" s="316"/>
      <c r="AT993" s="318"/>
      <c r="AU993" s="318"/>
    </row>
    <row r="994" ht="15.75" customHeight="1">
      <c r="K994" s="315"/>
      <c r="R994" s="316"/>
      <c r="S994" s="315"/>
      <c r="W994" s="316"/>
      <c r="Z994" s="316"/>
      <c r="AA994" s="315"/>
      <c r="AR994" s="316"/>
      <c r="AT994" s="318"/>
      <c r="AU994" s="318"/>
    </row>
    <row r="995" ht="15.75" customHeight="1">
      <c r="K995" s="315"/>
      <c r="R995" s="316"/>
      <c r="S995" s="315"/>
      <c r="W995" s="316"/>
      <c r="Z995" s="316"/>
      <c r="AA995" s="315"/>
      <c r="AR995" s="316"/>
      <c r="AT995" s="318"/>
      <c r="AU995" s="318"/>
    </row>
    <row r="996" ht="15.75" customHeight="1">
      <c r="K996" s="315"/>
      <c r="R996" s="316"/>
      <c r="S996" s="315"/>
      <c r="W996" s="316"/>
      <c r="Z996" s="316"/>
      <c r="AA996" s="315"/>
      <c r="AR996" s="316"/>
      <c r="AT996" s="318"/>
      <c r="AU996" s="318"/>
    </row>
    <row r="997" ht="15.75" customHeight="1">
      <c r="K997" s="315"/>
      <c r="R997" s="316"/>
      <c r="S997" s="315"/>
      <c r="W997" s="316"/>
      <c r="Z997" s="316"/>
      <c r="AA997" s="315"/>
      <c r="AR997" s="316"/>
      <c r="AT997" s="318"/>
      <c r="AU997" s="318"/>
    </row>
    <row r="998" ht="15.75" customHeight="1">
      <c r="K998" s="315"/>
      <c r="R998" s="316"/>
      <c r="S998" s="315"/>
      <c r="W998" s="316"/>
      <c r="Z998" s="316"/>
      <c r="AA998" s="315"/>
      <c r="AR998" s="316"/>
      <c r="AT998" s="318"/>
      <c r="AU998" s="318"/>
    </row>
    <row r="999" ht="15.75" customHeight="1">
      <c r="K999" s="315"/>
      <c r="R999" s="316"/>
      <c r="S999" s="315"/>
      <c r="W999" s="316"/>
      <c r="Z999" s="316"/>
      <c r="AA999" s="315"/>
      <c r="AR999" s="316"/>
      <c r="AT999" s="318"/>
      <c r="AU999" s="318"/>
    </row>
    <row r="1000" ht="15.75" customHeight="1">
      <c r="K1000" s="315"/>
      <c r="R1000" s="316"/>
      <c r="S1000" s="315"/>
      <c r="W1000" s="316"/>
      <c r="Z1000" s="316"/>
      <c r="AA1000" s="315"/>
      <c r="AR1000" s="316"/>
      <c r="AT1000" s="318"/>
      <c r="AU1000" s="318"/>
    </row>
    <row r="1001" ht="15.75" customHeight="1">
      <c r="K1001" s="315"/>
      <c r="R1001" s="316"/>
      <c r="S1001" s="315"/>
      <c r="W1001" s="316"/>
      <c r="Z1001" s="316"/>
      <c r="AA1001" s="315"/>
      <c r="AR1001" s="316"/>
      <c r="AT1001" s="318"/>
      <c r="AU1001" s="318"/>
    </row>
    <row r="1002" ht="15.75" customHeight="1">
      <c r="K1002" s="315"/>
      <c r="R1002" s="316"/>
      <c r="S1002" s="315"/>
      <c r="W1002" s="316"/>
      <c r="Z1002" s="316"/>
      <c r="AA1002" s="315"/>
      <c r="AR1002" s="316"/>
      <c r="AT1002" s="318"/>
      <c r="AU1002" s="318"/>
    </row>
    <row r="1003" ht="15.75" customHeight="1">
      <c r="K1003" s="315"/>
      <c r="R1003" s="316"/>
      <c r="S1003" s="315"/>
      <c r="W1003" s="316"/>
      <c r="Z1003" s="316"/>
      <c r="AA1003" s="315"/>
      <c r="AR1003" s="316"/>
      <c r="AT1003" s="318"/>
      <c r="AU1003" s="318"/>
    </row>
    <row r="1004" ht="15.75" customHeight="1">
      <c r="K1004" s="315"/>
      <c r="R1004" s="316"/>
      <c r="S1004" s="315"/>
      <c r="W1004" s="316"/>
      <c r="Z1004" s="316"/>
      <c r="AA1004" s="315"/>
      <c r="AR1004" s="316"/>
      <c r="AT1004" s="318"/>
      <c r="AU1004" s="318"/>
    </row>
    <row r="1005" ht="15.75" customHeight="1">
      <c r="K1005" s="315"/>
      <c r="R1005" s="316"/>
      <c r="S1005" s="315"/>
      <c r="W1005" s="316"/>
      <c r="Z1005" s="316"/>
      <c r="AA1005" s="315"/>
      <c r="AR1005" s="316"/>
      <c r="AT1005" s="318"/>
      <c r="AU1005" s="318"/>
    </row>
    <row r="1006" ht="15.75" customHeight="1">
      <c r="K1006" s="315"/>
      <c r="R1006" s="316"/>
      <c r="S1006" s="315"/>
      <c r="W1006" s="316"/>
      <c r="Z1006" s="316"/>
      <c r="AA1006" s="315"/>
      <c r="AR1006" s="316"/>
      <c r="AT1006" s="318"/>
      <c r="AU1006" s="318"/>
    </row>
    <row r="1007" ht="15.75" customHeight="1">
      <c r="K1007" s="315"/>
      <c r="R1007" s="316"/>
      <c r="S1007" s="315"/>
      <c r="W1007" s="316"/>
      <c r="Z1007" s="316"/>
      <c r="AA1007" s="315"/>
      <c r="AR1007" s="316"/>
      <c r="AT1007" s="318"/>
      <c r="AU1007" s="318"/>
    </row>
    <row r="1008" ht="15.75" customHeight="1">
      <c r="K1008" s="315"/>
      <c r="R1008" s="316"/>
      <c r="S1008" s="315"/>
      <c r="W1008" s="316"/>
      <c r="Z1008" s="316"/>
      <c r="AA1008" s="315"/>
      <c r="AR1008" s="316"/>
      <c r="AT1008" s="318"/>
      <c r="AU1008" s="318"/>
    </row>
    <row r="1009" ht="15.75" customHeight="1">
      <c r="K1009" s="315"/>
      <c r="R1009" s="316"/>
      <c r="S1009" s="315"/>
      <c r="W1009" s="316"/>
      <c r="Z1009" s="316"/>
      <c r="AA1009" s="315"/>
      <c r="AR1009" s="316"/>
      <c r="AT1009" s="318"/>
      <c r="AU1009" s="318"/>
    </row>
    <row r="1010" ht="15.75" customHeight="1">
      <c r="K1010" s="315"/>
      <c r="R1010" s="316"/>
      <c r="S1010" s="315"/>
      <c r="W1010" s="316"/>
      <c r="Z1010" s="316"/>
      <c r="AA1010" s="315"/>
      <c r="AR1010" s="316"/>
      <c r="AT1010" s="318"/>
      <c r="AU1010" s="318"/>
    </row>
    <row r="1011" ht="15.75" customHeight="1">
      <c r="K1011" s="315"/>
      <c r="R1011" s="316"/>
      <c r="S1011" s="315"/>
      <c r="W1011" s="316"/>
      <c r="Z1011" s="316"/>
      <c r="AA1011" s="315"/>
      <c r="AR1011" s="316"/>
      <c r="AT1011" s="318"/>
      <c r="AU1011" s="318"/>
    </row>
    <row r="1012" ht="15.75" customHeight="1">
      <c r="K1012" s="315"/>
      <c r="R1012" s="316"/>
      <c r="S1012" s="315"/>
      <c r="W1012" s="316"/>
      <c r="Z1012" s="316"/>
      <c r="AA1012" s="315"/>
      <c r="AR1012" s="316"/>
      <c r="AT1012" s="318"/>
      <c r="AU1012" s="318"/>
    </row>
    <row r="1013" ht="15.75" customHeight="1">
      <c r="K1013" s="315"/>
      <c r="R1013" s="316"/>
      <c r="S1013" s="315"/>
      <c r="W1013" s="316"/>
      <c r="Z1013" s="316"/>
      <c r="AA1013" s="315"/>
      <c r="AR1013" s="316"/>
      <c r="AT1013" s="318"/>
      <c r="AU1013" s="318"/>
    </row>
    <row r="1014" ht="15.75" customHeight="1">
      <c r="K1014" s="315"/>
      <c r="R1014" s="316"/>
      <c r="S1014" s="315"/>
      <c r="W1014" s="316"/>
      <c r="Z1014" s="316"/>
      <c r="AA1014" s="315"/>
      <c r="AR1014" s="316"/>
      <c r="AT1014" s="318"/>
      <c r="AU1014" s="318"/>
    </row>
    <row r="1015" ht="15.75" customHeight="1">
      <c r="K1015" s="315"/>
      <c r="R1015" s="316"/>
      <c r="S1015" s="315"/>
      <c r="W1015" s="316"/>
      <c r="Z1015" s="316"/>
      <c r="AA1015" s="315"/>
      <c r="AR1015" s="316"/>
      <c r="AT1015" s="318"/>
      <c r="AU1015" s="318"/>
    </row>
    <row r="1016" ht="15.75" customHeight="1">
      <c r="K1016" s="315"/>
      <c r="R1016" s="316"/>
      <c r="S1016" s="315"/>
      <c r="W1016" s="316"/>
      <c r="Z1016" s="316"/>
      <c r="AA1016" s="315"/>
      <c r="AR1016" s="316"/>
      <c r="AT1016" s="318"/>
      <c r="AU1016" s="318"/>
    </row>
    <row r="1017" ht="15.75" customHeight="1">
      <c r="K1017" s="315"/>
      <c r="R1017" s="316"/>
      <c r="S1017" s="315"/>
      <c r="W1017" s="316"/>
      <c r="Z1017" s="316"/>
      <c r="AA1017" s="315"/>
      <c r="AR1017" s="316"/>
      <c r="AT1017" s="318"/>
      <c r="AU1017" s="318"/>
    </row>
    <row r="1018" ht="15.75" customHeight="1">
      <c r="K1018" s="315"/>
      <c r="R1018" s="316"/>
      <c r="S1018" s="315"/>
      <c r="W1018" s="316"/>
      <c r="Z1018" s="316"/>
      <c r="AA1018" s="315"/>
      <c r="AR1018" s="316"/>
      <c r="AT1018" s="318"/>
      <c r="AU1018" s="318"/>
    </row>
    <row r="1019" ht="15.75" customHeight="1">
      <c r="K1019" s="315"/>
      <c r="R1019" s="316"/>
      <c r="S1019" s="315"/>
      <c r="W1019" s="316"/>
      <c r="Z1019" s="316"/>
      <c r="AA1019" s="315"/>
      <c r="AR1019" s="316"/>
      <c r="AT1019" s="318"/>
      <c r="AU1019" s="318"/>
    </row>
    <row r="1020" ht="15.75" customHeight="1">
      <c r="K1020" s="315"/>
      <c r="R1020" s="316"/>
      <c r="S1020" s="315"/>
      <c r="W1020" s="316"/>
      <c r="Z1020" s="316"/>
      <c r="AA1020" s="315"/>
      <c r="AR1020" s="316"/>
      <c r="AT1020" s="318"/>
      <c r="AU1020" s="318"/>
    </row>
    <row r="1021" ht="15.75" customHeight="1">
      <c r="K1021" s="315"/>
      <c r="R1021" s="316"/>
      <c r="S1021" s="315"/>
      <c r="W1021" s="316"/>
      <c r="Z1021" s="316"/>
      <c r="AA1021" s="315"/>
      <c r="AR1021" s="316"/>
      <c r="AT1021" s="318"/>
      <c r="AU1021" s="318"/>
    </row>
    <row r="1022" ht="15.75" customHeight="1">
      <c r="K1022" s="315"/>
      <c r="R1022" s="316"/>
      <c r="S1022" s="315"/>
      <c r="W1022" s="316"/>
      <c r="Z1022" s="316"/>
      <c r="AA1022" s="315"/>
      <c r="AR1022" s="316"/>
      <c r="AT1022" s="318"/>
      <c r="AU1022" s="318"/>
    </row>
    <row r="1023" ht="15.75" customHeight="1">
      <c r="K1023" s="315"/>
      <c r="R1023" s="316"/>
      <c r="S1023" s="315"/>
      <c r="W1023" s="316"/>
      <c r="Z1023" s="316"/>
      <c r="AA1023" s="315"/>
      <c r="AR1023" s="316"/>
      <c r="AT1023" s="318"/>
      <c r="AU1023" s="318"/>
    </row>
    <row r="1024" ht="15.75" customHeight="1">
      <c r="K1024" s="315"/>
      <c r="R1024" s="316"/>
      <c r="S1024" s="315"/>
      <c r="W1024" s="316"/>
      <c r="Z1024" s="316"/>
      <c r="AA1024" s="315"/>
      <c r="AR1024" s="316"/>
      <c r="AT1024" s="318"/>
      <c r="AU1024" s="318"/>
    </row>
    <row r="1025" ht="15.75" customHeight="1">
      <c r="K1025" s="315"/>
      <c r="R1025" s="316"/>
      <c r="S1025" s="315"/>
      <c r="W1025" s="316"/>
      <c r="Z1025" s="316"/>
      <c r="AA1025" s="315"/>
      <c r="AR1025" s="316"/>
      <c r="AT1025" s="318"/>
      <c r="AU1025" s="318"/>
    </row>
    <row r="1026" ht="15.75" customHeight="1">
      <c r="K1026" s="315"/>
      <c r="R1026" s="316"/>
      <c r="S1026" s="315"/>
      <c r="W1026" s="316"/>
      <c r="Z1026" s="316"/>
      <c r="AA1026" s="315"/>
      <c r="AR1026" s="316"/>
      <c r="AT1026" s="318"/>
      <c r="AU1026" s="318"/>
    </row>
    <row r="1027" ht="15.75" customHeight="1">
      <c r="K1027" s="315"/>
      <c r="R1027" s="316"/>
      <c r="S1027" s="315"/>
      <c r="W1027" s="316"/>
      <c r="Z1027" s="316"/>
      <c r="AA1027" s="315"/>
      <c r="AR1027" s="316"/>
      <c r="AT1027" s="318"/>
      <c r="AU1027" s="318"/>
    </row>
    <row r="1028" ht="15.75" customHeight="1">
      <c r="K1028" s="315"/>
      <c r="R1028" s="316"/>
      <c r="S1028" s="315"/>
      <c r="W1028" s="316"/>
      <c r="Z1028" s="316"/>
      <c r="AA1028" s="315"/>
      <c r="AR1028" s="316"/>
      <c r="AT1028" s="318"/>
      <c r="AU1028" s="318"/>
    </row>
    <row r="1029" ht="15.75" customHeight="1">
      <c r="K1029" s="315"/>
      <c r="R1029" s="316"/>
      <c r="S1029" s="315"/>
      <c r="W1029" s="316"/>
      <c r="Z1029" s="316"/>
      <c r="AA1029" s="315"/>
      <c r="AR1029" s="316"/>
      <c r="AT1029" s="318"/>
      <c r="AU1029" s="318"/>
    </row>
    <row r="1030" ht="15.75" customHeight="1">
      <c r="K1030" s="315"/>
      <c r="R1030" s="316"/>
      <c r="S1030" s="315"/>
      <c r="W1030" s="316"/>
      <c r="Z1030" s="316"/>
      <c r="AA1030" s="315"/>
      <c r="AR1030" s="316"/>
      <c r="AT1030" s="318"/>
      <c r="AU1030" s="318"/>
    </row>
    <row r="1031" ht="15.75" customHeight="1">
      <c r="K1031" s="315"/>
      <c r="R1031" s="316"/>
      <c r="S1031" s="315"/>
      <c r="W1031" s="316"/>
      <c r="Z1031" s="316"/>
      <c r="AA1031" s="315"/>
      <c r="AR1031" s="316"/>
      <c r="AT1031" s="318"/>
      <c r="AU1031" s="318"/>
    </row>
    <row r="1032" ht="15.75" customHeight="1">
      <c r="K1032" s="315"/>
      <c r="R1032" s="316"/>
      <c r="S1032" s="315"/>
      <c r="W1032" s="316"/>
      <c r="Z1032" s="316"/>
      <c r="AA1032" s="315"/>
      <c r="AR1032" s="316"/>
      <c r="AT1032" s="318"/>
      <c r="AU1032" s="318"/>
    </row>
    <row r="1033" ht="15.75" customHeight="1">
      <c r="K1033" s="315"/>
      <c r="R1033" s="316"/>
      <c r="S1033" s="315"/>
      <c r="W1033" s="316"/>
      <c r="Z1033" s="316"/>
      <c r="AA1033" s="315"/>
      <c r="AR1033" s="316"/>
      <c r="AT1033" s="318"/>
      <c r="AU1033" s="318"/>
    </row>
    <row r="1034" ht="15.75" customHeight="1">
      <c r="K1034" s="315"/>
      <c r="R1034" s="316"/>
      <c r="S1034" s="315"/>
      <c r="W1034" s="316"/>
      <c r="Z1034" s="316"/>
      <c r="AA1034" s="315"/>
      <c r="AR1034" s="316"/>
      <c r="AT1034" s="318"/>
      <c r="AU1034" s="318"/>
    </row>
    <row r="1035" ht="15.75" customHeight="1">
      <c r="K1035" s="315"/>
      <c r="R1035" s="316"/>
      <c r="S1035" s="315"/>
      <c r="W1035" s="316"/>
      <c r="Z1035" s="316"/>
      <c r="AA1035" s="315"/>
      <c r="AR1035" s="316"/>
      <c r="AT1035" s="318"/>
      <c r="AU1035" s="318"/>
    </row>
    <row r="1036" ht="15.75" customHeight="1">
      <c r="K1036" s="315"/>
      <c r="R1036" s="316"/>
      <c r="S1036" s="315"/>
      <c r="W1036" s="316"/>
      <c r="Z1036" s="316"/>
      <c r="AA1036" s="315"/>
      <c r="AR1036" s="316"/>
      <c r="AT1036" s="318"/>
      <c r="AU1036" s="318"/>
    </row>
    <row r="1037" ht="15.75" customHeight="1">
      <c r="K1037" s="315"/>
      <c r="R1037" s="316"/>
      <c r="S1037" s="315"/>
      <c r="W1037" s="316"/>
      <c r="Z1037" s="316"/>
      <c r="AA1037" s="315"/>
      <c r="AR1037" s="316"/>
      <c r="AT1037" s="318"/>
      <c r="AU1037" s="318"/>
    </row>
    <row r="1038" ht="15.75" customHeight="1">
      <c r="K1038" s="315"/>
      <c r="R1038" s="316"/>
      <c r="S1038" s="315"/>
      <c r="W1038" s="316"/>
      <c r="Z1038" s="316"/>
      <c r="AA1038" s="315"/>
      <c r="AR1038" s="316"/>
      <c r="AT1038" s="318"/>
      <c r="AU1038" s="318"/>
    </row>
    <row r="1039" ht="15.75" customHeight="1">
      <c r="K1039" s="315"/>
      <c r="R1039" s="316"/>
      <c r="S1039" s="315"/>
      <c r="W1039" s="316"/>
      <c r="Z1039" s="316"/>
      <c r="AA1039" s="315"/>
      <c r="AR1039" s="316"/>
      <c r="AT1039" s="318"/>
      <c r="AU1039" s="318"/>
    </row>
    <row r="1040" ht="15.75" customHeight="1">
      <c r="K1040" s="315"/>
      <c r="R1040" s="316"/>
      <c r="S1040" s="315"/>
      <c r="W1040" s="316"/>
      <c r="Z1040" s="316"/>
      <c r="AA1040" s="315"/>
      <c r="AR1040" s="316"/>
      <c r="AT1040" s="318"/>
      <c r="AU1040" s="318"/>
    </row>
    <row r="1041" ht="15.75" customHeight="1">
      <c r="K1041" s="315"/>
      <c r="R1041" s="316"/>
      <c r="S1041" s="315"/>
      <c r="W1041" s="316"/>
      <c r="Z1041" s="316"/>
      <c r="AA1041" s="315"/>
      <c r="AR1041" s="316"/>
      <c r="AT1041" s="318"/>
      <c r="AU1041" s="318"/>
    </row>
    <row r="1042" ht="15.75" customHeight="1">
      <c r="K1042" s="315"/>
      <c r="R1042" s="316"/>
      <c r="S1042" s="315"/>
      <c r="W1042" s="316"/>
      <c r="Z1042" s="316"/>
      <c r="AA1042" s="315"/>
      <c r="AR1042" s="316"/>
      <c r="AT1042" s="318"/>
      <c r="AU1042" s="318"/>
    </row>
    <row r="1043" ht="15.75" customHeight="1">
      <c r="K1043" s="315"/>
      <c r="R1043" s="316"/>
      <c r="S1043" s="315"/>
      <c r="W1043" s="316"/>
      <c r="Z1043" s="316"/>
      <c r="AA1043" s="315"/>
      <c r="AR1043" s="316"/>
      <c r="AT1043" s="318"/>
      <c r="AU1043" s="318"/>
    </row>
    <row r="1044" ht="15.75" customHeight="1">
      <c r="K1044" s="315"/>
      <c r="R1044" s="316"/>
      <c r="S1044" s="315"/>
      <c r="W1044" s="316"/>
      <c r="Z1044" s="316"/>
      <c r="AA1044" s="315"/>
      <c r="AR1044" s="316"/>
      <c r="AT1044" s="318"/>
      <c r="AU1044" s="318"/>
    </row>
    <row r="1045" ht="15.75" customHeight="1">
      <c r="K1045" s="315"/>
      <c r="R1045" s="316"/>
      <c r="S1045" s="315"/>
      <c r="W1045" s="316"/>
      <c r="Z1045" s="316"/>
      <c r="AA1045" s="315"/>
      <c r="AR1045" s="316"/>
      <c r="AT1045" s="318"/>
      <c r="AU1045" s="318"/>
    </row>
    <row r="1046" ht="15.75" customHeight="1">
      <c r="K1046" s="315"/>
      <c r="R1046" s="316"/>
      <c r="S1046" s="315"/>
      <c r="W1046" s="316"/>
      <c r="Z1046" s="316"/>
      <c r="AA1046" s="315"/>
      <c r="AR1046" s="316"/>
      <c r="AT1046" s="318"/>
      <c r="AU1046" s="318"/>
    </row>
    <row r="1047" ht="15.75" customHeight="1">
      <c r="K1047" s="315"/>
      <c r="R1047" s="316"/>
      <c r="S1047" s="315"/>
      <c r="W1047" s="316"/>
      <c r="Z1047" s="316"/>
      <c r="AA1047" s="315"/>
      <c r="AR1047" s="316"/>
      <c r="AT1047" s="318"/>
      <c r="AU1047" s="318"/>
    </row>
    <row r="1048" ht="15.75" customHeight="1">
      <c r="K1048" s="315"/>
      <c r="R1048" s="316"/>
      <c r="S1048" s="315"/>
      <c r="W1048" s="316"/>
      <c r="Z1048" s="316"/>
      <c r="AA1048" s="315"/>
      <c r="AR1048" s="316"/>
      <c r="AT1048" s="318"/>
      <c r="AU1048" s="318"/>
    </row>
    <row r="1049" ht="15.75" customHeight="1">
      <c r="K1049" s="315"/>
      <c r="R1049" s="316"/>
      <c r="S1049" s="315"/>
      <c r="W1049" s="316"/>
      <c r="Z1049" s="316"/>
      <c r="AA1049" s="315"/>
      <c r="AR1049" s="316"/>
      <c r="AT1049" s="318"/>
      <c r="AU1049" s="318"/>
    </row>
    <row r="1050" ht="15.75" customHeight="1">
      <c r="K1050" s="315"/>
      <c r="R1050" s="316"/>
      <c r="S1050" s="315"/>
      <c r="W1050" s="316"/>
      <c r="Z1050" s="316"/>
      <c r="AA1050" s="315"/>
      <c r="AR1050" s="316"/>
      <c r="AT1050" s="318"/>
      <c r="AU1050" s="318"/>
    </row>
    <row r="1051" ht="15.75" customHeight="1">
      <c r="K1051" s="315"/>
      <c r="R1051" s="316"/>
      <c r="S1051" s="315"/>
      <c r="W1051" s="316"/>
      <c r="Z1051" s="316"/>
      <c r="AA1051" s="315"/>
      <c r="AR1051" s="316"/>
      <c r="AT1051" s="318"/>
      <c r="AU1051" s="318"/>
    </row>
    <row r="1052" ht="15.75" customHeight="1">
      <c r="K1052" s="315"/>
      <c r="R1052" s="316"/>
      <c r="S1052" s="315"/>
      <c r="W1052" s="316"/>
      <c r="Z1052" s="316"/>
      <c r="AA1052" s="315"/>
      <c r="AR1052" s="316"/>
      <c r="AT1052" s="318"/>
      <c r="AU1052" s="318"/>
    </row>
    <row r="1053" ht="15.75" customHeight="1">
      <c r="K1053" s="315"/>
      <c r="R1053" s="316"/>
      <c r="S1053" s="315"/>
      <c r="W1053" s="316"/>
      <c r="Z1053" s="316"/>
      <c r="AA1053" s="315"/>
      <c r="AR1053" s="316"/>
      <c r="AT1053" s="318"/>
      <c r="AU1053" s="318"/>
    </row>
    <row r="1054" ht="15.75" customHeight="1">
      <c r="K1054" s="315"/>
      <c r="R1054" s="316"/>
      <c r="S1054" s="315"/>
      <c r="W1054" s="316"/>
      <c r="Z1054" s="316"/>
      <c r="AA1054" s="315"/>
      <c r="AR1054" s="316"/>
      <c r="AT1054" s="318"/>
      <c r="AU1054" s="318"/>
    </row>
    <row r="1055" ht="15.75" customHeight="1">
      <c r="K1055" s="315"/>
      <c r="R1055" s="316"/>
      <c r="S1055" s="315"/>
      <c r="W1055" s="316"/>
      <c r="Z1055" s="316"/>
      <c r="AA1055" s="315"/>
      <c r="AR1055" s="316"/>
      <c r="AT1055" s="318"/>
      <c r="AU1055" s="318"/>
    </row>
    <row r="1056" ht="15.75" customHeight="1">
      <c r="K1056" s="315"/>
      <c r="R1056" s="316"/>
      <c r="S1056" s="315"/>
      <c r="W1056" s="316"/>
      <c r="Z1056" s="316"/>
      <c r="AA1056" s="315"/>
      <c r="AR1056" s="316"/>
      <c r="AT1056" s="318"/>
      <c r="AU1056" s="318"/>
    </row>
    <row r="1057" ht="15.75" customHeight="1">
      <c r="K1057" s="315"/>
      <c r="R1057" s="316"/>
      <c r="S1057" s="315"/>
      <c r="W1057" s="316"/>
      <c r="Z1057" s="316"/>
      <c r="AA1057" s="315"/>
      <c r="AR1057" s="316"/>
      <c r="AT1057" s="318"/>
      <c r="AU1057" s="318"/>
    </row>
    <row r="1058" ht="15.75" customHeight="1">
      <c r="K1058" s="315"/>
      <c r="R1058" s="316"/>
      <c r="S1058" s="315"/>
      <c r="W1058" s="316"/>
      <c r="Z1058" s="316"/>
      <c r="AA1058" s="315"/>
      <c r="AR1058" s="316"/>
      <c r="AT1058" s="318"/>
      <c r="AU1058" s="318"/>
    </row>
    <row r="1059" ht="15.75" customHeight="1">
      <c r="K1059" s="315"/>
      <c r="R1059" s="316"/>
      <c r="S1059" s="315"/>
      <c r="W1059" s="316"/>
      <c r="Z1059" s="316"/>
      <c r="AA1059" s="315"/>
      <c r="AR1059" s="316"/>
      <c r="AT1059" s="318"/>
      <c r="AU1059" s="318"/>
    </row>
    <row r="1060" ht="15.75" customHeight="1">
      <c r="K1060" s="315"/>
      <c r="R1060" s="316"/>
      <c r="S1060" s="315"/>
      <c r="W1060" s="316"/>
      <c r="Z1060" s="316"/>
      <c r="AA1060" s="315"/>
      <c r="AR1060" s="316"/>
      <c r="AT1060" s="318"/>
      <c r="AU1060" s="318"/>
    </row>
    <row r="1061" ht="15.75" customHeight="1">
      <c r="K1061" s="315"/>
      <c r="R1061" s="316"/>
      <c r="S1061" s="315"/>
      <c r="W1061" s="316"/>
      <c r="Z1061" s="316"/>
      <c r="AA1061" s="315"/>
      <c r="AR1061" s="316"/>
      <c r="AT1061" s="318"/>
      <c r="AU1061" s="318"/>
    </row>
    <row r="1062" ht="15.75" customHeight="1">
      <c r="K1062" s="315"/>
      <c r="R1062" s="316"/>
      <c r="S1062" s="315"/>
      <c r="W1062" s="316"/>
      <c r="Z1062" s="316"/>
      <c r="AA1062" s="315"/>
      <c r="AR1062" s="316"/>
      <c r="AT1062" s="318"/>
      <c r="AU1062" s="318"/>
    </row>
    <row r="1063" ht="15.75" customHeight="1">
      <c r="K1063" s="315"/>
      <c r="R1063" s="316"/>
      <c r="S1063" s="315"/>
      <c r="W1063" s="316"/>
      <c r="Z1063" s="316"/>
      <c r="AA1063" s="315"/>
      <c r="AR1063" s="316"/>
      <c r="AT1063" s="318"/>
      <c r="AU1063" s="318"/>
    </row>
    <row r="1064" ht="15.75" customHeight="1">
      <c r="K1064" s="315"/>
      <c r="R1064" s="316"/>
      <c r="S1064" s="315"/>
      <c r="W1064" s="316"/>
      <c r="Z1064" s="316"/>
      <c r="AA1064" s="315"/>
      <c r="AR1064" s="316"/>
      <c r="AT1064" s="318"/>
      <c r="AU1064" s="318"/>
    </row>
    <row r="1065" ht="15.75" customHeight="1">
      <c r="K1065" s="315"/>
      <c r="R1065" s="316"/>
      <c r="S1065" s="315"/>
      <c r="W1065" s="316"/>
      <c r="Z1065" s="316"/>
      <c r="AA1065" s="315"/>
      <c r="AR1065" s="316"/>
      <c r="AT1065" s="318"/>
      <c r="AU1065" s="318"/>
    </row>
    <row r="1066" ht="15.75" customHeight="1">
      <c r="K1066" s="315"/>
      <c r="R1066" s="316"/>
      <c r="S1066" s="315"/>
      <c r="W1066" s="316"/>
      <c r="Z1066" s="316"/>
      <c r="AA1066" s="315"/>
      <c r="AR1066" s="316"/>
      <c r="AT1066" s="318"/>
      <c r="AU1066" s="318"/>
    </row>
    <row r="1067" ht="15.75" customHeight="1">
      <c r="K1067" s="315"/>
      <c r="R1067" s="316"/>
      <c r="S1067" s="315"/>
      <c r="W1067" s="316"/>
      <c r="Z1067" s="316"/>
      <c r="AA1067" s="315"/>
      <c r="AR1067" s="316"/>
      <c r="AT1067" s="318"/>
      <c r="AU1067" s="318"/>
    </row>
    <row r="1068" ht="15.75" customHeight="1">
      <c r="K1068" s="315"/>
      <c r="R1068" s="316"/>
      <c r="S1068" s="315"/>
      <c r="W1068" s="316"/>
      <c r="Z1068" s="316"/>
      <c r="AA1068" s="315"/>
      <c r="AR1068" s="316"/>
      <c r="AT1068" s="318"/>
      <c r="AU1068" s="318"/>
    </row>
    <row r="1069" ht="15.75" customHeight="1">
      <c r="K1069" s="315"/>
      <c r="R1069" s="316"/>
      <c r="S1069" s="315"/>
      <c r="W1069" s="316"/>
      <c r="Z1069" s="316"/>
      <c r="AA1069" s="315"/>
      <c r="AR1069" s="316"/>
      <c r="AT1069" s="318"/>
      <c r="AU1069" s="318"/>
    </row>
    <row r="1070" ht="15.75" customHeight="1">
      <c r="K1070" s="315"/>
      <c r="R1070" s="316"/>
      <c r="S1070" s="315"/>
      <c r="W1070" s="316"/>
      <c r="Z1070" s="316"/>
      <c r="AA1070" s="315"/>
      <c r="AR1070" s="316"/>
      <c r="AT1070" s="318"/>
      <c r="AU1070" s="31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5.25"/>
    <col customWidth="1" min="2" max="2" width="42.13"/>
    <col customWidth="1" min="3" max="3" width="18.38"/>
    <col customWidth="1" min="4" max="4" width="24.0"/>
    <col customWidth="1" min="5" max="5" width="21.0"/>
  </cols>
  <sheetData>
    <row r="1" ht="15.75" customHeight="1">
      <c r="A1" s="5" t="s">
        <v>338</v>
      </c>
      <c r="B1" s="5" t="s">
        <v>1</v>
      </c>
      <c r="C1" s="5" t="s">
        <v>2</v>
      </c>
      <c r="D1" s="5" t="s">
        <v>3</v>
      </c>
    </row>
    <row r="2" ht="15.75" customHeight="1"/>
    <row r="3" ht="15.75" customHeight="1"/>
    <row r="4" ht="15.75" customHeight="1">
      <c r="A4" s="602" t="s">
        <v>339</v>
      </c>
    </row>
    <row r="5" ht="15.75" customHeight="1"/>
    <row r="6" ht="15.75" customHeight="1">
      <c r="E6" s="603" t="s">
        <v>340</v>
      </c>
    </row>
    <row r="7" ht="15.75" customHeight="1">
      <c r="A7" s="270" t="s">
        <v>30</v>
      </c>
      <c r="B7" s="270"/>
      <c r="C7" s="604"/>
      <c r="D7" s="605"/>
      <c r="F7" s="606" t="s">
        <v>341</v>
      </c>
    </row>
    <row r="8" ht="15.75" customHeight="1">
      <c r="A8" s="268">
        <v>45196.0</v>
      </c>
      <c r="B8" s="19" t="s">
        <v>31</v>
      </c>
      <c r="C8" s="607">
        <v>20000.0</v>
      </c>
      <c r="D8" s="266">
        <v>0.085</v>
      </c>
      <c r="E8" s="608">
        <f t="shared" ref="E8:E26" si="1">C8/$C$52</f>
        <v>0.005952380952</v>
      </c>
    </row>
    <row r="9" ht="15.75" customHeight="1">
      <c r="A9" s="268">
        <v>45196.0</v>
      </c>
      <c r="B9" s="19" t="s">
        <v>39</v>
      </c>
      <c r="C9" s="607">
        <v>10000.0</v>
      </c>
      <c r="D9" s="266">
        <v>0.085</v>
      </c>
      <c r="E9" s="608">
        <f t="shared" si="1"/>
        <v>0.002976190476</v>
      </c>
    </row>
    <row r="10" ht="15.75" customHeight="1">
      <c r="A10" s="609">
        <v>45197.0</v>
      </c>
      <c r="B10" s="109" t="s">
        <v>45</v>
      </c>
      <c r="C10" s="610">
        <v>200000.0</v>
      </c>
      <c r="D10" s="611">
        <v>0.09</v>
      </c>
      <c r="E10" s="612">
        <f t="shared" si="1"/>
        <v>0.05952380952</v>
      </c>
      <c r="F10" s="613"/>
    </row>
    <row r="11" ht="15.75" customHeight="1">
      <c r="A11" s="268">
        <v>45197.0</v>
      </c>
      <c r="B11" s="19" t="s">
        <v>52</v>
      </c>
      <c r="C11" s="607">
        <v>20000.0</v>
      </c>
      <c r="D11" s="266">
        <v>0.085</v>
      </c>
      <c r="E11" s="608">
        <f t="shared" si="1"/>
        <v>0.005952380952</v>
      </c>
    </row>
    <row r="12" ht="15.75" customHeight="1">
      <c r="A12" s="268">
        <v>45197.0</v>
      </c>
      <c r="B12" s="19" t="s">
        <v>57</v>
      </c>
      <c r="C12" s="607">
        <v>20000.0</v>
      </c>
      <c r="D12" s="266">
        <v>0.085</v>
      </c>
      <c r="E12" s="608">
        <f t="shared" si="1"/>
        <v>0.005952380952</v>
      </c>
    </row>
    <row r="13" ht="15.75" customHeight="1">
      <c r="A13" s="268">
        <v>45197.0</v>
      </c>
      <c r="B13" s="19" t="s">
        <v>61</v>
      </c>
      <c r="C13" s="607">
        <v>250000.0</v>
      </c>
      <c r="D13" s="266">
        <v>0.0875</v>
      </c>
      <c r="E13" s="608">
        <f t="shared" si="1"/>
        <v>0.0744047619</v>
      </c>
    </row>
    <row r="14" ht="15.75" customHeight="1">
      <c r="A14" s="268">
        <v>45197.0</v>
      </c>
      <c r="B14" s="19" t="s">
        <v>68</v>
      </c>
      <c r="C14" s="607">
        <v>50000.0</v>
      </c>
      <c r="D14" s="266">
        <v>0.085</v>
      </c>
      <c r="E14" s="608">
        <f t="shared" si="1"/>
        <v>0.01488095238</v>
      </c>
    </row>
    <row r="15" ht="15.75" customHeight="1">
      <c r="A15" s="614">
        <v>45197.0</v>
      </c>
      <c r="B15" s="352" t="s">
        <v>72</v>
      </c>
      <c r="C15" s="615">
        <v>50000.0</v>
      </c>
      <c r="D15" s="616">
        <v>0.085</v>
      </c>
      <c r="E15" s="617">
        <f t="shared" si="1"/>
        <v>0.01488095238</v>
      </c>
      <c r="F15" s="618"/>
    </row>
    <row r="16" ht="15.75" customHeight="1">
      <c r="A16" s="619">
        <v>45197.0</v>
      </c>
      <c r="B16" s="620" t="s">
        <v>79</v>
      </c>
      <c r="C16" s="621">
        <v>20000.0</v>
      </c>
      <c r="D16" s="622">
        <v>0.085</v>
      </c>
      <c r="E16" s="623">
        <f t="shared" si="1"/>
        <v>0.005952380952</v>
      </c>
      <c r="F16" s="624"/>
    </row>
    <row r="17" ht="15.75" customHeight="1">
      <c r="A17" s="268">
        <v>45198.0</v>
      </c>
      <c r="B17" s="19" t="s">
        <v>86</v>
      </c>
      <c r="C17" s="607">
        <v>300000.0</v>
      </c>
      <c r="D17" s="266">
        <v>0.09</v>
      </c>
      <c r="E17" s="608">
        <f t="shared" si="1"/>
        <v>0.08928571429</v>
      </c>
    </row>
    <row r="18" ht="15.75" customHeight="1">
      <c r="A18" s="625">
        <v>45198.0</v>
      </c>
      <c r="B18" s="626" t="s">
        <v>90</v>
      </c>
      <c r="C18" s="627">
        <v>10000.0</v>
      </c>
      <c r="D18" s="628">
        <v>0.085</v>
      </c>
      <c r="E18" s="629">
        <f t="shared" si="1"/>
        <v>0.002976190476</v>
      </c>
      <c r="F18" s="630"/>
    </row>
    <row r="19" ht="15.75" customHeight="1">
      <c r="A19" s="268">
        <v>45198.0</v>
      </c>
      <c r="B19" s="19" t="s">
        <v>96</v>
      </c>
      <c r="C19" s="607">
        <v>100000.0</v>
      </c>
      <c r="D19" s="266">
        <v>0.085</v>
      </c>
      <c r="E19" s="608">
        <f t="shared" si="1"/>
        <v>0.02976190476</v>
      </c>
    </row>
    <row r="20" ht="15.75" customHeight="1">
      <c r="A20" s="268">
        <v>45201.0</v>
      </c>
      <c r="B20" s="19" t="s">
        <v>342</v>
      </c>
      <c r="C20" s="607">
        <v>50000.0</v>
      </c>
      <c r="D20" s="266">
        <v>0.085</v>
      </c>
      <c r="E20" s="608">
        <f t="shared" si="1"/>
        <v>0.01488095238</v>
      </c>
    </row>
    <row r="21" ht="15.75" customHeight="1">
      <c r="A21" s="268">
        <v>45202.0</v>
      </c>
      <c r="B21" s="19" t="s">
        <v>107</v>
      </c>
      <c r="C21" s="607">
        <v>200000.0</v>
      </c>
      <c r="D21" s="266">
        <v>0.09</v>
      </c>
      <c r="E21" s="608">
        <f t="shared" si="1"/>
        <v>0.05952380952</v>
      </c>
    </row>
    <row r="22" ht="15.75" customHeight="1">
      <c r="A22" s="268">
        <v>45202.0</v>
      </c>
      <c r="B22" s="19" t="s">
        <v>112</v>
      </c>
      <c r="C22" s="607">
        <v>100000.0</v>
      </c>
      <c r="D22" s="266">
        <v>0.085</v>
      </c>
      <c r="E22" s="608">
        <f t="shared" si="1"/>
        <v>0.02976190476</v>
      </c>
    </row>
    <row r="23" ht="15.75" customHeight="1">
      <c r="A23" s="268">
        <v>45202.0</v>
      </c>
      <c r="B23" s="19" t="s">
        <v>343</v>
      </c>
      <c r="C23" s="607">
        <v>20000.0</v>
      </c>
      <c r="D23" s="266">
        <v>0.085</v>
      </c>
      <c r="E23" s="608">
        <f t="shared" si="1"/>
        <v>0.005952380952</v>
      </c>
    </row>
    <row r="24" ht="15.75" customHeight="1">
      <c r="A24" s="268">
        <v>45202.0</v>
      </c>
      <c r="B24" s="19" t="s">
        <v>123</v>
      </c>
      <c r="C24" s="607">
        <v>100000.0</v>
      </c>
      <c r="D24" s="266">
        <v>0.085</v>
      </c>
      <c r="E24" s="608">
        <f t="shared" si="1"/>
        <v>0.02976190476</v>
      </c>
    </row>
    <row r="25" ht="15.75" customHeight="1">
      <c r="A25" s="268">
        <v>45210.0</v>
      </c>
      <c r="B25" s="19" t="s">
        <v>127</v>
      </c>
      <c r="C25" s="607">
        <v>50000.0</v>
      </c>
      <c r="D25" s="266">
        <v>0.0875</v>
      </c>
      <c r="E25" s="608">
        <f t="shared" si="1"/>
        <v>0.01488095238</v>
      </c>
    </row>
    <row r="26" ht="15.75" customHeight="1">
      <c r="A26" s="174">
        <v>45214.0</v>
      </c>
      <c r="B26" s="170" t="s">
        <v>131</v>
      </c>
      <c r="C26" s="631">
        <v>20000.0</v>
      </c>
      <c r="D26" s="172">
        <v>0.0875</v>
      </c>
      <c r="E26" s="608">
        <f t="shared" si="1"/>
        <v>0.005952380952</v>
      </c>
    </row>
    <row r="27" ht="15.75" customHeight="1">
      <c r="A27" s="632"/>
      <c r="B27" s="270"/>
      <c r="C27" s="607"/>
      <c r="D27" s="605"/>
    </row>
    <row r="28" ht="15.75" customHeight="1">
      <c r="A28" s="632"/>
      <c r="B28" s="270"/>
      <c r="C28" s="265"/>
      <c r="D28" s="605"/>
    </row>
    <row r="29" ht="15.75" customHeight="1">
      <c r="A29" s="270" t="s">
        <v>136</v>
      </c>
      <c r="B29" s="270"/>
      <c r="C29" s="265"/>
      <c r="D29" s="605"/>
    </row>
    <row r="30" ht="15.75" customHeight="1">
      <c r="A30" s="633">
        <v>45266.0</v>
      </c>
      <c r="B30" s="19" t="s">
        <v>137</v>
      </c>
      <c r="C30" s="607">
        <v>90000.0</v>
      </c>
      <c r="D30" s="266">
        <v>0.085</v>
      </c>
      <c r="E30" s="608">
        <f t="shared" ref="E30:E49" si="2">C30/$C$52</f>
        <v>0.02678571429</v>
      </c>
    </row>
    <row r="31" ht="15.75" customHeight="1">
      <c r="A31" s="633">
        <v>45268.0</v>
      </c>
      <c r="B31" s="19" t="s">
        <v>143</v>
      </c>
      <c r="C31" s="607">
        <v>100000.0</v>
      </c>
      <c r="D31" s="266">
        <v>0.0875</v>
      </c>
      <c r="E31" s="608">
        <f t="shared" si="2"/>
        <v>0.02976190476</v>
      </c>
    </row>
    <row r="32" ht="15.75" customHeight="1">
      <c r="A32" s="634">
        <v>45268.0</v>
      </c>
      <c r="B32" s="626" t="s">
        <v>90</v>
      </c>
      <c r="C32" s="627">
        <v>10000.0</v>
      </c>
      <c r="D32" s="628">
        <v>0.085</v>
      </c>
      <c r="E32" s="629">
        <f t="shared" si="2"/>
        <v>0.002976190476</v>
      </c>
      <c r="F32" s="629">
        <f>E32+E18</f>
        <v>0.005952380952</v>
      </c>
    </row>
    <row r="33" ht="15.75" customHeight="1">
      <c r="A33" s="633">
        <v>45268.0</v>
      </c>
      <c r="B33" s="19" t="s">
        <v>150</v>
      </c>
      <c r="C33" s="607">
        <v>200000.0</v>
      </c>
      <c r="D33" s="266">
        <v>0.0875</v>
      </c>
      <c r="E33" s="608">
        <f t="shared" si="2"/>
        <v>0.05952380952</v>
      </c>
    </row>
    <row r="34" ht="15.75" customHeight="1">
      <c r="A34" s="633">
        <v>45268.0</v>
      </c>
      <c r="B34" s="19" t="s">
        <v>156</v>
      </c>
      <c r="C34" s="607">
        <v>50000.0</v>
      </c>
      <c r="D34" s="266">
        <v>0.085</v>
      </c>
      <c r="E34" s="608">
        <f t="shared" si="2"/>
        <v>0.01488095238</v>
      </c>
    </row>
    <row r="35" ht="15.75" customHeight="1">
      <c r="A35" s="635">
        <v>45268.0</v>
      </c>
      <c r="B35" s="352" t="s">
        <v>72</v>
      </c>
      <c r="C35" s="615">
        <v>50000.0</v>
      </c>
      <c r="D35" s="616">
        <v>0.085</v>
      </c>
      <c r="E35" s="617">
        <f t="shared" si="2"/>
        <v>0.01488095238</v>
      </c>
      <c r="F35" s="617">
        <f>E35+E15</f>
        <v>0.02976190476</v>
      </c>
    </row>
    <row r="36" ht="15.75" customHeight="1">
      <c r="A36" s="633">
        <v>45271.0</v>
      </c>
      <c r="B36" s="19" t="s">
        <v>161</v>
      </c>
      <c r="C36" s="607">
        <v>50000.0</v>
      </c>
      <c r="D36" s="266">
        <v>0.085</v>
      </c>
      <c r="E36" s="608">
        <f t="shared" si="2"/>
        <v>0.01488095238</v>
      </c>
    </row>
    <row r="37" ht="15.75" customHeight="1">
      <c r="A37" s="633">
        <v>45271.0</v>
      </c>
      <c r="B37" s="19" t="s">
        <v>166</v>
      </c>
      <c r="C37" s="607">
        <v>30000.0</v>
      </c>
      <c r="D37" s="266">
        <v>0.085</v>
      </c>
      <c r="E37" s="608">
        <f t="shared" si="2"/>
        <v>0.008928571429</v>
      </c>
    </row>
    <row r="38" ht="15.75" customHeight="1">
      <c r="A38" s="633">
        <v>45271.0</v>
      </c>
      <c r="B38" s="19" t="s">
        <v>171</v>
      </c>
      <c r="C38" s="607">
        <v>200000.0</v>
      </c>
      <c r="D38" s="266">
        <v>0.0875</v>
      </c>
      <c r="E38" s="608">
        <f t="shared" si="2"/>
        <v>0.05952380952</v>
      </c>
    </row>
    <row r="39" ht="15.75" customHeight="1">
      <c r="A39" s="633">
        <v>45271.0</v>
      </c>
      <c r="B39" s="19" t="s">
        <v>175</v>
      </c>
      <c r="C39" s="607">
        <v>100000.0</v>
      </c>
      <c r="D39" s="266">
        <v>0.085</v>
      </c>
      <c r="E39" s="608">
        <f t="shared" si="2"/>
        <v>0.02976190476</v>
      </c>
    </row>
    <row r="40" ht="15.75" customHeight="1">
      <c r="A40" s="633">
        <v>45272.0</v>
      </c>
      <c r="B40" s="19" t="s">
        <v>179</v>
      </c>
      <c r="C40" s="607">
        <v>200000.0</v>
      </c>
      <c r="D40" s="266">
        <v>0.0875</v>
      </c>
      <c r="E40" s="608">
        <f t="shared" si="2"/>
        <v>0.05952380952</v>
      </c>
    </row>
    <row r="41" ht="15.75" customHeight="1">
      <c r="A41" s="636">
        <v>45272.0</v>
      </c>
      <c r="B41" s="620" t="s">
        <v>79</v>
      </c>
      <c r="C41" s="621">
        <v>20000.0</v>
      </c>
      <c r="D41" s="622">
        <v>0.085</v>
      </c>
      <c r="E41" s="623">
        <f t="shared" si="2"/>
        <v>0.005952380952</v>
      </c>
      <c r="F41" s="623">
        <f>E41+E16</f>
        <v>0.0119047619</v>
      </c>
    </row>
    <row r="42" ht="15.75" customHeight="1">
      <c r="A42" s="633">
        <v>45272.0</v>
      </c>
      <c r="B42" s="19" t="s">
        <v>185</v>
      </c>
      <c r="C42" s="607">
        <v>50000.0</v>
      </c>
      <c r="D42" s="266">
        <v>0.085</v>
      </c>
      <c r="E42" s="608">
        <f t="shared" si="2"/>
        <v>0.01488095238</v>
      </c>
    </row>
    <row r="43" ht="15.75" customHeight="1">
      <c r="A43" s="633">
        <v>45273.0</v>
      </c>
      <c r="B43" s="19" t="s">
        <v>191</v>
      </c>
      <c r="C43" s="607">
        <v>50000.0</v>
      </c>
      <c r="D43" s="266">
        <v>0.09</v>
      </c>
      <c r="E43" s="608">
        <f t="shared" si="2"/>
        <v>0.01488095238</v>
      </c>
    </row>
    <row r="44" ht="15.75" customHeight="1">
      <c r="A44" s="633">
        <v>45273.0</v>
      </c>
      <c r="B44" s="19" t="s">
        <v>195</v>
      </c>
      <c r="C44" s="607">
        <v>50000.0</v>
      </c>
      <c r="D44" s="266">
        <v>0.085</v>
      </c>
      <c r="E44" s="608">
        <f t="shared" si="2"/>
        <v>0.01488095238</v>
      </c>
    </row>
    <row r="45" ht="15.75" customHeight="1">
      <c r="A45" s="637">
        <v>45274.0</v>
      </c>
      <c r="B45" s="170" t="s">
        <v>199</v>
      </c>
      <c r="C45" s="631">
        <v>50000.0</v>
      </c>
      <c r="D45" s="172">
        <v>0.085</v>
      </c>
      <c r="E45" s="608">
        <f t="shared" si="2"/>
        <v>0.01488095238</v>
      </c>
    </row>
    <row r="46" ht="15.75" customHeight="1">
      <c r="A46" s="633">
        <v>45274.0</v>
      </c>
      <c r="B46" s="19" t="s">
        <v>204</v>
      </c>
      <c r="C46" s="607">
        <v>200000.0</v>
      </c>
      <c r="D46" s="266">
        <v>0.09</v>
      </c>
      <c r="E46" s="608">
        <f t="shared" si="2"/>
        <v>0.05952380952</v>
      </c>
    </row>
    <row r="47" ht="15.75" customHeight="1">
      <c r="A47" s="633">
        <v>45275.0</v>
      </c>
      <c r="B47" s="19" t="s">
        <v>209</v>
      </c>
      <c r="C47" s="607">
        <v>50000.0</v>
      </c>
      <c r="D47" s="266">
        <v>0.085</v>
      </c>
      <c r="E47" s="608">
        <f t="shared" si="2"/>
        <v>0.01488095238</v>
      </c>
    </row>
    <row r="48" ht="15.75" customHeight="1">
      <c r="A48" s="638">
        <v>45275.0</v>
      </c>
      <c r="B48" s="109" t="s">
        <v>45</v>
      </c>
      <c r="C48" s="610">
        <v>200000.0</v>
      </c>
      <c r="D48" s="611">
        <v>0.09</v>
      </c>
      <c r="E48" s="612">
        <f t="shared" si="2"/>
        <v>0.05952380952</v>
      </c>
      <c r="F48" s="612">
        <f>E10+E48</f>
        <v>0.119047619</v>
      </c>
    </row>
    <row r="49" ht="15.75" customHeight="1">
      <c r="A49" s="633">
        <v>45279.0</v>
      </c>
      <c r="B49" s="19" t="s">
        <v>344</v>
      </c>
      <c r="C49" s="607">
        <v>20000.0</v>
      </c>
      <c r="D49" s="266">
        <v>0.085</v>
      </c>
      <c r="E49" s="608">
        <f t="shared" si="2"/>
        <v>0.005952380952</v>
      </c>
    </row>
    <row r="50" ht="15.75" customHeight="1"/>
    <row r="51" ht="15.75" customHeight="1"/>
    <row r="52" ht="15.75" customHeight="1">
      <c r="B52" s="639" t="s">
        <v>345</v>
      </c>
      <c r="C52" s="640">
        <f>sum(C8:C49)</f>
        <v>3360000</v>
      </c>
      <c r="E52" s="608">
        <f>sum(E8:E49)</f>
        <v>1</v>
      </c>
    </row>
    <row r="53" ht="15.75" customHeight="1"/>
    <row r="54" ht="15.75" customHeight="1"/>
    <row r="55" ht="15.75" customHeight="1"/>
    <row r="56" ht="15.75" customHeight="1"/>
    <row r="57" ht="15.75" customHeight="1"/>
    <row r="58" ht="15.75" customHeight="1">
      <c r="A58" s="641" t="s">
        <v>346</v>
      </c>
    </row>
    <row r="59" ht="15.75" customHeight="1">
      <c r="A59" s="642" t="s">
        <v>347</v>
      </c>
    </row>
    <row r="60" ht="15.75" customHeight="1">
      <c r="E60" s="603" t="s">
        <v>340</v>
      </c>
    </row>
    <row r="61" ht="15.75" customHeight="1">
      <c r="A61" s="270"/>
      <c r="B61" s="270"/>
      <c r="C61" s="604"/>
      <c r="D61" s="605"/>
      <c r="F61" s="606" t="s">
        <v>341</v>
      </c>
    </row>
    <row r="62" ht="15.75" customHeight="1">
      <c r="A62" s="268">
        <v>45196.0</v>
      </c>
      <c r="B62" s="19" t="s">
        <v>31</v>
      </c>
      <c r="C62" s="607">
        <v>20000.0</v>
      </c>
      <c r="D62" s="266">
        <v>0.085</v>
      </c>
      <c r="E62" s="608">
        <f t="shared" ref="E62:E101" si="3">C62/$C$143</f>
        <v>0.003412969283</v>
      </c>
    </row>
    <row r="63" ht="15.75" customHeight="1">
      <c r="A63" s="643">
        <v>45196.0</v>
      </c>
      <c r="B63" s="644" t="s">
        <v>39</v>
      </c>
      <c r="C63" s="645">
        <v>10000.0</v>
      </c>
      <c r="D63" s="646">
        <v>0.085</v>
      </c>
      <c r="E63" s="647">
        <f t="shared" si="3"/>
        <v>0.001706484642</v>
      </c>
      <c r="F63" s="648"/>
    </row>
    <row r="64" ht="15.75" customHeight="1">
      <c r="A64" s="609">
        <v>45197.0</v>
      </c>
      <c r="B64" s="109" t="s">
        <v>45</v>
      </c>
      <c r="C64" s="610">
        <v>200000.0</v>
      </c>
      <c r="D64" s="611">
        <v>0.09</v>
      </c>
      <c r="E64" s="612">
        <f t="shared" si="3"/>
        <v>0.03412969283</v>
      </c>
      <c r="F64" s="613"/>
    </row>
    <row r="65" ht="15.75" customHeight="1">
      <c r="A65" s="268">
        <v>45197.0</v>
      </c>
      <c r="B65" s="19" t="s">
        <v>52</v>
      </c>
      <c r="C65" s="607">
        <v>20000.0</v>
      </c>
      <c r="D65" s="266">
        <v>0.085</v>
      </c>
      <c r="E65" s="608">
        <f t="shared" si="3"/>
        <v>0.003412969283</v>
      </c>
    </row>
    <row r="66" ht="15.75" customHeight="1">
      <c r="A66" s="268">
        <v>45197.0</v>
      </c>
      <c r="B66" s="19" t="s">
        <v>57</v>
      </c>
      <c r="C66" s="607">
        <v>20000.0</v>
      </c>
      <c r="D66" s="266">
        <v>0.085</v>
      </c>
      <c r="E66" s="608">
        <f t="shared" si="3"/>
        <v>0.003412969283</v>
      </c>
    </row>
    <row r="67" ht="15.75" customHeight="1">
      <c r="A67" s="649">
        <v>45197.0</v>
      </c>
      <c r="B67" s="650" t="s">
        <v>61</v>
      </c>
      <c r="C67" s="651">
        <v>250000.0</v>
      </c>
      <c r="D67" s="652">
        <v>0.0875</v>
      </c>
      <c r="E67" s="653">
        <f t="shared" si="3"/>
        <v>0.04266211604</v>
      </c>
      <c r="F67" s="654"/>
    </row>
    <row r="68" ht="15.75" customHeight="1">
      <c r="A68" s="268">
        <v>45197.0</v>
      </c>
      <c r="B68" s="19" t="s">
        <v>68</v>
      </c>
      <c r="C68" s="607">
        <v>50000.0</v>
      </c>
      <c r="D68" s="266">
        <v>0.085</v>
      </c>
      <c r="E68" s="608">
        <f t="shared" si="3"/>
        <v>0.008532423208</v>
      </c>
    </row>
    <row r="69" ht="15.75" customHeight="1">
      <c r="A69" s="614">
        <v>45197.0</v>
      </c>
      <c r="B69" s="352" t="s">
        <v>72</v>
      </c>
      <c r="C69" s="615">
        <v>50000.0</v>
      </c>
      <c r="D69" s="616">
        <v>0.085</v>
      </c>
      <c r="E69" s="617">
        <f t="shared" si="3"/>
        <v>0.008532423208</v>
      </c>
      <c r="F69" s="618"/>
    </row>
    <row r="70" ht="15.75" customHeight="1">
      <c r="A70" s="619">
        <v>45197.0</v>
      </c>
      <c r="B70" s="620" t="s">
        <v>79</v>
      </c>
      <c r="C70" s="621">
        <v>20000.0</v>
      </c>
      <c r="D70" s="622">
        <v>0.085</v>
      </c>
      <c r="E70" s="623">
        <f t="shared" si="3"/>
        <v>0.003412969283</v>
      </c>
      <c r="F70" s="624"/>
    </row>
    <row r="71" ht="15.75" customHeight="1">
      <c r="A71" s="268">
        <v>45198.0</v>
      </c>
      <c r="B71" s="19" t="s">
        <v>86</v>
      </c>
      <c r="C71" s="607">
        <v>300000.0</v>
      </c>
      <c r="D71" s="266">
        <v>0.09</v>
      </c>
      <c r="E71" s="608">
        <f t="shared" si="3"/>
        <v>0.05119453925</v>
      </c>
    </row>
    <row r="72" ht="15.75" customHeight="1">
      <c r="A72" s="625">
        <v>45198.0</v>
      </c>
      <c r="B72" s="626" t="s">
        <v>90</v>
      </c>
      <c r="C72" s="627">
        <v>10000.0</v>
      </c>
      <c r="D72" s="628">
        <v>0.085</v>
      </c>
      <c r="E72" s="655">
        <f t="shared" si="3"/>
        <v>0.001706484642</v>
      </c>
      <c r="F72" s="656"/>
      <c r="G72" s="594"/>
      <c r="H72" s="594"/>
      <c r="I72" s="594"/>
      <c r="J72" s="594"/>
      <c r="K72" s="594"/>
      <c r="L72" s="594"/>
      <c r="M72" s="594"/>
      <c r="N72" s="594"/>
      <c r="O72" s="594"/>
      <c r="P72" s="594"/>
      <c r="Q72" s="594"/>
      <c r="R72" s="594"/>
      <c r="S72" s="594"/>
      <c r="T72" s="594"/>
      <c r="U72" s="594"/>
      <c r="V72" s="594"/>
      <c r="W72" s="594"/>
      <c r="X72" s="594"/>
      <c r="Y72" s="594"/>
      <c r="Z72" s="594"/>
    </row>
    <row r="73" ht="15.75" customHeight="1">
      <c r="A73" s="657">
        <v>45198.0</v>
      </c>
      <c r="B73" s="658" t="s">
        <v>96</v>
      </c>
      <c r="C73" s="659">
        <v>100000.0</v>
      </c>
      <c r="D73" s="660">
        <v>0.085</v>
      </c>
      <c r="E73" s="661">
        <f t="shared" si="3"/>
        <v>0.01706484642</v>
      </c>
      <c r="F73" s="662"/>
    </row>
    <row r="74" ht="15.75" customHeight="1">
      <c r="A74" s="268">
        <v>45201.0</v>
      </c>
      <c r="B74" s="19" t="s">
        <v>342</v>
      </c>
      <c r="C74" s="607">
        <v>50000.0</v>
      </c>
      <c r="D74" s="266">
        <v>0.085</v>
      </c>
      <c r="E74" s="608">
        <f t="shared" si="3"/>
        <v>0.008532423208</v>
      </c>
    </row>
    <row r="75" ht="15.75" customHeight="1">
      <c r="A75" s="268">
        <v>45202.0</v>
      </c>
      <c r="B75" s="19" t="s">
        <v>107</v>
      </c>
      <c r="C75" s="607">
        <v>200000.0</v>
      </c>
      <c r="D75" s="266">
        <v>0.09</v>
      </c>
      <c r="E75" s="608">
        <f t="shared" si="3"/>
        <v>0.03412969283</v>
      </c>
    </row>
    <row r="76" ht="15.75" customHeight="1">
      <c r="A76" s="663">
        <v>45202.0</v>
      </c>
      <c r="B76" s="664" t="s">
        <v>112</v>
      </c>
      <c r="C76" s="665">
        <v>100000.0</v>
      </c>
      <c r="D76" s="666">
        <v>0.085</v>
      </c>
      <c r="E76" s="667">
        <f t="shared" si="3"/>
        <v>0.01706484642</v>
      </c>
      <c r="F76" s="668"/>
    </row>
    <row r="77" ht="15.75" customHeight="1">
      <c r="A77" s="268">
        <v>45202.0</v>
      </c>
      <c r="B77" s="19" t="s">
        <v>343</v>
      </c>
      <c r="C77" s="607">
        <v>20000.0</v>
      </c>
      <c r="D77" s="266">
        <v>0.085</v>
      </c>
      <c r="E77" s="608">
        <f t="shared" si="3"/>
        <v>0.003412969283</v>
      </c>
    </row>
    <row r="78" ht="15.75" customHeight="1">
      <c r="A78" s="268">
        <v>45202.0</v>
      </c>
      <c r="B78" s="19" t="s">
        <v>123</v>
      </c>
      <c r="C78" s="607">
        <v>100000.0</v>
      </c>
      <c r="D78" s="266">
        <v>0.085</v>
      </c>
      <c r="E78" s="608">
        <f t="shared" si="3"/>
        <v>0.01706484642</v>
      </c>
    </row>
    <row r="79" ht="15.75" customHeight="1">
      <c r="A79" s="268">
        <v>45210.0</v>
      </c>
      <c r="B79" s="19" t="s">
        <v>127</v>
      </c>
      <c r="C79" s="607">
        <v>50000.0</v>
      </c>
      <c r="D79" s="266">
        <v>0.0875</v>
      </c>
      <c r="E79" s="608">
        <f t="shared" si="3"/>
        <v>0.008532423208</v>
      </c>
    </row>
    <row r="80" ht="15.75" customHeight="1">
      <c r="A80" s="174">
        <v>45214.0</v>
      </c>
      <c r="B80" s="170" t="s">
        <v>131</v>
      </c>
      <c r="C80" s="631">
        <v>20000.0</v>
      </c>
      <c r="D80" s="172">
        <v>0.0875</v>
      </c>
      <c r="E80" s="669">
        <f t="shared" si="3"/>
        <v>0.003412969283</v>
      </c>
      <c r="F80" s="594"/>
      <c r="G80" s="594"/>
      <c r="H80" s="594"/>
      <c r="I80" s="594"/>
      <c r="J80" s="594"/>
      <c r="K80" s="594"/>
      <c r="L80" s="594"/>
      <c r="M80" s="594"/>
      <c r="N80" s="594"/>
      <c r="O80" s="594"/>
      <c r="P80" s="594"/>
      <c r="Q80" s="594"/>
      <c r="R80" s="594"/>
      <c r="S80" s="594"/>
      <c r="T80" s="594"/>
      <c r="U80" s="594"/>
      <c r="V80" s="594"/>
      <c r="W80" s="594"/>
      <c r="X80" s="594"/>
      <c r="Y80" s="594"/>
      <c r="Z80" s="594"/>
    </row>
    <row r="81" ht="15.75" customHeight="1">
      <c r="A81" s="270"/>
      <c r="B81" s="270"/>
      <c r="C81" s="265"/>
      <c r="D81" s="605"/>
      <c r="E81" s="608">
        <f t="shared" si="3"/>
        <v>0</v>
      </c>
    </row>
    <row r="82" ht="15.75" customHeight="1">
      <c r="A82" s="633">
        <v>45266.0</v>
      </c>
      <c r="B82" s="19" t="s">
        <v>137</v>
      </c>
      <c r="C82" s="607">
        <v>90000.0</v>
      </c>
      <c r="D82" s="266">
        <v>0.085</v>
      </c>
      <c r="E82" s="608">
        <f t="shared" si="3"/>
        <v>0.01535836177</v>
      </c>
    </row>
    <row r="83" ht="15.75" customHeight="1">
      <c r="A83" s="633">
        <v>45268.0</v>
      </c>
      <c r="B83" s="19" t="s">
        <v>143</v>
      </c>
      <c r="C83" s="607">
        <v>100000.0</v>
      </c>
      <c r="D83" s="266">
        <v>0.0875</v>
      </c>
      <c r="E83" s="608">
        <f t="shared" si="3"/>
        <v>0.01706484642</v>
      </c>
    </row>
    <row r="84" ht="15.75" customHeight="1">
      <c r="A84" s="634">
        <v>45268.0</v>
      </c>
      <c r="B84" s="626" t="s">
        <v>90</v>
      </c>
      <c r="C84" s="627">
        <v>10000.0</v>
      </c>
      <c r="D84" s="628">
        <v>0.085</v>
      </c>
      <c r="E84" s="655">
        <f t="shared" si="3"/>
        <v>0.001706484642</v>
      </c>
      <c r="F84" s="655">
        <f>E84+E72</f>
        <v>0.003412969283</v>
      </c>
      <c r="G84" s="594"/>
      <c r="H84" s="594"/>
      <c r="I84" s="594"/>
      <c r="J84" s="594"/>
      <c r="K84" s="594"/>
      <c r="L84" s="594"/>
      <c r="M84" s="594"/>
      <c r="N84" s="594"/>
      <c r="O84" s="594"/>
      <c r="P84" s="594"/>
      <c r="Q84" s="594"/>
      <c r="R84" s="594"/>
      <c r="S84" s="594"/>
      <c r="T84" s="594"/>
      <c r="U84" s="594"/>
      <c r="V84" s="594"/>
      <c r="W84" s="594"/>
      <c r="X84" s="594"/>
      <c r="Y84" s="594"/>
      <c r="Z84" s="594"/>
    </row>
    <row r="85" ht="15.75" customHeight="1">
      <c r="A85" s="670">
        <v>45268.0</v>
      </c>
      <c r="B85" s="671" t="s">
        <v>150</v>
      </c>
      <c r="C85" s="672">
        <v>200000.0</v>
      </c>
      <c r="D85" s="673">
        <v>0.0875</v>
      </c>
      <c r="E85" s="674">
        <f t="shared" si="3"/>
        <v>0.03412969283</v>
      </c>
      <c r="F85" s="675"/>
    </row>
    <row r="86" ht="15.75" customHeight="1">
      <c r="A86" s="633">
        <v>45268.0</v>
      </c>
      <c r="B86" s="19" t="s">
        <v>156</v>
      </c>
      <c r="C86" s="607">
        <v>50000.0</v>
      </c>
      <c r="D86" s="266">
        <v>0.085</v>
      </c>
      <c r="E86" s="608">
        <f t="shared" si="3"/>
        <v>0.008532423208</v>
      </c>
    </row>
    <row r="87" ht="15.75" customHeight="1">
      <c r="A87" s="635">
        <v>45268.0</v>
      </c>
      <c r="B87" s="352" t="s">
        <v>72</v>
      </c>
      <c r="C87" s="615">
        <v>50000.0</v>
      </c>
      <c r="D87" s="616">
        <v>0.085</v>
      </c>
      <c r="E87" s="617">
        <f t="shared" si="3"/>
        <v>0.008532423208</v>
      </c>
      <c r="F87" s="617"/>
    </row>
    <row r="88" ht="15.75" customHeight="1">
      <c r="A88" s="633">
        <v>45271.0</v>
      </c>
      <c r="B88" s="19" t="s">
        <v>161</v>
      </c>
      <c r="C88" s="607">
        <v>50000.0</v>
      </c>
      <c r="D88" s="266">
        <v>0.085</v>
      </c>
      <c r="E88" s="608">
        <f t="shared" si="3"/>
        <v>0.008532423208</v>
      </c>
    </row>
    <row r="89" ht="15.75" customHeight="1">
      <c r="A89" s="633">
        <v>45271.0</v>
      </c>
      <c r="B89" s="19" t="s">
        <v>166</v>
      </c>
      <c r="C89" s="607">
        <v>30000.0</v>
      </c>
      <c r="D89" s="266">
        <v>0.085</v>
      </c>
      <c r="E89" s="608">
        <f t="shared" si="3"/>
        <v>0.005119453925</v>
      </c>
    </row>
    <row r="90" ht="15.75" customHeight="1">
      <c r="A90" s="633">
        <v>45271.0</v>
      </c>
      <c r="B90" s="19" t="s">
        <v>171</v>
      </c>
      <c r="C90" s="607">
        <v>200000.0</v>
      </c>
      <c r="D90" s="266">
        <v>0.0875</v>
      </c>
      <c r="E90" s="608">
        <f t="shared" si="3"/>
        <v>0.03412969283</v>
      </c>
    </row>
    <row r="91" ht="15.75" customHeight="1">
      <c r="A91" s="633">
        <v>45271.0</v>
      </c>
      <c r="B91" s="19" t="s">
        <v>175</v>
      </c>
      <c r="C91" s="607">
        <v>100000.0</v>
      </c>
      <c r="D91" s="266">
        <v>0.085</v>
      </c>
      <c r="E91" s="608">
        <f t="shared" si="3"/>
        <v>0.01706484642</v>
      </c>
    </row>
    <row r="92" ht="15.75" customHeight="1">
      <c r="A92" s="633">
        <v>45272.0</v>
      </c>
      <c r="B92" s="19" t="s">
        <v>179</v>
      </c>
      <c r="C92" s="607">
        <v>200000.0</v>
      </c>
      <c r="D92" s="266">
        <v>0.0875</v>
      </c>
      <c r="E92" s="608">
        <f t="shared" si="3"/>
        <v>0.03412969283</v>
      </c>
    </row>
    <row r="93" ht="15.75" customHeight="1">
      <c r="A93" s="636">
        <v>45272.0</v>
      </c>
      <c r="B93" s="620" t="s">
        <v>79</v>
      </c>
      <c r="C93" s="621">
        <v>20000.0</v>
      </c>
      <c r="D93" s="622">
        <v>0.085</v>
      </c>
      <c r="E93" s="623">
        <f t="shared" si="3"/>
        <v>0.003412969283</v>
      </c>
      <c r="F93" s="623"/>
    </row>
    <row r="94" ht="15.75" customHeight="1">
      <c r="A94" s="633">
        <v>45272.0</v>
      </c>
      <c r="B94" s="19" t="s">
        <v>185</v>
      </c>
      <c r="C94" s="607">
        <v>50000.0</v>
      </c>
      <c r="D94" s="266">
        <v>0.085</v>
      </c>
      <c r="E94" s="608">
        <f t="shared" si="3"/>
        <v>0.008532423208</v>
      </c>
    </row>
    <row r="95" ht="15.75" customHeight="1">
      <c r="A95" s="676">
        <v>45273.0</v>
      </c>
      <c r="B95" s="677" t="s">
        <v>191</v>
      </c>
      <c r="C95" s="678">
        <v>50000.0</v>
      </c>
      <c r="D95" s="679">
        <v>0.09</v>
      </c>
      <c r="E95" s="680">
        <f t="shared" si="3"/>
        <v>0.008532423208</v>
      </c>
      <c r="F95" s="681"/>
    </row>
    <row r="96" ht="15.75" customHeight="1">
      <c r="A96" s="633">
        <v>45273.0</v>
      </c>
      <c r="B96" s="19" t="s">
        <v>195</v>
      </c>
      <c r="C96" s="607">
        <v>50000.0</v>
      </c>
      <c r="D96" s="266">
        <v>0.085</v>
      </c>
      <c r="E96" s="608">
        <f t="shared" si="3"/>
        <v>0.008532423208</v>
      </c>
    </row>
    <row r="97" ht="15.75" customHeight="1">
      <c r="A97" s="682">
        <v>45274.0</v>
      </c>
      <c r="B97" s="683" t="s">
        <v>199</v>
      </c>
      <c r="C97" s="684">
        <v>50000.0</v>
      </c>
      <c r="D97" s="685">
        <v>0.085</v>
      </c>
      <c r="E97" s="686">
        <f t="shared" si="3"/>
        <v>0.008532423208</v>
      </c>
      <c r="F97" s="687"/>
      <c r="G97" s="594"/>
      <c r="H97" s="594"/>
      <c r="I97" s="594"/>
      <c r="J97" s="594"/>
      <c r="K97" s="594"/>
      <c r="L97" s="594"/>
      <c r="M97" s="594"/>
      <c r="N97" s="594"/>
      <c r="O97" s="594"/>
      <c r="P97" s="594"/>
      <c r="Q97" s="594"/>
      <c r="R97" s="594"/>
      <c r="S97" s="594"/>
      <c r="T97" s="594"/>
      <c r="U97" s="594"/>
      <c r="V97" s="594"/>
      <c r="W97" s="594"/>
      <c r="X97" s="594"/>
      <c r="Y97" s="594"/>
      <c r="Z97" s="594"/>
    </row>
    <row r="98" ht="15.75" customHeight="1">
      <c r="A98" s="633">
        <v>45274.0</v>
      </c>
      <c r="B98" s="19" t="s">
        <v>204</v>
      </c>
      <c r="C98" s="607">
        <v>200000.0</v>
      </c>
      <c r="D98" s="266">
        <v>0.09</v>
      </c>
      <c r="E98" s="608">
        <f t="shared" si="3"/>
        <v>0.03412969283</v>
      </c>
    </row>
    <row r="99" ht="15.75" customHeight="1">
      <c r="A99" s="633">
        <v>45275.0</v>
      </c>
      <c r="B99" s="19" t="s">
        <v>209</v>
      </c>
      <c r="C99" s="607">
        <v>50000.0</v>
      </c>
      <c r="D99" s="266">
        <v>0.085</v>
      </c>
      <c r="E99" s="608">
        <f t="shared" si="3"/>
        <v>0.008532423208</v>
      </c>
    </row>
    <row r="100" ht="15.75" customHeight="1">
      <c r="A100" s="638">
        <v>45275.0</v>
      </c>
      <c r="B100" s="109" t="s">
        <v>45</v>
      </c>
      <c r="C100" s="610">
        <v>200000.0</v>
      </c>
      <c r="D100" s="611">
        <v>0.09</v>
      </c>
      <c r="E100" s="612">
        <f t="shared" si="3"/>
        <v>0.03412969283</v>
      </c>
      <c r="F100" s="612"/>
    </row>
    <row r="101" ht="15.75" customHeight="1">
      <c r="A101" s="633">
        <v>45279.0</v>
      </c>
      <c r="B101" s="19" t="s">
        <v>344</v>
      </c>
      <c r="C101" s="607">
        <v>20000.0</v>
      </c>
      <c r="D101" s="266">
        <v>0.085</v>
      </c>
      <c r="E101" s="608">
        <f t="shared" si="3"/>
        <v>0.003412969283</v>
      </c>
    </row>
    <row r="102" ht="15.75" customHeight="1">
      <c r="E102" s="608"/>
    </row>
    <row r="103" ht="15.75" customHeight="1">
      <c r="E103" s="608"/>
    </row>
    <row r="104" ht="15.75" customHeight="1">
      <c r="A104" s="642" t="s">
        <v>348</v>
      </c>
      <c r="E104" s="608"/>
    </row>
    <row r="105" ht="15.75" customHeight="1">
      <c r="A105" s="688"/>
      <c r="B105" s="689"/>
      <c r="C105" s="607"/>
      <c r="D105" s="266"/>
      <c r="E105" s="608"/>
    </row>
    <row r="106" ht="15.75" customHeight="1">
      <c r="A106" s="690">
        <v>45597.0</v>
      </c>
      <c r="B106" s="691" t="s">
        <v>39</v>
      </c>
      <c r="C106" s="645">
        <v>10000.0</v>
      </c>
      <c r="D106" s="646">
        <v>0.085</v>
      </c>
      <c r="E106" s="647">
        <f t="shared" ref="E106:E138" si="4">C106/$C$143</f>
        <v>0.001706484642</v>
      </c>
      <c r="F106" s="692">
        <f>E63+E106</f>
        <v>0.003412969283</v>
      </c>
    </row>
    <row r="107" ht="15.75" customHeight="1">
      <c r="A107" s="609">
        <v>45622.0</v>
      </c>
      <c r="B107" s="693" t="s">
        <v>45</v>
      </c>
      <c r="C107" s="610">
        <v>200000.0</v>
      </c>
      <c r="D107" s="611">
        <v>0.085</v>
      </c>
      <c r="E107" s="612">
        <f t="shared" si="4"/>
        <v>0.03412969283</v>
      </c>
      <c r="F107" s="694">
        <f>E64+E100+E107</f>
        <v>0.1023890785</v>
      </c>
    </row>
    <row r="108" ht="15.75" customHeight="1">
      <c r="A108" s="695">
        <v>45595.0</v>
      </c>
      <c r="B108" s="696" t="s">
        <v>61</v>
      </c>
      <c r="C108" s="651">
        <v>140000.0</v>
      </c>
      <c r="D108" s="652">
        <v>0.0875</v>
      </c>
      <c r="E108" s="653">
        <f t="shared" si="4"/>
        <v>0.02389078498</v>
      </c>
      <c r="F108" s="697">
        <f>E108+E67</f>
        <v>0.06655290102</v>
      </c>
    </row>
    <row r="109" ht="15.75" customHeight="1">
      <c r="A109" s="635">
        <v>45600.0</v>
      </c>
      <c r="B109" s="698" t="s">
        <v>72</v>
      </c>
      <c r="C109" s="615">
        <v>40000.0</v>
      </c>
      <c r="D109" s="616">
        <v>0.0875</v>
      </c>
      <c r="E109" s="617">
        <f t="shared" si="4"/>
        <v>0.006825938567</v>
      </c>
      <c r="F109" s="699"/>
    </row>
    <row r="110" ht="15.75" customHeight="1">
      <c r="A110" s="614">
        <v>45617.0</v>
      </c>
      <c r="B110" s="698" t="s">
        <v>72</v>
      </c>
      <c r="C110" s="615">
        <v>50000.0</v>
      </c>
      <c r="D110" s="616">
        <v>0.0875</v>
      </c>
      <c r="E110" s="617">
        <f t="shared" si="4"/>
        <v>0.008532423208</v>
      </c>
      <c r="F110" s="700">
        <f>E69+E87+E109+E110</f>
        <v>0.03242320819</v>
      </c>
    </row>
    <row r="111" ht="15.75" customHeight="1">
      <c r="A111" s="619">
        <v>45622.0</v>
      </c>
      <c r="B111" s="701" t="s">
        <v>285</v>
      </c>
      <c r="C111" s="621">
        <v>20000.0</v>
      </c>
      <c r="D111" s="622">
        <v>0.085</v>
      </c>
      <c r="E111" s="623">
        <f t="shared" si="4"/>
        <v>0.003412969283</v>
      </c>
      <c r="F111" s="702">
        <f>E70+E93+E111</f>
        <v>0.01023890785</v>
      </c>
    </row>
    <row r="112" ht="15.75" customHeight="1">
      <c r="A112" s="703">
        <v>45608.0</v>
      </c>
      <c r="B112" s="704" t="s">
        <v>96</v>
      </c>
      <c r="C112" s="659">
        <v>200000.0</v>
      </c>
      <c r="D112" s="660">
        <v>0.0875</v>
      </c>
      <c r="E112" s="661">
        <f t="shared" si="4"/>
        <v>0.03412969283</v>
      </c>
      <c r="F112" s="705">
        <f>E73+E112</f>
        <v>0.05119453925</v>
      </c>
    </row>
    <row r="113" ht="15.75" customHeight="1">
      <c r="A113" s="706">
        <v>45622.0</v>
      </c>
      <c r="B113" s="707" t="s">
        <v>112</v>
      </c>
      <c r="C113" s="708">
        <v>100000.0</v>
      </c>
      <c r="D113" s="709">
        <v>0.0875</v>
      </c>
      <c r="E113" s="667">
        <f t="shared" si="4"/>
        <v>0.01706484642</v>
      </c>
      <c r="F113" s="710">
        <f>E76+E113</f>
        <v>0.03412969283</v>
      </c>
    </row>
    <row r="114" ht="15.75" customHeight="1">
      <c r="A114" s="711">
        <v>45615.0</v>
      </c>
      <c r="B114" s="712" t="s">
        <v>150</v>
      </c>
      <c r="C114" s="713">
        <v>220000.0</v>
      </c>
      <c r="D114" s="714">
        <v>0.0875</v>
      </c>
      <c r="E114" s="715">
        <f t="shared" si="4"/>
        <v>0.03754266212</v>
      </c>
      <c r="F114" s="716">
        <f>E85+E114</f>
        <v>0.07167235495</v>
      </c>
    </row>
    <row r="115" ht="15.75" customHeight="1">
      <c r="A115" s="676">
        <v>45595.0</v>
      </c>
      <c r="B115" s="717" t="s">
        <v>191</v>
      </c>
      <c r="C115" s="678">
        <v>40000.0</v>
      </c>
      <c r="D115" s="679">
        <v>0.0875</v>
      </c>
      <c r="E115" s="680">
        <f t="shared" si="4"/>
        <v>0.006825938567</v>
      </c>
      <c r="F115" s="718">
        <f>E95+E115</f>
        <v>0.01535836177</v>
      </c>
    </row>
    <row r="116" ht="15.75" customHeight="1">
      <c r="A116" s="719">
        <v>45621.0</v>
      </c>
      <c r="B116" s="720" t="s">
        <v>199</v>
      </c>
      <c r="C116" s="684">
        <v>50000.0</v>
      </c>
      <c r="D116" s="685">
        <v>0.085</v>
      </c>
      <c r="E116" s="686">
        <f t="shared" si="4"/>
        <v>0.008532423208</v>
      </c>
      <c r="F116" s="721">
        <f>E97+E116</f>
        <v>0.01706484642</v>
      </c>
      <c r="G116" s="594"/>
      <c r="H116" s="594"/>
      <c r="I116" s="594"/>
      <c r="J116" s="594"/>
      <c r="K116" s="594"/>
      <c r="L116" s="594"/>
      <c r="M116" s="594"/>
      <c r="N116" s="594"/>
      <c r="O116" s="594"/>
      <c r="P116" s="594"/>
      <c r="Q116" s="594"/>
      <c r="R116" s="594"/>
      <c r="S116" s="594"/>
      <c r="T116" s="594"/>
      <c r="U116" s="594"/>
      <c r="V116" s="594"/>
      <c r="W116" s="594"/>
      <c r="X116" s="594"/>
      <c r="Y116" s="594"/>
      <c r="Z116" s="594"/>
    </row>
    <row r="117" ht="15.75" customHeight="1">
      <c r="A117" s="722">
        <v>45603.0</v>
      </c>
      <c r="B117" s="723" t="s">
        <v>262</v>
      </c>
      <c r="C117" s="724">
        <v>27000.0</v>
      </c>
      <c r="D117" s="725">
        <v>0.085</v>
      </c>
      <c r="E117" s="726">
        <f t="shared" si="4"/>
        <v>0.004607508532</v>
      </c>
      <c r="F117" s="727"/>
    </row>
    <row r="118" ht="15.75" customHeight="1">
      <c r="A118" s="722">
        <v>45609.0</v>
      </c>
      <c r="B118" s="723" t="s">
        <v>262</v>
      </c>
      <c r="C118" s="724">
        <v>17000.0</v>
      </c>
      <c r="D118" s="725">
        <v>0.085</v>
      </c>
      <c r="E118" s="726">
        <f t="shared" si="4"/>
        <v>0.002901023891</v>
      </c>
      <c r="F118" s="727"/>
    </row>
    <row r="119" ht="15.75" customHeight="1">
      <c r="A119" s="722">
        <v>45611.0</v>
      </c>
      <c r="B119" s="723" t="s">
        <v>262</v>
      </c>
      <c r="C119" s="724">
        <v>16000.0</v>
      </c>
      <c r="D119" s="725">
        <v>0.085</v>
      </c>
      <c r="E119" s="726">
        <f t="shared" si="4"/>
        <v>0.002730375427</v>
      </c>
      <c r="F119" s="727"/>
    </row>
    <row r="120" ht="15.75" customHeight="1">
      <c r="A120" s="728">
        <v>45630.0</v>
      </c>
      <c r="B120" s="723" t="s">
        <v>262</v>
      </c>
      <c r="C120" s="724">
        <v>100000.0</v>
      </c>
      <c r="D120" s="725">
        <v>0.085</v>
      </c>
      <c r="E120" s="726">
        <f t="shared" si="4"/>
        <v>0.01706484642</v>
      </c>
      <c r="F120" s="729">
        <f>SUM(E117:E120)</f>
        <v>0.02730375427</v>
      </c>
    </row>
    <row r="121" ht="15.75" customHeight="1">
      <c r="A121" s="633">
        <v>45597.0</v>
      </c>
      <c r="B121" s="689" t="s">
        <v>228</v>
      </c>
      <c r="C121" s="607">
        <v>50000.0</v>
      </c>
      <c r="D121" s="266">
        <v>0.085</v>
      </c>
      <c r="E121" s="608">
        <f t="shared" si="4"/>
        <v>0.008532423208</v>
      </c>
    </row>
    <row r="122" ht="15.75" customHeight="1">
      <c r="A122" s="633">
        <v>45597.0</v>
      </c>
      <c r="B122" s="689" t="s">
        <v>232</v>
      </c>
      <c r="C122" s="607">
        <v>20000.0</v>
      </c>
      <c r="D122" s="266">
        <v>0.085</v>
      </c>
      <c r="E122" s="608">
        <f t="shared" si="4"/>
        <v>0.003412969283</v>
      </c>
    </row>
    <row r="123" ht="15.75" customHeight="1">
      <c r="A123" s="633">
        <v>45567.0</v>
      </c>
      <c r="B123" s="689" t="s">
        <v>218</v>
      </c>
      <c r="C123" s="607">
        <v>30000.0</v>
      </c>
      <c r="D123" s="266">
        <v>0.085</v>
      </c>
      <c r="E123" s="608">
        <f t="shared" si="4"/>
        <v>0.005119453925</v>
      </c>
    </row>
    <row r="124" ht="15.75" customHeight="1">
      <c r="A124" s="633">
        <v>45594.0</v>
      </c>
      <c r="B124" s="689" t="s">
        <v>223</v>
      </c>
      <c r="C124" s="607">
        <v>30000.0</v>
      </c>
      <c r="D124" s="266">
        <v>0.085</v>
      </c>
      <c r="E124" s="608">
        <f t="shared" si="4"/>
        <v>0.005119453925</v>
      </c>
    </row>
    <row r="125" ht="15.75" customHeight="1">
      <c r="A125" s="633">
        <v>45601.0</v>
      </c>
      <c r="B125" s="689" t="s">
        <v>237</v>
      </c>
      <c r="C125" s="607">
        <v>50000.0</v>
      </c>
      <c r="D125" s="266">
        <v>0.085</v>
      </c>
      <c r="E125" s="608">
        <f t="shared" si="4"/>
        <v>0.008532423208</v>
      </c>
    </row>
    <row r="126" ht="15.75" customHeight="1">
      <c r="A126" s="633">
        <v>45601.0</v>
      </c>
      <c r="B126" s="689" t="s">
        <v>241</v>
      </c>
      <c r="C126" s="607">
        <v>20000.0</v>
      </c>
      <c r="D126" s="266">
        <v>0.09</v>
      </c>
      <c r="E126" s="608">
        <f t="shared" si="4"/>
        <v>0.003412969283</v>
      </c>
    </row>
    <row r="127" ht="15.75" customHeight="1">
      <c r="A127" s="633">
        <v>45602.0</v>
      </c>
      <c r="B127" s="689" t="s">
        <v>248</v>
      </c>
      <c r="C127" s="607">
        <v>100000.0</v>
      </c>
      <c r="D127" s="266">
        <v>0.0875</v>
      </c>
      <c r="E127" s="608">
        <f t="shared" si="4"/>
        <v>0.01706484642</v>
      </c>
    </row>
    <row r="128" ht="15.75" customHeight="1">
      <c r="A128" s="633">
        <v>45608.0</v>
      </c>
      <c r="B128" s="689" t="s">
        <v>253</v>
      </c>
      <c r="C128" s="607">
        <v>20000.0</v>
      </c>
      <c r="D128" s="266">
        <v>0.085</v>
      </c>
      <c r="E128" s="608">
        <f t="shared" si="4"/>
        <v>0.003412969283</v>
      </c>
    </row>
    <row r="129" ht="15.75" customHeight="1">
      <c r="A129" s="633">
        <v>45608.0</v>
      </c>
      <c r="B129" s="689" t="s">
        <v>256</v>
      </c>
      <c r="C129" s="607">
        <v>10000.0</v>
      </c>
      <c r="D129" s="266">
        <v>0.085</v>
      </c>
      <c r="E129" s="608">
        <f t="shared" si="4"/>
        <v>0.001706484642</v>
      </c>
    </row>
    <row r="130" ht="15.75" customHeight="1">
      <c r="A130" s="633">
        <v>45615.0</v>
      </c>
      <c r="B130" s="689" t="s">
        <v>268</v>
      </c>
      <c r="C130" s="607">
        <v>500000.0</v>
      </c>
      <c r="D130" s="266">
        <v>0.0925</v>
      </c>
      <c r="E130" s="608">
        <f t="shared" si="4"/>
        <v>0.08532423208</v>
      </c>
    </row>
    <row r="131" ht="15.75" customHeight="1">
      <c r="A131" s="633">
        <v>45617.0</v>
      </c>
      <c r="B131" s="689" t="s">
        <v>272</v>
      </c>
      <c r="C131" s="607">
        <v>100000.0</v>
      </c>
      <c r="D131" s="266">
        <v>0.085</v>
      </c>
      <c r="E131" s="608">
        <f t="shared" si="4"/>
        <v>0.01706484642</v>
      </c>
    </row>
    <row r="132" ht="15.75" customHeight="1">
      <c r="A132" s="174">
        <v>45621.0</v>
      </c>
      <c r="B132" s="730" t="s">
        <v>275</v>
      </c>
      <c r="C132" s="631">
        <v>50000.0</v>
      </c>
      <c r="D132" s="172">
        <v>0.085</v>
      </c>
      <c r="E132" s="669">
        <f t="shared" si="4"/>
        <v>0.008532423208</v>
      </c>
      <c r="F132" s="594"/>
      <c r="G132" s="594"/>
      <c r="H132" s="594"/>
      <c r="I132" s="594"/>
      <c r="J132" s="594"/>
      <c r="K132" s="594"/>
      <c r="L132" s="594"/>
      <c r="M132" s="594"/>
      <c r="N132" s="594"/>
      <c r="O132" s="594"/>
      <c r="P132" s="594"/>
      <c r="Q132" s="594"/>
      <c r="R132" s="594"/>
      <c r="S132" s="594"/>
      <c r="T132" s="594"/>
      <c r="U132" s="594"/>
      <c r="V132" s="594"/>
      <c r="W132" s="594"/>
      <c r="X132" s="594"/>
      <c r="Y132" s="594"/>
      <c r="Z132" s="594"/>
    </row>
    <row r="133" ht="15.75" customHeight="1">
      <c r="A133" s="268">
        <v>45621.0</v>
      </c>
      <c r="B133" s="689" t="s">
        <v>279</v>
      </c>
      <c r="C133" s="607">
        <v>100000.0</v>
      </c>
      <c r="D133" s="266">
        <v>0.085</v>
      </c>
      <c r="E133" s="608">
        <f t="shared" si="4"/>
        <v>0.01706484642</v>
      </c>
    </row>
    <row r="134" ht="15.75" customHeight="1">
      <c r="A134" s="268">
        <v>45621.0</v>
      </c>
      <c r="B134" s="689" t="s">
        <v>284</v>
      </c>
      <c r="C134" s="607">
        <v>30000.0</v>
      </c>
      <c r="D134" s="266">
        <v>0.085</v>
      </c>
      <c r="E134" s="608">
        <f t="shared" si="4"/>
        <v>0.005119453925</v>
      </c>
    </row>
    <row r="135" ht="15.75" customHeight="1">
      <c r="A135" s="268">
        <v>45623.0</v>
      </c>
      <c r="B135" s="689" t="s">
        <v>287</v>
      </c>
      <c r="C135" s="607">
        <v>100000.0</v>
      </c>
      <c r="D135" s="266">
        <v>0.085</v>
      </c>
      <c r="E135" s="608">
        <f t="shared" si="4"/>
        <v>0.01706484642</v>
      </c>
    </row>
    <row r="136" ht="15.75" customHeight="1">
      <c r="A136" s="268">
        <v>45625.0</v>
      </c>
      <c r="B136" s="689" t="s">
        <v>292</v>
      </c>
      <c r="C136" s="607">
        <v>30000.0</v>
      </c>
      <c r="D136" s="266">
        <v>0.0875</v>
      </c>
      <c r="E136" s="608">
        <f t="shared" si="4"/>
        <v>0.005119453925</v>
      </c>
    </row>
    <row r="137" ht="15.75" customHeight="1">
      <c r="A137" s="268">
        <v>45625.0</v>
      </c>
      <c r="B137" s="689" t="s">
        <v>296</v>
      </c>
      <c r="C137" s="607">
        <v>10000.0</v>
      </c>
      <c r="D137" s="266">
        <v>0.085</v>
      </c>
      <c r="E137" s="608">
        <f t="shared" si="4"/>
        <v>0.001706484642</v>
      </c>
    </row>
    <row r="138" ht="15.75" customHeight="1">
      <c r="A138" s="268">
        <v>45629.0</v>
      </c>
      <c r="B138" s="689" t="s">
        <v>301</v>
      </c>
      <c r="C138" s="607">
        <v>20000.0</v>
      </c>
      <c r="D138" s="266">
        <v>0.085</v>
      </c>
      <c r="E138" s="608">
        <f t="shared" si="4"/>
        <v>0.003412969283</v>
      </c>
    </row>
    <row r="139" ht="15.75" customHeight="1"/>
    <row r="140" ht="15.75" customHeight="1"/>
    <row r="141" ht="15.75" customHeight="1"/>
    <row r="142" ht="15.75" customHeight="1"/>
    <row r="143" ht="15.75" customHeight="1">
      <c r="A143" s="731"/>
      <c r="B143" s="639" t="s">
        <v>345</v>
      </c>
      <c r="C143" s="732">
        <f>sum(C62:C138)</f>
        <v>5860000</v>
      </c>
      <c r="D143" s="731"/>
      <c r="E143" s="733">
        <f>sum(E62:E138)</f>
        <v>1</v>
      </c>
      <c r="F143" s="731"/>
      <c r="G143" s="731"/>
      <c r="H143" s="731"/>
      <c r="I143" s="731"/>
      <c r="J143" s="731"/>
      <c r="K143" s="731"/>
      <c r="L143" s="731"/>
      <c r="M143" s="731"/>
      <c r="N143" s="731"/>
      <c r="O143" s="731"/>
      <c r="P143" s="731"/>
      <c r="Q143" s="731"/>
      <c r="R143" s="731"/>
      <c r="S143" s="731"/>
      <c r="T143" s="731"/>
      <c r="U143" s="731"/>
      <c r="V143" s="731"/>
      <c r="W143" s="731"/>
      <c r="X143" s="731"/>
      <c r="Y143" s="731"/>
      <c r="Z143" s="731"/>
    </row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</sheetData>
  <drawing r:id="rId1"/>
</worksheet>
</file>