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41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l3Hno0gCta1ZLSxWvVaJcI722X6tXheGOiUNodvHFXY="/>
    </ext>
  </extLst>
</workbook>
</file>

<file path=xl/sharedStrings.xml><?xml version="1.0" encoding="utf-8"?>
<sst xmlns="http://schemas.openxmlformats.org/spreadsheetml/2006/main" count="250" uniqueCount="95">
  <si>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</si>
  <si>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</si>
  <si>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</si>
  <si>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</si>
  <si>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</si>
  <si>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</si>
  <si>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</si>
  <si>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Starting Date</t>
  </si>
  <si>
    <t>Cover Ending Date</t>
  </si>
  <si>
    <t>Methord</t>
  </si>
  <si>
    <t>Note</t>
  </si>
  <si>
    <t>2nd 应发股息</t>
  </si>
  <si>
    <t>2nd 实际发息</t>
  </si>
  <si>
    <t>3rd 应发股息</t>
  </si>
  <si>
    <t>3rd 实际发息</t>
  </si>
  <si>
    <t>Principal Repayment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</si>
  <si>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</si>
  <si>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</si>
  <si>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</si>
  <si>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</si>
  <si>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</si>
  <si>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</si>
  <si>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</si>
  <si>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</si>
  <si>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</si>
  <si>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</si>
  <si>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Yongcai Mao</t>
  </si>
  <si>
    <t>Chase 841 ACH</t>
  </si>
  <si>
    <t>Chase 841 Online ACH</t>
  </si>
  <si>
    <t>Domestic</t>
  </si>
  <si>
    <t>605-19-3597</t>
  </si>
  <si>
    <t>ACH</t>
  </si>
  <si>
    <t>659 Belgrove Dr, Kearny, NJ 07032</t>
  </si>
  <si>
    <t>Chao Wei Tan</t>
  </si>
  <si>
    <t>054-92-5129</t>
  </si>
  <si>
    <t>1622 W 10 Street, Brooklyn, NY, 11223</t>
  </si>
  <si>
    <t>David Tang</t>
  </si>
  <si>
    <t>530-04-3430</t>
  </si>
  <si>
    <t>51-54 Codewise Place, 1st Floor, Elmhurst, NY, 11373</t>
  </si>
  <si>
    <t>Peiling Zhong</t>
  </si>
  <si>
    <t>International</t>
  </si>
  <si>
    <t>-</t>
  </si>
  <si>
    <t>Tiyu Road, No.2, Building 8, Unit 2, Chengzhong District, Liuzhou City, Guangxi Province, China, 545006</t>
  </si>
  <si>
    <t>Deming Zhang</t>
  </si>
  <si>
    <t>220 Ansun Road, No. 38, Room 100, Shanghai, China, 200051</t>
  </si>
  <si>
    <t>Wei Li</t>
  </si>
  <si>
    <t>574-21-8104</t>
  </si>
  <si>
    <t>280 Hamilton Ave, Berkeley Heights, NJ 07922</t>
  </si>
  <si>
    <t>Dan He</t>
  </si>
  <si>
    <t>Chase 841 Online Wire</t>
  </si>
  <si>
    <t>008-88-8031</t>
  </si>
  <si>
    <t>wire</t>
  </si>
  <si>
    <t>66 Lynwood Road, Scarsdale, NY 10583</t>
  </si>
  <si>
    <t>Zhiyu Zhang</t>
  </si>
  <si>
    <t>089-70-6907</t>
  </si>
  <si>
    <t>6327 Wetherole Street, Rego Park, NY 11374</t>
  </si>
  <si>
    <t>Reliance USA Service Inc ( Lina Tasci)</t>
  </si>
  <si>
    <t>Domestic/Entity</t>
  </si>
  <si>
    <t>92-195-6411</t>
  </si>
  <si>
    <t>29-14 139th Sttreet, APT 6G, Flushing, NY, 11354</t>
  </si>
  <si>
    <t>Wei Liu</t>
  </si>
  <si>
    <t>284-02-8110</t>
  </si>
  <si>
    <t>17 Crescent Pl, Short Hills, NJ 07078</t>
  </si>
  <si>
    <t>Yifan Deng</t>
  </si>
  <si>
    <t>126-98-3691</t>
  </si>
  <si>
    <t>1519 Matthews Plantation Dr, Matthews, NC 28105</t>
  </si>
  <si>
    <t>2016 Hualong Zhang Dynasty Trust</t>
  </si>
  <si>
    <t>81-6764423</t>
  </si>
  <si>
    <t>17 Montauk Trail, Wayne, NJ 07470</t>
  </si>
  <si>
    <t>Yuhe Wang</t>
  </si>
  <si>
    <t>16 Jia Ding Lu, Apt 601 Unit 1 Bl, Qingdao, Shandong Province, China 266032</t>
  </si>
  <si>
    <t>Jieyang Zhou</t>
  </si>
  <si>
    <t>142-04-5858</t>
  </si>
  <si>
    <t>5701 Providence Country Club Dr, Charlotte, NC, 28277</t>
  </si>
  <si>
    <t>Qun Song</t>
  </si>
  <si>
    <t>279-65-4238</t>
  </si>
  <si>
    <t>3841 Fairhaven Dr, West Linn, OR, 97068</t>
  </si>
  <si>
    <t>Xuanchen Liu</t>
  </si>
  <si>
    <t>857-07-7663</t>
  </si>
  <si>
    <t>255 Warren St, Jersey City, NJ, 07302</t>
  </si>
  <si>
    <t>Song Huang</t>
  </si>
  <si>
    <t>017-82-3859</t>
  </si>
  <si>
    <t>2700 Broadway, Apt 10A, New York, NY, 10025</t>
  </si>
  <si>
    <t>Junran Tao (Jidong Zhang)</t>
  </si>
  <si>
    <t>538-75-7190</t>
  </si>
  <si>
    <t>1510 Clarendon Blvd, Apt 409, Arlington, VA, 22209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</si>
  <si>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</si>
  <si>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</si>
  <si>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</si>
  <si>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2023</t>
  </si>
  <si>
    <t>% of Capital Contribution</t>
  </si>
  <si>
    <t>Combined if more than 1 subscription</t>
  </si>
  <si>
    <t>Junran Tao</t>
  </si>
  <si>
    <t>Total Capital Contribution:</t>
  </si>
  <si>
    <t>Fiscal Year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</si>
</sst>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_(&quot;$&quot;* #,##0.00_);_(&quot;$&quot;* \(#,##0.00\);_(&quot;$&quot;* &quot;-&quot;??_);_(@_)"/>
    <numFmt numFmtId="166" formatCode="&quot;$&quot;#,##0.00"/>
    <numFmt numFmtId="167" formatCode="0.0000%"/>
  </numFmts>
  <fonts count="15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color rgb="FF000000"/>
      <name val="Calibri"/>
    </font>
    <font>
      <b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color rgb="FFFF0000"/>
      <name val="Calibri"/>
    </font>
    <font>
      <sz val="11.0"/>
      <color rgb="FFFF0000"/>
      <name val="Calibri"/>
    </font>
    <font>
      <color theme="1"/>
      <name val="Calibri"/>
    </font>
    <font>
      <b/>
      <i/>
      <sz val="11.0"/>
      <color theme="1"/>
      <name val="Calibri"/>
    </font>
    <font>
      <b/>
      <color theme="1"/>
      <name val="Arial"/>
    </font>
    <font>
      <color theme="1"/>
      <name val="Arial"/>
    </font>
    <font>
      <color rgb="FFFF0000"/>
      <name val="Arial"/>
    </font>
    <font>
      <b/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3" numFmtId="165" xfId="0" applyAlignment="1" applyFont="1" applyNumberForma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1" fillId="0" fontId="3" numFmtId="165" xfId="0" applyAlignment="1" applyBorder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1" fillId="0" fontId="5" numFmtId="164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2" fontId="3" numFmtId="164" xfId="0" applyAlignment="1" applyFill="1" applyFont="1" applyNumberFormat="1">
      <alignment horizontal="center" readingOrder="0"/>
    </xf>
    <xf borderId="0" fillId="0" fontId="5" numFmtId="0" xfId="0" applyAlignment="1" applyFont="1">
      <alignment horizontal="left" shrinkToFit="0" vertical="bottom" wrapText="0"/>
    </xf>
    <xf borderId="0" fillId="0" fontId="7" numFmtId="164" xfId="0" applyAlignment="1" applyFont="1" applyNumberFormat="1">
      <alignment horizontal="center"/>
    </xf>
    <xf borderId="0" fillId="0" fontId="7" numFmtId="0" xfId="0" applyAlignment="1" applyFont="1">
      <alignment horizontal="center" vertical="bottom"/>
    </xf>
    <xf borderId="0" fillId="0" fontId="7" numFmtId="165" xfId="0" applyAlignment="1" applyFont="1" applyNumberFormat="1">
      <alignment horizontal="center" vertical="bottom"/>
    </xf>
    <xf borderId="0" fillId="0" fontId="7" numFmtId="10" xfId="0" applyAlignment="1" applyFont="1" applyNumberFormat="1">
      <alignment horizontal="center" vertical="bottom"/>
    </xf>
    <xf borderId="1" fillId="0" fontId="7" numFmtId="165" xfId="0" applyAlignment="1" applyBorder="1" applyFont="1" applyNumberFormat="1">
      <alignment horizontal="center" vertical="bottom"/>
    </xf>
    <xf borderId="0" fillId="0" fontId="7" numFmtId="164" xfId="0" applyAlignment="1" applyFont="1" applyNumberFormat="1">
      <alignment horizontal="center" vertical="bottom"/>
    </xf>
    <xf borderId="0" fillId="0" fontId="7" numFmtId="164" xfId="0" applyAlignment="1" applyFont="1" applyNumberFormat="1">
      <alignment horizontal="center" readingOrder="0" vertical="bottom"/>
    </xf>
    <xf borderId="1" fillId="0" fontId="8" numFmtId="164" xfId="0" applyAlignment="1" applyBorder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left" readingOrder="0" vertical="bottom"/>
    </xf>
    <xf borderId="1" fillId="3" fontId="8" numFmtId="164" xfId="0" applyAlignment="1" applyBorder="1" applyFill="1" applyFont="1" applyNumberFormat="1">
      <alignment horizontal="center" shrinkToFit="0" vertical="bottom" wrapText="0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horizontal="left" shrinkToFit="0" vertical="bottom" wrapText="0"/>
    </xf>
    <xf borderId="1" fillId="0" fontId="5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 vertical="bottom"/>
    </xf>
    <xf borderId="0" fillId="0" fontId="3" numFmtId="0" xfId="0" applyAlignment="1" applyFont="1">
      <alignment horizontal="center" shrinkToFit="0" vertical="bottom" wrapText="0"/>
    </xf>
    <xf borderId="1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1" fillId="0" fontId="5" numFmtId="164" xfId="0" applyAlignment="1" applyBorder="1" applyFont="1" applyNumberFormat="1">
      <alignment horizontal="center" vertical="bottom"/>
    </xf>
    <xf borderId="0" fillId="0" fontId="9" numFmtId="0" xfId="0" applyAlignment="1" applyFont="1">
      <alignment horizontal="center"/>
    </xf>
    <xf borderId="0" fillId="0" fontId="9" numFmtId="16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65" xfId="0" applyAlignment="1" applyFont="1" applyNumberFormat="1">
      <alignment horizontal="center" vertical="bottom"/>
    </xf>
    <xf borderId="0" fillId="0" fontId="5" numFmtId="0" xfId="0" applyAlignment="1" applyFont="1">
      <alignment horizontal="left" vertical="bottom"/>
    </xf>
    <xf borderId="0" fillId="0" fontId="9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left" vertical="bottom"/>
    </xf>
    <xf borderId="1" fillId="0" fontId="6" numFmtId="164" xfId="0" applyAlignment="1" applyBorder="1" applyFont="1" applyNumberFormat="1">
      <alignment horizontal="center" shrinkToFit="0" vertical="bottom" wrapText="0"/>
    </xf>
    <xf borderId="0" fillId="0" fontId="3" numFmtId="166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/>
    </xf>
    <xf borderId="0" fillId="0" fontId="9" numFmtId="0" xfId="0" applyFont="1"/>
    <xf borderId="0" fillId="0" fontId="3" numFmtId="0" xfId="0" applyAlignment="1" applyFont="1">
      <alignment horizontal="center"/>
    </xf>
    <xf borderId="0" fillId="0" fontId="5" numFmtId="165" xfId="0" applyAlignment="1" applyFont="1" applyNumberFormat="1">
      <alignment shrinkToFit="0" vertical="bottom" wrapText="0"/>
    </xf>
    <xf borderId="0" fillId="0" fontId="10" numFmtId="0" xfId="0" applyAlignment="1" applyFont="1">
      <alignment vertical="bottom"/>
    </xf>
    <xf borderId="0" fillId="0" fontId="11" numFmtId="167" xfId="0" applyAlignment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0" fillId="0" fontId="12" numFmtId="164" xfId="0" applyAlignment="1" applyFont="1" applyNumberForma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2" numFmtId="165" xfId="0" applyAlignment="1" applyFont="1" applyNumberFormat="1">
      <alignment horizontal="center" vertical="bottom"/>
    </xf>
    <xf borderId="2" fillId="0" fontId="12" numFmtId="10" xfId="0" applyAlignment="1" applyBorder="1" applyFont="1" applyNumberFormat="1">
      <alignment horizontal="center" vertical="bottom"/>
    </xf>
    <xf borderId="0" fillId="0" fontId="12" numFmtId="167" xfId="0" applyFont="1" applyNumberFormat="1"/>
    <xf borderId="0" fillId="0" fontId="13" numFmtId="164" xfId="0" applyAlignment="1" applyFont="1" applyNumberForma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3" numFmtId="165" xfId="0" applyAlignment="1" applyFont="1" applyNumberFormat="1">
      <alignment horizontal="center" vertical="bottom"/>
    </xf>
    <xf borderId="2" fillId="0" fontId="13" numFmtId="10" xfId="0" applyAlignment="1" applyBorder="1" applyFont="1" applyNumberFormat="1">
      <alignment horizontal="center" vertical="bottom"/>
    </xf>
    <xf borderId="0" fillId="0" fontId="14" numFmtId="0" xfId="0" applyAlignment="1" applyFont="1">
      <alignment horizontal="right" vertical="bottom"/>
    </xf>
    <xf borderId="0" fillId="0" fontId="12" numFmtId="165" xfId="0" applyFont="1" applyNumberFormat="1"/>
    <xf borderId="0" fillId="0" fontId="10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88"/>
    <col customWidth="1" min="2" max="2" width="30.63"/>
    <col customWidth="1" min="3" max="3" width="26.0"/>
    <col customWidth="1" min="8" max="8" width="18.5"/>
    <col customWidth="1" min="9" max="9" width="18.75"/>
    <col customWidth="1" min="10" max="10" width="14.75"/>
    <col customWidth="1" min="16" max="17" width="20.0"/>
    <col customWidth="1" min="18" max="18" width="15.75"/>
    <col customWidth="1" min="24" max="24" width="19.88"/>
    <col customWidth="1" min="25" max="25" width="23.0"/>
    <col customWidth="1" min="26" max="26" width="13.88"/>
    <col customWidth="1" min="30" max="30" width="20.63"/>
    <col customWidth="1" min="31" max="31" width="16.0"/>
    <col customWidth="1" min="32" max="32" width="21.0"/>
    <col customWidth="1" min="36" max="36" width="15.38"/>
    <col customWidth="1" min="37" max="37" width="15.75"/>
    <col customWidth="1" min="39" max="39" width="14.88"/>
    <col customWidth="1" min="40" max="40" width="16.25"/>
    <col customWidth="1" min="41" max="41" width="14.63"/>
    <col customWidth="1" min="42" max="42" width="77.5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2" t="s">
        <v>11</v>
      </c>
      <c r="N1" s="1" t="s">
        <v>12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/>
      <c r="U1" s="2" t="s">
        <v>13</v>
      </c>
      <c r="V1" s="1" t="s">
        <v>14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/>
      <c r="AC1" s="1"/>
      <c r="AD1" s="2" t="s">
        <v>15</v>
      </c>
      <c r="AE1" s="1" t="s">
        <v>16</v>
      </c>
      <c r="AF1" s="1" t="s">
        <v>17</v>
      </c>
      <c r="AG1" s="1" t="s">
        <v>10</v>
      </c>
      <c r="AH1" s="1"/>
      <c r="AI1" s="3" t="s">
        <v>18</v>
      </c>
      <c r="AJ1" s="4" t="s">
        <v>19</v>
      </c>
      <c r="AK1" s="4" t="s">
        <v>20</v>
      </c>
      <c r="AL1" s="4" t="s">
        <v>21</v>
      </c>
      <c r="AM1" s="4" t="s">
        <v>22</v>
      </c>
      <c r="AN1" s="4" t="s">
        <v>23</v>
      </c>
      <c r="AO1" s="4" t="s">
        <v>24</v>
      </c>
      <c r="AP1" s="4" t="s">
        <v>25</v>
      </c>
      <c r="AQ1" s="4"/>
    </row>
    <row r="2" ht="15.75" customHeight="1">
      <c r="A2" s="5">
        <v>45226.0</v>
      </c>
      <c r="B2" s="6" t="s">
        <v>26</v>
      </c>
      <c r="C2" s="7">
        <v>80000.0</v>
      </c>
      <c r="D2" s="8">
        <v>0.085</v>
      </c>
      <c r="E2" s="9">
        <f t="shared" ref="E2:E19" si="1">(C2*D2)*((I2-H2+1)/365)</f>
        <v>3390.684932</v>
      </c>
      <c r="F2" s="7">
        <f t="shared" ref="F2:F4" si="2">E2</f>
        <v>3390.684932</v>
      </c>
      <c r="G2" s="10">
        <v>45238.0</v>
      </c>
      <c r="H2" s="10">
        <v>45231.0</v>
      </c>
      <c r="I2" s="10">
        <v>45412.0</v>
      </c>
      <c r="J2" s="6" t="s">
        <v>27</v>
      </c>
      <c r="K2" s="6"/>
      <c r="L2" s="6"/>
      <c r="M2" s="9">
        <f t="shared" ref="M2:M19" si="3">(C2*D2)*((Q2-P2+1)/365)</f>
        <v>3427.945205</v>
      </c>
      <c r="N2" s="7">
        <f t="shared" ref="N2:N4" si="4">M2</f>
        <v>3427.945205</v>
      </c>
      <c r="O2" s="10">
        <v>45412.0</v>
      </c>
      <c r="P2" s="11">
        <v>45413.0</v>
      </c>
      <c r="Q2" s="11">
        <v>45596.0</v>
      </c>
      <c r="R2" s="6" t="s">
        <v>27</v>
      </c>
      <c r="S2" s="6"/>
      <c r="T2" s="6"/>
      <c r="U2" s="9">
        <f t="shared" ref="U2:U19" si="5">(C2*D2)*((Y2-X2+1)/365)</f>
        <v>3372.054795</v>
      </c>
      <c r="V2" s="7">
        <f t="shared" ref="V2:V4" si="6">U2</f>
        <v>3372.054795</v>
      </c>
      <c r="W2" s="11">
        <v>45594.0</v>
      </c>
      <c r="X2" s="11">
        <v>45597.0</v>
      </c>
      <c r="Y2" s="11">
        <v>45777.0</v>
      </c>
      <c r="Z2" s="6" t="s">
        <v>27</v>
      </c>
      <c r="AA2" s="12">
        <f t="shared" ref="AA2:AA19" si="7">U2+M2</f>
        <v>6800</v>
      </c>
      <c r="AB2" s="6"/>
      <c r="AC2" s="6"/>
      <c r="AD2" s="9">
        <f t="shared" ref="AD2:AD19" si="8">C2</f>
        <v>80000</v>
      </c>
      <c r="AE2" s="11">
        <v>45784.0</v>
      </c>
      <c r="AF2" s="13" t="s">
        <v>28</v>
      </c>
      <c r="AG2" s="6"/>
      <c r="AH2" s="6"/>
      <c r="AI2" s="14">
        <v>23285.0</v>
      </c>
      <c r="AJ2" s="15" t="s">
        <v>29</v>
      </c>
      <c r="AK2" s="15" t="s">
        <v>30</v>
      </c>
      <c r="AL2" s="16"/>
      <c r="AM2" s="16" t="s">
        <v>31</v>
      </c>
      <c r="AN2" s="16">
        <v>8.140066083E9</v>
      </c>
      <c r="AO2" s="16">
        <v>3.1207607E7</v>
      </c>
      <c r="AP2" s="17" t="s">
        <v>32</v>
      </c>
      <c r="AQ2" s="6"/>
    </row>
    <row r="3" ht="15.75" customHeight="1">
      <c r="A3" s="5">
        <v>45227.0</v>
      </c>
      <c r="B3" s="6" t="s">
        <v>33</v>
      </c>
      <c r="C3" s="7">
        <v>50000.0</v>
      </c>
      <c r="D3" s="8">
        <v>0.085</v>
      </c>
      <c r="E3" s="9">
        <f t="shared" si="1"/>
        <v>2119.178082</v>
      </c>
      <c r="F3" s="7">
        <f t="shared" si="2"/>
        <v>2119.178082</v>
      </c>
      <c r="G3" s="10">
        <v>45238.0</v>
      </c>
      <c r="H3" s="10">
        <v>45231.0</v>
      </c>
      <c r="I3" s="10">
        <v>45412.0</v>
      </c>
      <c r="J3" s="6" t="s">
        <v>27</v>
      </c>
      <c r="K3" s="6"/>
      <c r="L3" s="6"/>
      <c r="M3" s="9">
        <f t="shared" si="3"/>
        <v>2142.465753</v>
      </c>
      <c r="N3" s="7">
        <f t="shared" si="4"/>
        <v>2142.465753</v>
      </c>
      <c r="O3" s="10">
        <v>45412.0</v>
      </c>
      <c r="P3" s="18">
        <v>45413.0</v>
      </c>
      <c r="Q3" s="11">
        <v>45596.0</v>
      </c>
      <c r="R3" s="6" t="s">
        <v>27</v>
      </c>
      <c r="S3" s="6"/>
      <c r="T3" s="6"/>
      <c r="U3" s="9">
        <f t="shared" si="5"/>
        <v>2107.534247</v>
      </c>
      <c r="V3" s="7">
        <f t="shared" si="6"/>
        <v>2107.534247</v>
      </c>
      <c r="W3" s="11">
        <v>45594.0</v>
      </c>
      <c r="X3" s="11">
        <v>45597.0</v>
      </c>
      <c r="Y3" s="11">
        <v>45777.0</v>
      </c>
      <c r="Z3" s="6" t="s">
        <v>27</v>
      </c>
      <c r="AA3" s="12">
        <f t="shared" si="7"/>
        <v>4250</v>
      </c>
      <c r="AB3" s="6"/>
      <c r="AC3" s="6"/>
      <c r="AD3" s="9">
        <f t="shared" si="8"/>
        <v>50000</v>
      </c>
      <c r="AE3" s="11">
        <v>45784.0</v>
      </c>
      <c r="AF3" s="13" t="s">
        <v>28</v>
      </c>
      <c r="AG3" s="6"/>
      <c r="AH3" s="6"/>
      <c r="AI3" s="14">
        <v>26142.0</v>
      </c>
      <c r="AJ3" s="15" t="s">
        <v>29</v>
      </c>
      <c r="AK3" s="16" t="s">
        <v>34</v>
      </c>
      <c r="AL3" s="16"/>
      <c r="AM3" s="16" t="s">
        <v>31</v>
      </c>
      <c r="AN3" s="16">
        <v>7.2085622E7</v>
      </c>
      <c r="AO3" s="16">
        <v>2.1001088E7</v>
      </c>
      <c r="AP3" s="17" t="s">
        <v>35</v>
      </c>
      <c r="AQ3" s="6"/>
    </row>
    <row r="4" ht="15.75" customHeight="1">
      <c r="A4" s="5">
        <v>45227.0</v>
      </c>
      <c r="B4" s="6" t="s">
        <v>36</v>
      </c>
      <c r="C4" s="7">
        <v>50000.0</v>
      </c>
      <c r="D4" s="8">
        <v>0.085</v>
      </c>
      <c r="E4" s="9">
        <f t="shared" si="1"/>
        <v>2119.178082</v>
      </c>
      <c r="F4" s="7">
        <f t="shared" si="2"/>
        <v>2119.178082</v>
      </c>
      <c r="G4" s="10">
        <v>45238.0</v>
      </c>
      <c r="H4" s="10">
        <v>45231.0</v>
      </c>
      <c r="I4" s="10">
        <v>45412.0</v>
      </c>
      <c r="J4" s="6" t="s">
        <v>27</v>
      </c>
      <c r="K4" s="6"/>
      <c r="L4" s="6"/>
      <c r="M4" s="9">
        <f t="shared" si="3"/>
        <v>2142.465753</v>
      </c>
      <c r="N4" s="7">
        <f t="shared" si="4"/>
        <v>2142.465753</v>
      </c>
      <c r="O4" s="10">
        <v>45412.0</v>
      </c>
      <c r="P4" s="18">
        <v>45413.0</v>
      </c>
      <c r="Q4" s="11">
        <v>45596.0</v>
      </c>
      <c r="R4" s="6" t="s">
        <v>27</v>
      </c>
      <c r="S4" s="6"/>
      <c r="T4" s="6"/>
      <c r="U4" s="9">
        <f t="shared" si="5"/>
        <v>2107.534247</v>
      </c>
      <c r="V4" s="7">
        <f t="shared" si="6"/>
        <v>2107.534247</v>
      </c>
      <c r="W4" s="11">
        <v>45594.0</v>
      </c>
      <c r="X4" s="11">
        <v>45597.0</v>
      </c>
      <c r="Y4" s="11">
        <v>45777.0</v>
      </c>
      <c r="Z4" s="6" t="s">
        <v>27</v>
      </c>
      <c r="AA4" s="12">
        <f t="shared" si="7"/>
        <v>4250</v>
      </c>
      <c r="AB4" s="6"/>
      <c r="AC4" s="6"/>
      <c r="AD4" s="9">
        <f t="shared" si="8"/>
        <v>50000</v>
      </c>
      <c r="AE4" s="11">
        <v>45784.0</v>
      </c>
      <c r="AF4" s="13" t="s">
        <v>28</v>
      </c>
      <c r="AG4" s="6"/>
      <c r="AH4" s="6"/>
      <c r="AI4" s="14">
        <v>15157.0</v>
      </c>
      <c r="AJ4" s="16" t="s">
        <v>29</v>
      </c>
      <c r="AK4" s="16" t="s">
        <v>37</v>
      </c>
      <c r="AL4" s="16"/>
      <c r="AM4" s="16" t="s">
        <v>31</v>
      </c>
      <c r="AN4" s="16">
        <v>7.011452811E9</v>
      </c>
      <c r="AO4" s="16">
        <v>2.1407912E7</v>
      </c>
      <c r="AP4" s="19" t="s">
        <v>38</v>
      </c>
      <c r="AQ4" s="6"/>
    </row>
    <row r="5" ht="15.75" customHeight="1">
      <c r="A5" s="20">
        <v>45227.0</v>
      </c>
      <c r="B5" s="21" t="s">
        <v>39</v>
      </c>
      <c r="C5" s="22">
        <v>50000.0</v>
      </c>
      <c r="D5" s="23">
        <v>0.085</v>
      </c>
      <c r="E5" s="24">
        <f t="shared" si="1"/>
        <v>2119.178082</v>
      </c>
      <c r="F5" s="22">
        <f t="shared" ref="F5:F6" si="9">E5*0.9</f>
        <v>1907.260274</v>
      </c>
      <c r="G5" s="25">
        <v>45238.0</v>
      </c>
      <c r="H5" s="25">
        <v>45231.0</v>
      </c>
      <c r="I5" s="25">
        <v>45412.0</v>
      </c>
      <c r="J5" s="21" t="s">
        <v>27</v>
      </c>
      <c r="K5" s="21"/>
      <c r="L5" s="21"/>
      <c r="M5" s="24">
        <f t="shared" si="3"/>
        <v>2142.465753</v>
      </c>
      <c r="N5" s="22">
        <f t="shared" ref="N5:N6" si="10">M5*0.9</f>
        <v>1928.219178</v>
      </c>
      <c r="O5" s="25">
        <v>45412.0</v>
      </c>
      <c r="P5" s="26">
        <v>45413.0</v>
      </c>
      <c r="Q5" s="26">
        <v>45596.0</v>
      </c>
      <c r="R5" s="21" t="s">
        <v>27</v>
      </c>
      <c r="S5" s="21"/>
      <c r="T5" s="21"/>
      <c r="U5" s="24">
        <f t="shared" si="5"/>
        <v>2107.534247</v>
      </c>
      <c r="V5" s="22">
        <f t="shared" ref="V5:V6" si="11">U5*0.9</f>
        <v>1896.780822</v>
      </c>
      <c r="W5" s="26">
        <v>45594.0</v>
      </c>
      <c r="X5" s="26">
        <v>45597.0</v>
      </c>
      <c r="Y5" s="26">
        <v>45777.0</v>
      </c>
      <c r="Z5" s="21" t="s">
        <v>27</v>
      </c>
      <c r="AA5" s="12">
        <f t="shared" si="7"/>
        <v>4250</v>
      </c>
      <c r="AB5" s="21"/>
      <c r="AC5" s="21"/>
      <c r="AD5" s="9">
        <f t="shared" si="8"/>
        <v>50000</v>
      </c>
      <c r="AE5" s="11">
        <v>45784.0</v>
      </c>
      <c r="AF5" s="13" t="s">
        <v>28</v>
      </c>
      <c r="AG5" s="21"/>
      <c r="AH5" s="21"/>
      <c r="AI5" s="27">
        <v>28410.0</v>
      </c>
      <c r="AJ5" s="28" t="s">
        <v>40</v>
      </c>
      <c r="AK5" s="28" t="s">
        <v>41</v>
      </c>
      <c r="AL5" s="28"/>
      <c r="AM5" s="28" t="s">
        <v>31</v>
      </c>
      <c r="AN5" s="28">
        <v>4.83092851606E11</v>
      </c>
      <c r="AO5" s="28">
        <v>2.1000322E7</v>
      </c>
      <c r="AP5" s="29" t="s">
        <v>42</v>
      </c>
      <c r="AQ5" s="21"/>
    </row>
    <row r="6" ht="15.75" customHeight="1">
      <c r="A6" s="20">
        <v>45229.0</v>
      </c>
      <c r="B6" s="21" t="s">
        <v>43</v>
      </c>
      <c r="C6" s="22">
        <v>50000.0</v>
      </c>
      <c r="D6" s="23">
        <v>0.085</v>
      </c>
      <c r="E6" s="24">
        <f t="shared" si="1"/>
        <v>2119.178082</v>
      </c>
      <c r="F6" s="22">
        <f t="shared" si="9"/>
        <v>1907.260274</v>
      </c>
      <c r="G6" s="25">
        <v>45238.0</v>
      </c>
      <c r="H6" s="25">
        <v>45231.0</v>
      </c>
      <c r="I6" s="25">
        <v>45412.0</v>
      </c>
      <c r="J6" s="21" t="s">
        <v>27</v>
      </c>
      <c r="K6" s="21"/>
      <c r="L6" s="21"/>
      <c r="M6" s="24">
        <f t="shared" si="3"/>
        <v>2142.465753</v>
      </c>
      <c r="N6" s="22">
        <f t="shared" si="10"/>
        <v>1928.219178</v>
      </c>
      <c r="O6" s="25">
        <v>45412.0</v>
      </c>
      <c r="P6" s="26">
        <v>45413.0</v>
      </c>
      <c r="Q6" s="26">
        <v>45596.0</v>
      </c>
      <c r="R6" s="21" t="s">
        <v>27</v>
      </c>
      <c r="S6" s="21"/>
      <c r="T6" s="21"/>
      <c r="U6" s="24">
        <f t="shared" si="5"/>
        <v>2107.534247</v>
      </c>
      <c r="V6" s="22">
        <f t="shared" si="11"/>
        <v>1896.780822</v>
      </c>
      <c r="W6" s="26">
        <v>45594.0</v>
      </c>
      <c r="X6" s="26">
        <v>45597.0</v>
      </c>
      <c r="Y6" s="26">
        <v>45777.0</v>
      </c>
      <c r="Z6" s="21" t="s">
        <v>27</v>
      </c>
      <c r="AA6" s="12">
        <f t="shared" si="7"/>
        <v>4250</v>
      </c>
      <c r="AB6" s="21"/>
      <c r="AC6" s="21"/>
      <c r="AD6" s="9">
        <f t="shared" si="8"/>
        <v>50000</v>
      </c>
      <c r="AE6" s="11">
        <v>45784.0</v>
      </c>
      <c r="AF6" s="13" t="s">
        <v>28</v>
      </c>
      <c r="AG6" s="21"/>
      <c r="AH6" s="21"/>
      <c r="AI6" s="30">
        <v>13287.0</v>
      </c>
      <c r="AJ6" s="31" t="s">
        <v>40</v>
      </c>
      <c r="AK6" s="31" t="s">
        <v>41</v>
      </c>
      <c r="AL6" s="31"/>
      <c r="AM6" s="31" t="s">
        <v>31</v>
      </c>
      <c r="AN6" s="31">
        <v>9.345807441E9</v>
      </c>
      <c r="AO6" s="31">
        <v>2.1272655E7</v>
      </c>
      <c r="AP6" s="32" t="s">
        <v>44</v>
      </c>
      <c r="AQ6" s="21"/>
    </row>
    <row r="7" ht="15.75" customHeight="1">
      <c r="A7" s="5">
        <v>45229.0</v>
      </c>
      <c r="B7" s="6" t="s">
        <v>45</v>
      </c>
      <c r="C7" s="7">
        <v>30000.0</v>
      </c>
      <c r="D7" s="8">
        <v>0.085</v>
      </c>
      <c r="E7" s="9">
        <f t="shared" si="1"/>
        <v>1271.506849</v>
      </c>
      <c r="F7" s="7">
        <f t="shared" ref="F7:F13" si="12">E7</f>
        <v>1271.506849</v>
      </c>
      <c r="G7" s="10">
        <v>45238.0</v>
      </c>
      <c r="H7" s="10">
        <v>45231.0</v>
      </c>
      <c r="I7" s="10">
        <v>45412.0</v>
      </c>
      <c r="J7" s="6" t="s">
        <v>27</v>
      </c>
      <c r="K7" s="6"/>
      <c r="L7" s="6"/>
      <c r="M7" s="9">
        <f t="shared" si="3"/>
        <v>1285.479452</v>
      </c>
      <c r="N7" s="7">
        <f t="shared" ref="N7:N13" si="13">M7</f>
        <v>1285.479452</v>
      </c>
      <c r="O7" s="10">
        <v>45412.0</v>
      </c>
      <c r="P7" s="11">
        <v>45413.0</v>
      </c>
      <c r="Q7" s="11">
        <v>45596.0</v>
      </c>
      <c r="R7" s="6" t="s">
        <v>27</v>
      </c>
      <c r="S7" s="6"/>
      <c r="T7" s="6"/>
      <c r="U7" s="9">
        <f t="shared" si="5"/>
        <v>1264.520548</v>
      </c>
      <c r="V7" s="7">
        <f t="shared" ref="V7:V13" si="14">U7</f>
        <v>1264.520548</v>
      </c>
      <c r="W7" s="11">
        <v>45594.0</v>
      </c>
      <c r="X7" s="11">
        <v>45597.0</v>
      </c>
      <c r="Y7" s="11">
        <v>45777.0</v>
      </c>
      <c r="Z7" s="6" t="s">
        <v>27</v>
      </c>
      <c r="AA7" s="12">
        <f t="shared" si="7"/>
        <v>2550</v>
      </c>
      <c r="AB7" s="6"/>
      <c r="AC7" s="6"/>
      <c r="AD7" s="9">
        <f t="shared" si="8"/>
        <v>30000</v>
      </c>
      <c r="AE7" s="11">
        <v>45784.0</v>
      </c>
      <c r="AF7" s="13" t="s">
        <v>28</v>
      </c>
      <c r="AG7" s="6"/>
      <c r="AH7" s="6"/>
      <c r="AI7" s="33">
        <v>22411.0</v>
      </c>
      <c r="AJ7" s="16" t="s">
        <v>29</v>
      </c>
      <c r="AK7" s="16" t="s">
        <v>46</v>
      </c>
      <c r="AL7" s="34"/>
      <c r="AM7" s="16" t="s">
        <v>31</v>
      </c>
      <c r="AN7" s="16">
        <v>8.041634399E9</v>
      </c>
      <c r="AO7" s="16">
        <v>3.1207607E7</v>
      </c>
      <c r="AP7" s="35" t="s">
        <v>47</v>
      </c>
      <c r="AQ7" s="6"/>
    </row>
    <row r="8" ht="15.75" customHeight="1">
      <c r="A8" s="5">
        <v>45229.0</v>
      </c>
      <c r="B8" s="6" t="s">
        <v>48</v>
      </c>
      <c r="C8" s="7">
        <v>50000.0</v>
      </c>
      <c r="D8" s="8">
        <v>0.085</v>
      </c>
      <c r="E8" s="9">
        <f t="shared" si="1"/>
        <v>2119.178082</v>
      </c>
      <c r="F8" s="7">
        <f t="shared" si="12"/>
        <v>2119.178082</v>
      </c>
      <c r="G8" s="10">
        <v>45238.0</v>
      </c>
      <c r="H8" s="10">
        <v>45231.0</v>
      </c>
      <c r="I8" s="10">
        <v>45412.0</v>
      </c>
      <c r="J8" s="6" t="s">
        <v>27</v>
      </c>
      <c r="K8" s="6"/>
      <c r="L8" s="6"/>
      <c r="M8" s="9">
        <f t="shared" si="3"/>
        <v>2142.465753</v>
      </c>
      <c r="N8" s="7">
        <f t="shared" si="13"/>
        <v>2142.465753</v>
      </c>
      <c r="O8" s="10">
        <v>45412.0</v>
      </c>
      <c r="P8" s="18">
        <v>45413.0</v>
      </c>
      <c r="Q8" s="11">
        <v>45596.0</v>
      </c>
      <c r="R8" s="6" t="s">
        <v>27</v>
      </c>
      <c r="S8" s="6"/>
      <c r="T8" s="6"/>
      <c r="U8" s="9">
        <f t="shared" si="5"/>
        <v>2107.534247</v>
      </c>
      <c r="V8" s="7">
        <f t="shared" si="14"/>
        <v>2107.534247</v>
      </c>
      <c r="W8" s="11">
        <v>45594.0</v>
      </c>
      <c r="X8" s="11">
        <v>45597.0</v>
      </c>
      <c r="Y8" s="11">
        <v>45777.0</v>
      </c>
      <c r="Z8" s="6" t="s">
        <v>27</v>
      </c>
      <c r="AA8" s="12">
        <f t="shared" si="7"/>
        <v>4250</v>
      </c>
      <c r="AB8" s="6"/>
      <c r="AC8" s="6"/>
      <c r="AD8" s="9">
        <f t="shared" si="8"/>
        <v>50000</v>
      </c>
      <c r="AE8" s="11">
        <v>45784.0</v>
      </c>
      <c r="AF8" s="13" t="s">
        <v>49</v>
      </c>
      <c r="AG8" s="6"/>
      <c r="AH8" s="6"/>
      <c r="AI8" s="14">
        <v>29993.0</v>
      </c>
      <c r="AJ8" s="16" t="s">
        <v>29</v>
      </c>
      <c r="AK8" s="16" t="s">
        <v>50</v>
      </c>
      <c r="AL8" s="16"/>
      <c r="AM8" s="16" t="s">
        <v>51</v>
      </c>
      <c r="AN8" s="16">
        <v>9.28477014E9</v>
      </c>
      <c r="AO8" s="16">
        <v>3.22271627E8</v>
      </c>
      <c r="AP8" s="36" t="s">
        <v>52</v>
      </c>
      <c r="AQ8" s="6"/>
    </row>
    <row r="9" ht="15.75" customHeight="1">
      <c r="A9" s="5">
        <v>45229.0</v>
      </c>
      <c r="B9" s="6" t="s">
        <v>53</v>
      </c>
      <c r="C9" s="7">
        <v>200000.0</v>
      </c>
      <c r="D9" s="8">
        <v>0.09</v>
      </c>
      <c r="E9" s="9">
        <f t="shared" si="1"/>
        <v>8975.342466</v>
      </c>
      <c r="F9" s="7">
        <f t="shared" si="12"/>
        <v>8975.342466</v>
      </c>
      <c r="G9" s="10">
        <v>45238.0</v>
      </c>
      <c r="H9" s="10">
        <v>45231.0</v>
      </c>
      <c r="I9" s="10">
        <v>45412.0</v>
      </c>
      <c r="J9" s="6" t="s">
        <v>27</v>
      </c>
      <c r="K9" s="6"/>
      <c r="L9" s="6"/>
      <c r="M9" s="9">
        <f t="shared" si="3"/>
        <v>9073.972603</v>
      </c>
      <c r="N9" s="7">
        <f t="shared" si="13"/>
        <v>9073.972603</v>
      </c>
      <c r="O9" s="10">
        <v>45412.0</v>
      </c>
      <c r="P9" s="11">
        <v>45413.0</v>
      </c>
      <c r="Q9" s="11">
        <v>45596.0</v>
      </c>
      <c r="R9" s="6" t="s">
        <v>27</v>
      </c>
      <c r="S9" s="6"/>
      <c r="T9" s="6"/>
      <c r="U9" s="9">
        <f t="shared" si="5"/>
        <v>8926.027397</v>
      </c>
      <c r="V9" s="7">
        <f t="shared" si="14"/>
        <v>8926.027397</v>
      </c>
      <c r="W9" s="11">
        <v>45594.0</v>
      </c>
      <c r="X9" s="11">
        <v>45597.0</v>
      </c>
      <c r="Y9" s="11">
        <v>45777.0</v>
      </c>
      <c r="Z9" s="6" t="s">
        <v>27</v>
      </c>
      <c r="AA9" s="12">
        <f t="shared" si="7"/>
        <v>18000</v>
      </c>
      <c r="AB9" s="6"/>
      <c r="AC9" s="6"/>
      <c r="AD9" s="9">
        <f t="shared" si="8"/>
        <v>200000</v>
      </c>
      <c r="AE9" s="11">
        <v>45784.0</v>
      </c>
      <c r="AF9" s="13" t="s">
        <v>49</v>
      </c>
      <c r="AG9" s="6"/>
      <c r="AH9" s="6"/>
      <c r="AI9" s="14">
        <v>16847.0</v>
      </c>
      <c r="AJ9" s="15" t="s">
        <v>29</v>
      </c>
      <c r="AK9" s="15" t="s">
        <v>54</v>
      </c>
      <c r="AL9" s="16"/>
      <c r="AM9" s="15" t="s">
        <v>31</v>
      </c>
      <c r="AN9" s="16">
        <v>5.005077036E9</v>
      </c>
      <c r="AO9" s="16">
        <v>2.1213591E7</v>
      </c>
      <c r="AP9" s="17" t="s">
        <v>55</v>
      </c>
      <c r="AQ9" s="6"/>
    </row>
    <row r="10" ht="15.75" customHeight="1">
      <c r="A10" s="5">
        <v>45229.0</v>
      </c>
      <c r="B10" s="37" t="s">
        <v>56</v>
      </c>
      <c r="C10" s="7">
        <v>10000.0</v>
      </c>
      <c r="D10" s="8">
        <v>0.085</v>
      </c>
      <c r="E10" s="9">
        <f t="shared" si="1"/>
        <v>423.8356164</v>
      </c>
      <c r="F10" s="7">
        <f t="shared" si="12"/>
        <v>423.8356164</v>
      </c>
      <c r="G10" s="10">
        <v>45238.0</v>
      </c>
      <c r="H10" s="10">
        <v>45231.0</v>
      </c>
      <c r="I10" s="10">
        <v>45412.0</v>
      </c>
      <c r="J10" s="6" t="s">
        <v>27</v>
      </c>
      <c r="K10" s="6"/>
      <c r="L10" s="6"/>
      <c r="M10" s="9">
        <f t="shared" si="3"/>
        <v>428.4931507</v>
      </c>
      <c r="N10" s="7">
        <f t="shared" si="13"/>
        <v>428.4931507</v>
      </c>
      <c r="O10" s="10">
        <v>45412.0</v>
      </c>
      <c r="P10" s="18">
        <v>45413.0</v>
      </c>
      <c r="Q10" s="11">
        <v>45596.0</v>
      </c>
      <c r="R10" s="6" t="s">
        <v>27</v>
      </c>
      <c r="S10" s="6"/>
      <c r="T10" s="6"/>
      <c r="U10" s="9">
        <f t="shared" si="5"/>
        <v>421.5068493</v>
      </c>
      <c r="V10" s="7">
        <f t="shared" si="14"/>
        <v>421.5068493</v>
      </c>
      <c r="W10" s="11">
        <v>45594.0</v>
      </c>
      <c r="X10" s="11">
        <v>45597.0</v>
      </c>
      <c r="Y10" s="11">
        <v>45777.0</v>
      </c>
      <c r="Z10" s="6" t="s">
        <v>27</v>
      </c>
      <c r="AA10" s="12">
        <f t="shared" si="7"/>
        <v>850</v>
      </c>
      <c r="AB10" s="6"/>
      <c r="AC10" s="6"/>
      <c r="AD10" s="9">
        <f t="shared" si="8"/>
        <v>10000</v>
      </c>
      <c r="AE10" s="11">
        <v>45784.0</v>
      </c>
      <c r="AF10" s="13" t="s">
        <v>28</v>
      </c>
      <c r="AG10" s="6"/>
      <c r="AH10" s="6"/>
      <c r="AI10" s="38" t="s">
        <v>41</v>
      </c>
      <c r="AJ10" s="39" t="s">
        <v>57</v>
      </c>
      <c r="AK10" s="39"/>
      <c r="AL10" s="39" t="s">
        <v>58</v>
      </c>
      <c r="AM10" s="39" t="s">
        <v>31</v>
      </c>
      <c r="AN10" s="39">
        <v>6.4058514E7</v>
      </c>
      <c r="AO10" s="39">
        <v>2.200002E7</v>
      </c>
      <c r="AP10" s="36" t="s">
        <v>59</v>
      </c>
      <c r="AQ10" s="6"/>
    </row>
    <row r="11" ht="15.75" customHeight="1">
      <c r="A11" s="5">
        <v>45229.0</v>
      </c>
      <c r="B11" s="6" t="s">
        <v>60</v>
      </c>
      <c r="C11" s="7">
        <v>50000.0</v>
      </c>
      <c r="D11" s="8">
        <v>0.085</v>
      </c>
      <c r="E11" s="9">
        <f t="shared" si="1"/>
        <v>2119.178082</v>
      </c>
      <c r="F11" s="7">
        <f t="shared" si="12"/>
        <v>2119.178082</v>
      </c>
      <c r="G11" s="10">
        <v>45238.0</v>
      </c>
      <c r="H11" s="10">
        <v>45231.0</v>
      </c>
      <c r="I11" s="10">
        <v>45412.0</v>
      </c>
      <c r="J11" s="6" t="s">
        <v>27</v>
      </c>
      <c r="K11" s="6"/>
      <c r="L11" s="6"/>
      <c r="M11" s="9">
        <f t="shared" si="3"/>
        <v>2142.465753</v>
      </c>
      <c r="N11" s="7">
        <f t="shared" si="13"/>
        <v>2142.465753</v>
      </c>
      <c r="O11" s="10">
        <v>45412.0</v>
      </c>
      <c r="P11" s="11">
        <v>45413.0</v>
      </c>
      <c r="Q11" s="11">
        <v>45596.0</v>
      </c>
      <c r="R11" s="6" t="s">
        <v>27</v>
      </c>
      <c r="S11" s="6"/>
      <c r="T11" s="6"/>
      <c r="U11" s="9">
        <f t="shared" si="5"/>
        <v>2107.534247</v>
      </c>
      <c r="V11" s="7">
        <f t="shared" si="14"/>
        <v>2107.534247</v>
      </c>
      <c r="W11" s="11">
        <v>45594.0</v>
      </c>
      <c r="X11" s="11">
        <v>45597.0</v>
      </c>
      <c r="Y11" s="11">
        <v>45777.0</v>
      </c>
      <c r="Z11" s="6" t="s">
        <v>27</v>
      </c>
      <c r="AA11" s="12">
        <f t="shared" si="7"/>
        <v>4250</v>
      </c>
      <c r="AB11" s="6"/>
      <c r="AC11" s="6"/>
      <c r="AD11" s="9">
        <f t="shared" si="8"/>
        <v>50000</v>
      </c>
      <c r="AE11" s="11">
        <v>45784.0</v>
      </c>
      <c r="AF11" s="13" t="s">
        <v>28</v>
      </c>
      <c r="AG11" s="6"/>
      <c r="AH11" s="6"/>
      <c r="AI11" s="40">
        <v>28890.0</v>
      </c>
      <c r="AJ11" s="39" t="s">
        <v>29</v>
      </c>
      <c r="AK11" s="39" t="s">
        <v>61</v>
      </c>
      <c r="AL11" s="39"/>
      <c r="AM11" s="39" t="s">
        <v>31</v>
      </c>
      <c r="AN11" s="39">
        <v>7.67013972965E11</v>
      </c>
      <c r="AO11" s="39">
        <v>2.1000021E7</v>
      </c>
      <c r="AP11" s="36" t="s">
        <v>62</v>
      </c>
      <c r="AQ11" s="6"/>
    </row>
    <row r="12" ht="15.75" customHeight="1">
      <c r="A12" s="5">
        <v>45229.0</v>
      </c>
      <c r="B12" s="41" t="s">
        <v>63</v>
      </c>
      <c r="C12" s="7">
        <v>30000.0</v>
      </c>
      <c r="D12" s="8">
        <v>0.085</v>
      </c>
      <c r="E12" s="9">
        <f t="shared" si="1"/>
        <v>1271.506849</v>
      </c>
      <c r="F12" s="7">
        <f t="shared" si="12"/>
        <v>1271.506849</v>
      </c>
      <c r="G12" s="10">
        <v>45238.0</v>
      </c>
      <c r="H12" s="10">
        <v>45231.0</v>
      </c>
      <c r="I12" s="10">
        <v>45412.0</v>
      </c>
      <c r="J12" s="6" t="s">
        <v>27</v>
      </c>
      <c r="K12" s="6"/>
      <c r="L12" s="6"/>
      <c r="M12" s="9">
        <f t="shared" si="3"/>
        <v>1285.479452</v>
      </c>
      <c r="N12" s="7">
        <f t="shared" si="13"/>
        <v>1285.479452</v>
      </c>
      <c r="O12" s="10">
        <v>45412.0</v>
      </c>
      <c r="P12" s="18">
        <v>45413.0</v>
      </c>
      <c r="Q12" s="11">
        <v>45596.0</v>
      </c>
      <c r="R12" s="6" t="s">
        <v>27</v>
      </c>
      <c r="S12" s="6"/>
      <c r="T12" s="6"/>
      <c r="U12" s="9">
        <f t="shared" si="5"/>
        <v>1264.520548</v>
      </c>
      <c r="V12" s="7">
        <f t="shared" si="14"/>
        <v>1264.520548</v>
      </c>
      <c r="W12" s="11">
        <v>45594.0</v>
      </c>
      <c r="X12" s="11">
        <v>45597.0</v>
      </c>
      <c r="Y12" s="11">
        <v>45777.0</v>
      </c>
      <c r="Z12" s="6" t="s">
        <v>27</v>
      </c>
      <c r="AA12" s="12">
        <f t="shared" si="7"/>
        <v>2550</v>
      </c>
      <c r="AB12" s="6"/>
      <c r="AC12" s="6"/>
      <c r="AD12" s="9">
        <f t="shared" si="8"/>
        <v>30000</v>
      </c>
      <c r="AE12" s="11">
        <v>45784.0</v>
      </c>
      <c r="AF12" s="13" t="s">
        <v>28</v>
      </c>
      <c r="AG12" s="6"/>
      <c r="AH12" s="6"/>
      <c r="AI12" s="40">
        <v>23060.0</v>
      </c>
      <c r="AJ12" s="39" t="s">
        <v>29</v>
      </c>
      <c r="AK12" s="39" t="s">
        <v>64</v>
      </c>
      <c r="AL12" s="39"/>
      <c r="AM12" s="39" t="s">
        <v>31</v>
      </c>
      <c r="AN12" s="39">
        <v>7.471693726E9</v>
      </c>
      <c r="AO12" s="39">
        <v>5.3100737E7</v>
      </c>
      <c r="AP12" s="36" t="s">
        <v>65</v>
      </c>
      <c r="AQ12" s="6"/>
    </row>
    <row r="13" ht="15.75" customHeight="1">
      <c r="A13" s="5">
        <v>45229.0</v>
      </c>
      <c r="B13" s="6" t="s">
        <v>66</v>
      </c>
      <c r="C13" s="7">
        <v>250000.0</v>
      </c>
      <c r="D13" s="8">
        <v>0.09</v>
      </c>
      <c r="E13" s="9">
        <f t="shared" si="1"/>
        <v>11219.17808</v>
      </c>
      <c r="F13" s="7">
        <f t="shared" si="12"/>
        <v>11219.17808</v>
      </c>
      <c r="G13" s="10">
        <v>45238.0</v>
      </c>
      <c r="H13" s="10">
        <v>45231.0</v>
      </c>
      <c r="I13" s="10">
        <v>45412.0</v>
      </c>
      <c r="J13" s="6" t="s">
        <v>27</v>
      </c>
      <c r="K13" s="6"/>
      <c r="L13" s="6"/>
      <c r="M13" s="9">
        <f t="shared" si="3"/>
        <v>11342.46575</v>
      </c>
      <c r="N13" s="7">
        <f t="shared" si="13"/>
        <v>11342.46575</v>
      </c>
      <c r="O13" s="10">
        <v>45412.0</v>
      </c>
      <c r="P13" s="18">
        <v>45413.0</v>
      </c>
      <c r="Q13" s="11">
        <v>45596.0</v>
      </c>
      <c r="R13" s="6" t="s">
        <v>27</v>
      </c>
      <c r="S13" s="6"/>
      <c r="T13" s="6"/>
      <c r="U13" s="9">
        <f t="shared" si="5"/>
        <v>11157.53425</v>
      </c>
      <c r="V13" s="7">
        <f t="shared" si="14"/>
        <v>11157.53425</v>
      </c>
      <c r="W13" s="11">
        <v>45594.0</v>
      </c>
      <c r="X13" s="11">
        <v>45597.0</v>
      </c>
      <c r="Y13" s="11">
        <v>45777.0</v>
      </c>
      <c r="Z13" s="6" t="s">
        <v>27</v>
      </c>
      <c r="AA13" s="12">
        <f t="shared" si="7"/>
        <v>22500</v>
      </c>
      <c r="AB13" s="6"/>
      <c r="AC13" s="6"/>
      <c r="AD13" s="9">
        <f t="shared" si="8"/>
        <v>250000</v>
      </c>
      <c r="AE13" s="11">
        <v>45784.0</v>
      </c>
      <c r="AF13" s="13" t="s">
        <v>49</v>
      </c>
      <c r="AG13" s="6"/>
      <c r="AH13" s="6"/>
      <c r="AI13" s="38" t="s">
        <v>41</v>
      </c>
      <c r="AJ13" s="39" t="s">
        <v>57</v>
      </c>
      <c r="AK13" s="39"/>
      <c r="AL13" s="39" t="s">
        <v>67</v>
      </c>
      <c r="AM13" s="39" t="s">
        <v>31</v>
      </c>
      <c r="AN13" s="39">
        <v>3.751712317E9</v>
      </c>
      <c r="AO13" s="39">
        <v>2.1202337E7</v>
      </c>
      <c r="AP13" s="36" t="s">
        <v>68</v>
      </c>
      <c r="AQ13" s="6"/>
    </row>
    <row r="14" ht="15.75" customHeight="1">
      <c r="A14" s="20">
        <v>45229.0</v>
      </c>
      <c r="B14" s="21" t="s">
        <v>69</v>
      </c>
      <c r="C14" s="22">
        <v>200000.0</v>
      </c>
      <c r="D14" s="23">
        <v>0.0875</v>
      </c>
      <c r="E14" s="24">
        <f t="shared" si="1"/>
        <v>8726.027397</v>
      </c>
      <c r="F14" s="22">
        <f>E14*0.9</f>
        <v>7853.424658</v>
      </c>
      <c r="G14" s="25">
        <v>45238.0</v>
      </c>
      <c r="H14" s="25">
        <v>45231.0</v>
      </c>
      <c r="I14" s="25">
        <v>45412.0</v>
      </c>
      <c r="J14" s="21" t="s">
        <v>27</v>
      </c>
      <c r="K14" s="21"/>
      <c r="L14" s="21"/>
      <c r="M14" s="24">
        <f t="shared" si="3"/>
        <v>8821.917808</v>
      </c>
      <c r="N14" s="22">
        <f>M14*0.9</f>
        <v>7939.726027</v>
      </c>
      <c r="O14" s="25">
        <v>45412.0</v>
      </c>
      <c r="P14" s="26">
        <v>45413.0</v>
      </c>
      <c r="Q14" s="26">
        <v>45596.0</v>
      </c>
      <c r="R14" s="21" t="s">
        <v>27</v>
      </c>
      <c r="S14" s="21"/>
      <c r="T14" s="21"/>
      <c r="U14" s="24">
        <f t="shared" si="5"/>
        <v>8678.082192</v>
      </c>
      <c r="V14" s="22">
        <f>U14*0.9</f>
        <v>7810.273973</v>
      </c>
      <c r="W14" s="26">
        <v>45594.0</v>
      </c>
      <c r="X14" s="26">
        <v>45597.0</v>
      </c>
      <c r="Y14" s="26">
        <v>45777.0</v>
      </c>
      <c r="Z14" s="21" t="s">
        <v>27</v>
      </c>
      <c r="AA14" s="12">
        <f t="shared" si="7"/>
        <v>17500</v>
      </c>
      <c r="AB14" s="21"/>
      <c r="AC14" s="21"/>
      <c r="AD14" s="9">
        <f t="shared" si="8"/>
        <v>200000</v>
      </c>
      <c r="AE14" s="11">
        <v>45785.0</v>
      </c>
      <c r="AF14" s="13" t="s">
        <v>28</v>
      </c>
      <c r="AG14" s="21"/>
      <c r="AH14" s="21"/>
      <c r="AI14" s="27">
        <v>21709.0</v>
      </c>
      <c r="AJ14" s="28" t="s">
        <v>40</v>
      </c>
      <c r="AK14" s="28" t="s">
        <v>41</v>
      </c>
      <c r="AL14" s="28"/>
      <c r="AM14" s="28" t="s">
        <v>31</v>
      </c>
      <c r="AN14" s="28">
        <v>3.930395638E9</v>
      </c>
      <c r="AO14" s="28">
        <v>2.1000021E7</v>
      </c>
      <c r="AP14" s="29" t="s">
        <v>70</v>
      </c>
      <c r="AQ14" s="21"/>
    </row>
    <row r="15" ht="15.75" customHeight="1">
      <c r="A15" s="42">
        <v>45230.0</v>
      </c>
      <c r="B15" s="43" t="s">
        <v>71</v>
      </c>
      <c r="C15" s="44">
        <v>50000.0</v>
      </c>
      <c r="D15" s="8">
        <v>0.085</v>
      </c>
      <c r="E15" s="9">
        <f t="shared" si="1"/>
        <v>2119.178082</v>
      </c>
      <c r="F15" s="7">
        <f t="shared" ref="F15:F19" si="15">E15</f>
        <v>2119.178082</v>
      </c>
      <c r="G15" s="10">
        <v>45238.0</v>
      </c>
      <c r="H15" s="10">
        <v>45231.0</v>
      </c>
      <c r="I15" s="10">
        <v>45412.0</v>
      </c>
      <c r="J15" s="6" t="s">
        <v>27</v>
      </c>
      <c r="K15" s="6"/>
      <c r="L15" s="6"/>
      <c r="M15" s="9">
        <f t="shared" si="3"/>
        <v>2142.465753</v>
      </c>
      <c r="N15" s="7">
        <f t="shared" ref="N15:N19" si="16">M15</f>
        <v>2142.465753</v>
      </c>
      <c r="O15" s="10">
        <v>45412.0</v>
      </c>
      <c r="P15" s="18">
        <v>45413.0</v>
      </c>
      <c r="Q15" s="11">
        <v>45596.0</v>
      </c>
      <c r="R15" s="6" t="s">
        <v>27</v>
      </c>
      <c r="S15" s="6"/>
      <c r="T15" s="6"/>
      <c r="U15" s="9">
        <f t="shared" si="5"/>
        <v>2107.534247</v>
      </c>
      <c r="V15" s="7">
        <f t="shared" ref="V15:V19" si="17">U15</f>
        <v>2107.534247</v>
      </c>
      <c r="W15" s="11">
        <v>45594.0</v>
      </c>
      <c r="X15" s="11">
        <v>45597.0</v>
      </c>
      <c r="Y15" s="11">
        <v>45777.0</v>
      </c>
      <c r="Z15" s="6" t="s">
        <v>27</v>
      </c>
      <c r="AA15" s="12">
        <f t="shared" si="7"/>
        <v>4250</v>
      </c>
      <c r="AB15" s="6"/>
      <c r="AC15" s="6"/>
      <c r="AD15" s="9">
        <f t="shared" si="8"/>
        <v>50000</v>
      </c>
      <c r="AE15" s="11">
        <v>45784.0</v>
      </c>
      <c r="AF15" s="13" t="s">
        <v>28</v>
      </c>
      <c r="AG15" s="6"/>
      <c r="AH15" s="6"/>
      <c r="AI15" s="40">
        <v>25614.0</v>
      </c>
      <c r="AJ15" s="39" t="s">
        <v>29</v>
      </c>
      <c r="AK15" s="39" t="s">
        <v>72</v>
      </c>
      <c r="AL15" s="39"/>
      <c r="AM15" s="39" t="s">
        <v>31</v>
      </c>
      <c r="AN15" s="39">
        <v>2.37040551696E11</v>
      </c>
      <c r="AO15" s="39">
        <v>5.3000196E7</v>
      </c>
      <c r="AP15" s="45" t="s">
        <v>73</v>
      </c>
      <c r="AQ15" s="6"/>
    </row>
    <row r="16" ht="15.75" customHeight="1">
      <c r="A16" s="42">
        <v>45230.0</v>
      </c>
      <c r="B16" s="41" t="s">
        <v>74</v>
      </c>
      <c r="C16" s="44">
        <v>50000.0</v>
      </c>
      <c r="D16" s="8">
        <v>0.085</v>
      </c>
      <c r="E16" s="9">
        <f t="shared" si="1"/>
        <v>2119.178082</v>
      </c>
      <c r="F16" s="7">
        <f t="shared" si="15"/>
        <v>2119.178082</v>
      </c>
      <c r="G16" s="10">
        <v>45238.0</v>
      </c>
      <c r="H16" s="10">
        <v>45231.0</v>
      </c>
      <c r="I16" s="10">
        <v>45412.0</v>
      </c>
      <c r="J16" s="6" t="s">
        <v>27</v>
      </c>
      <c r="K16" s="46"/>
      <c r="L16" s="46"/>
      <c r="M16" s="9">
        <f t="shared" si="3"/>
        <v>2142.465753</v>
      </c>
      <c r="N16" s="7">
        <f t="shared" si="16"/>
        <v>2142.465753</v>
      </c>
      <c r="O16" s="10">
        <v>45412.0</v>
      </c>
      <c r="P16" s="18">
        <v>45413.0</v>
      </c>
      <c r="Q16" s="11">
        <v>45596.0</v>
      </c>
      <c r="R16" s="6" t="s">
        <v>27</v>
      </c>
      <c r="S16" s="46"/>
      <c r="T16" s="46"/>
      <c r="U16" s="9">
        <f t="shared" si="5"/>
        <v>2107.534247</v>
      </c>
      <c r="V16" s="7">
        <f t="shared" si="17"/>
        <v>2107.534247</v>
      </c>
      <c r="W16" s="11">
        <v>45594.0</v>
      </c>
      <c r="X16" s="11">
        <v>45597.0</v>
      </c>
      <c r="Y16" s="11">
        <v>45777.0</v>
      </c>
      <c r="Z16" s="6" t="s">
        <v>27</v>
      </c>
      <c r="AA16" s="12">
        <f t="shared" si="7"/>
        <v>4250</v>
      </c>
      <c r="AB16" s="46"/>
      <c r="AC16" s="46"/>
      <c r="AD16" s="9">
        <f t="shared" si="8"/>
        <v>50000</v>
      </c>
      <c r="AE16" s="11">
        <v>45784.0</v>
      </c>
      <c r="AF16" s="13" t="s">
        <v>28</v>
      </c>
      <c r="AG16" s="46"/>
      <c r="AH16" s="46"/>
      <c r="AI16" s="40">
        <v>27049.0</v>
      </c>
      <c r="AJ16" s="39" t="s">
        <v>29</v>
      </c>
      <c r="AK16" s="39" t="s">
        <v>75</v>
      </c>
      <c r="AL16" s="39"/>
      <c r="AM16" s="39" t="s">
        <v>31</v>
      </c>
      <c r="AN16" s="39">
        <v>2.29053500778E11</v>
      </c>
      <c r="AO16" s="39">
        <v>6.3100277E7</v>
      </c>
      <c r="AP16" s="45" t="s">
        <v>76</v>
      </c>
      <c r="AQ16" s="46"/>
    </row>
    <row r="17" ht="15.75" customHeight="1">
      <c r="A17" s="42">
        <v>45230.0</v>
      </c>
      <c r="B17" s="6" t="s">
        <v>77</v>
      </c>
      <c r="C17" s="7">
        <v>20000.0</v>
      </c>
      <c r="D17" s="8">
        <v>0.085</v>
      </c>
      <c r="E17" s="9">
        <f t="shared" si="1"/>
        <v>847.6712329</v>
      </c>
      <c r="F17" s="7">
        <f t="shared" si="15"/>
        <v>847.6712329</v>
      </c>
      <c r="G17" s="10">
        <v>45238.0</v>
      </c>
      <c r="H17" s="10">
        <v>45231.0</v>
      </c>
      <c r="I17" s="10">
        <v>45412.0</v>
      </c>
      <c r="J17" s="6" t="s">
        <v>27</v>
      </c>
      <c r="K17" s="6"/>
      <c r="L17" s="6"/>
      <c r="M17" s="9">
        <f t="shared" si="3"/>
        <v>856.9863014</v>
      </c>
      <c r="N17" s="7">
        <f t="shared" si="16"/>
        <v>856.9863014</v>
      </c>
      <c r="O17" s="10">
        <v>45412.0</v>
      </c>
      <c r="P17" s="18">
        <v>45413.0</v>
      </c>
      <c r="Q17" s="11">
        <v>45596.0</v>
      </c>
      <c r="R17" s="6" t="s">
        <v>27</v>
      </c>
      <c r="S17" s="6"/>
      <c r="T17" s="6"/>
      <c r="U17" s="9">
        <f t="shared" si="5"/>
        <v>843.0136986</v>
      </c>
      <c r="V17" s="7">
        <f t="shared" si="17"/>
        <v>843.0136986</v>
      </c>
      <c r="W17" s="11">
        <v>45594.0</v>
      </c>
      <c r="X17" s="11">
        <v>45597.0</v>
      </c>
      <c r="Y17" s="11">
        <v>45777.0</v>
      </c>
      <c r="Z17" s="6" t="s">
        <v>27</v>
      </c>
      <c r="AA17" s="12">
        <f t="shared" si="7"/>
        <v>1700</v>
      </c>
      <c r="AB17" s="6"/>
      <c r="AC17" s="6"/>
      <c r="AD17" s="9">
        <f t="shared" si="8"/>
        <v>20000</v>
      </c>
      <c r="AE17" s="11">
        <v>45785.0</v>
      </c>
      <c r="AF17" s="13" t="s">
        <v>28</v>
      </c>
      <c r="AG17" s="6"/>
      <c r="AH17" s="6"/>
      <c r="AI17" s="40">
        <v>32787.0</v>
      </c>
      <c r="AJ17" s="39" t="s">
        <v>29</v>
      </c>
      <c r="AK17" s="47" t="s">
        <v>78</v>
      </c>
      <c r="AL17" s="47"/>
      <c r="AM17" s="39" t="s">
        <v>31</v>
      </c>
      <c r="AN17" s="47">
        <v>3.95286625E8</v>
      </c>
      <c r="AO17" s="47">
        <v>2.1000021E7</v>
      </c>
      <c r="AP17" s="48" t="s">
        <v>79</v>
      </c>
      <c r="AQ17" s="6"/>
    </row>
    <row r="18" ht="15.75" customHeight="1">
      <c r="A18" s="42">
        <v>45230.0</v>
      </c>
      <c r="B18" s="6" t="s">
        <v>80</v>
      </c>
      <c r="C18" s="7">
        <v>50000.0</v>
      </c>
      <c r="D18" s="8">
        <v>0.085</v>
      </c>
      <c r="E18" s="9">
        <f t="shared" si="1"/>
        <v>2119.178082</v>
      </c>
      <c r="F18" s="7">
        <f t="shared" si="15"/>
        <v>2119.178082</v>
      </c>
      <c r="G18" s="10">
        <v>45238.0</v>
      </c>
      <c r="H18" s="10">
        <v>45231.0</v>
      </c>
      <c r="I18" s="10">
        <v>45412.0</v>
      </c>
      <c r="J18" s="6" t="s">
        <v>27</v>
      </c>
      <c r="K18" s="6"/>
      <c r="L18" s="6"/>
      <c r="M18" s="9">
        <f t="shared" si="3"/>
        <v>2142.465753</v>
      </c>
      <c r="N18" s="7">
        <f t="shared" si="16"/>
        <v>2142.465753</v>
      </c>
      <c r="O18" s="10">
        <v>45412.0</v>
      </c>
      <c r="P18" s="18">
        <v>45413.0</v>
      </c>
      <c r="Q18" s="11">
        <v>45596.0</v>
      </c>
      <c r="R18" s="6" t="s">
        <v>27</v>
      </c>
      <c r="S18" s="6"/>
      <c r="T18" s="6"/>
      <c r="U18" s="9">
        <f t="shared" si="5"/>
        <v>2107.534247</v>
      </c>
      <c r="V18" s="7">
        <f t="shared" si="17"/>
        <v>2107.534247</v>
      </c>
      <c r="W18" s="11">
        <v>45594.0</v>
      </c>
      <c r="X18" s="11">
        <v>45597.0</v>
      </c>
      <c r="Y18" s="11">
        <v>45777.0</v>
      </c>
      <c r="Z18" s="6" t="s">
        <v>27</v>
      </c>
      <c r="AA18" s="12">
        <f t="shared" si="7"/>
        <v>4250</v>
      </c>
      <c r="AB18" s="6"/>
      <c r="AC18" s="6"/>
      <c r="AD18" s="9">
        <f t="shared" si="8"/>
        <v>50000</v>
      </c>
      <c r="AE18" s="11">
        <v>45785.0</v>
      </c>
      <c r="AF18" s="13" t="s">
        <v>28</v>
      </c>
      <c r="AG18" s="6"/>
      <c r="AH18" s="6"/>
      <c r="AI18" s="49">
        <v>27212.0</v>
      </c>
      <c r="AJ18" s="15" t="s">
        <v>29</v>
      </c>
      <c r="AK18" s="15" t="s">
        <v>81</v>
      </c>
      <c r="AL18" s="15"/>
      <c r="AM18" s="15" t="s">
        <v>31</v>
      </c>
      <c r="AN18" s="15">
        <v>1.4790115E7</v>
      </c>
      <c r="AO18" s="15">
        <v>1.1000138E7</v>
      </c>
      <c r="AP18" s="48" t="s">
        <v>82</v>
      </c>
      <c r="AQ18" s="6"/>
    </row>
    <row r="19" ht="15.75" customHeight="1">
      <c r="A19" s="42">
        <v>45230.0</v>
      </c>
      <c r="B19" s="6" t="s">
        <v>83</v>
      </c>
      <c r="C19" s="7">
        <v>30000.0</v>
      </c>
      <c r="D19" s="8">
        <v>0.085</v>
      </c>
      <c r="E19" s="9">
        <f t="shared" si="1"/>
        <v>1271.506849</v>
      </c>
      <c r="F19" s="7">
        <f t="shared" si="15"/>
        <v>1271.506849</v>
      </c>
      <c r="G19" s="10">
        <v>45238.0</v>
      </c>
      <c r="H19" s="10">
        <v>45231.0</v>
      </c>
      <c r="I19" s="10">
        <v>45412.0</v>
      </c>
      <c r="J19" s="6" t="s">
        <v>27</v>
      </c>
      <c r="K19" s="6"/>
      <c r="L19" s="6"/>
      <c r="M19" s="9">
        <f t="shared" si="3"/>
        <v>1285.479452</v>
      </c>
      <c r="N19" s="7">
        <f t="shared" si="16"/>
        <v>1285.479452</v>
      </c>
      <c r="O19" s="10">
        <v>45412.0</v>
      </c>
      <c r="P19" s="18">
        <v>45413.0</v>
      </c>
      <c r="Q19" s="11">
        <v>45596.0</v>
      </c>
      <c r="R19" s="6" t="s">
        <v>27</v>
      </c>
      <c r="S19" s="6"/>
      <c r="T19" s="6"/>
      <c r="U19" s="9">
        <f t="shared" si="5"/>
        <v>1264.520548</v>
      </c>
      <c r="V19" s="7">
        <f t="shared" si="17"/>
        <v>1264.520548</v>
      </c>
      <c r="W19" s="11">
        <v>45594.0</v>
      </c>
      <c r="X19" s="11">
        <v>45597.0</v>
      </c>
      <c r="Y19" s="11">
        <v>45777.0</v>
      </c>
      <c r="Z19" s="6" t="s">
        <v>27</v>
      </c>
      <c r="AA19" s="12">
        <f t="shared" si="7"/>
        <v>2550</v>
      </c>
      <c r="AB19" s="6"/>
      <c r="AC19" s="6"/>
      <c r="AD19" s="9">
        <f t="shared" si="8"/>
        <v>30000</v>
      </c>
      <c r="AE19" s="11">
        <v>45785.0</v>
      </c>
      <c r="AF19" s="13" t="s">
        <v>28</v>
      </c>
      <c r="AG19" s="6"/>
      <c r="AH19" s="6"/>
      <c r="AI19" s="49">
        <v>35415.0</v>
      </c>
      <c r="AJ19" s="15" t="s">
        <v>29</v>
      </c>
      <c r="AK19" s="47" t="s">
        <v>84</v>
      </c>
      <c r="AL19" s="47"/>
      <c r="AM19" s="15" t="s">
        <v>31</v>
      </c>
      <c r="AN19" s="47">
        <v>3.369860373E9</v>
      </c>
      <c r="AO19" s="47">
        <v>2.2300173E7</v>
      </c>
      <c r="AP19" s="48" t="s">
        <v>85</v>
      </c>
      <c r="AQ19" s="6"/>
    </row>
    <row r="20" ht="15.75" customHeight="1">
      <c r="A20" s="42"/>
      <c r="B20" s="6"/>
      <c r="C20" s="50"/>
      <c r="D20" s="6"/>
      <c r="E20" s="6"/>
      <c r="F20" s="6"/>
      <c r="G20" s="6"/>
      <c r="H20" s="6"/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1"/>
      <c r="AB20" s="6"/>
      <c r="AC20" s="6"/>
      <c r="AD20" s="6"/>
      <c r="AE20" s="6"/>
      <c r="AF20" s="6"/>
      <c r="AG20" s="6"/>
      <c r="AH20" s="6"/>
      <c r="AI20" s="47"/>
      <c r="AJ20" s="47"/>
      <c r="AK20" s="47"/>
      <c r="AL20" s="47"/>
      <c r="AM20" s="47"/>
      <c r="AN20" s="47"/>
      <c r="AO20" s="47"/>
      <c r="AP20" s="47"/>
      <c r="AQ20" s="6"/>
    </row>
    <row r="21" ht="15.75" customHeight="1">
      <c r="A21" s="42"/>
      <c r="B21" s="6"/>
      <c r="C21" s="50"/>
      <c r="D21" s="6"/>
      <c r="E21" s="6"/>
      <c r="F21" s="6"/>
      <c r="G21" s="6"/>
      <c r="H21" s="6"/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47"/>
      <c r="AJ21" s="47"/>
      <c r="AK21" s="47"/>
      <c r="AL21" s="47"/>
      <c r="AM21" s="47"/>
      <c r="AN21" s="47"/>
      <c r="AO21" s="47"/>
      <c r="AP21" s="47"/>
      <c r="AQ21" s="6"/>
    </row>
    <row r="22" ht="15.75" customHeight="1">
      <c r="A22" s="52"/>
      <c r="B22" s="51"/>
      <c r="C22" s="12">
        <f>sum(C2:C19)</f>
        <v>1300000</v>
      </c>
      <c r="D22" s="51"/>
      <c r="E22" s="12">
        <f t="shared" ref="E22:F22" si="18">sum(E2:E19)</f>
        <v>56469.86301</v>
      </c>
      <c r="F22" s="12">
        <f t="shared" si="18"/>
        <v>55173.42466</v>
      </c>
      <c r="G22" s="51"/>
      <c r="H22" s="51"/>
      <c r="I22" s="51"/>
      <c r="J22" s="51"/>
      <c r="K22" s="51"/>
      <c r="L22" s="51"/>
      <c r="M22" s="12">
        <f t="shared" ref="M22:N22" si="19">sum(M2:M19)</f>
        <v>57090.41096</v>
      </c>
      <c r="N22" s="12">
        <f t="shared" si="19"/>
        <v>55779.72603</v>
      </c>
      <c r="O22" s="51"/>
      <c r="P22" s="51"/>
      <c r="Q22" s="51"/>
      <c r="R22" s="51"/>
      <c r="S22" s="51"/>
      <c r="T22" s="51"/>
      <c r="U22" s="12">
        <f t="shared" ref="U22:V22" si="20">sum(U2:U19)</f>
        <v>56159.58904</v>
      </c>
      <c r="V22" s="12">
        <f t="shared" si="20"/>
        <v>54870.27397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"/>
      <c r="AJ22" s="1"/>
      <c r="AK22" s="1"/>
      <c r="AL22" s="1"/>
      <c r="AM22" s="1"/>
      <c r="AN22" s="1"/>
      <c r="AO22" s="1"/>
      <c r="AP22" s="1"/>
      <c r="AQ22" s="51"/>
    </row>
    <row r="23" ht="15.75" customHeight="1">
      <c r="A23" s="5"/>
      <c r="B23" s="6"/>
      <c r="C23" s="5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47"/>
      <c r="AJ23" s="47"/>
      <c r="AK23" s="47"/>
      <c r="AL23" s="47"/>
      <c r="AM23" s="47"/>
      <c r="AN23" s="47"/>
      <c r="AO23" s="47"/>
      <c r="AP23" s="47"/>
      <c r="AQ23" s="6"/>
    </row>
    <row r="24" ht="15.75" customHeight="1">
      <c r="A24" s="5"/>
      <c r="B24" s="6"/>
      <c r="C24" s="5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7"/>
      <c r="AJ24" s="47"/>
      <c r="AK24" s="47"/>
      <c r="AL24" s="47"/>
      <c r="AM24" s="47"/>
      <c r="AN24" s="47"/>
      <c r="AO24" s="47"/>
      <c r="AP24" s="47"/>
      <c r="AQ24" s="6"/>
    </row>
    <row r="25" ht="15.75" customHeight="1">
      <c r="A25" s="5"/>
      <c r="B25" s="6"/>
      <c r="C25" s="5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ht="15.75" customHeight="1">
      <c r="A26" s="54"/>
      <c r="B26" s="5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ht="15.75" customHeight="1">
      <c r="A27" s="54"/>
      <c r="B27" s="50"/>
      <c r="C27" s="55" t="s">
        <v>86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ht="15.75" customHeight="1">
      <c r="A28" s="54"/>
      <c r="B28" s="6"/>
      <c r="C28" s="55" t="s">
        <v>87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ht="15.75" customHeight="1">
      <c r="A29" s="5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ht="15.75" customHeight="1">
      <c r="A30" s="5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ht="15.75" customHeight="1">
      <c r="A31" s="5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ht="15.75" customHeight="1">
      <c r="A32" s="5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ht="15.75" customHeight="1">
      <c r="A33" s="5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</row>
    <row r="34" ht="15.75" customHeight="1">
      <c r="A34" s="5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</row>
    <row r="35" ht="15.75" customHeight="1">
      <c r="A35" s="5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ht="15.75" customHeight="1">
      <c r="A36" s="5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  <row r="37" ht="15.75" customHeight="1">
      <c r="A37" s="5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</row>
    <row r="38" ht="15.75" customHeight="1">
      <c r="A38" s="5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</row>
    <row r="39" ht="15.75" customHeight="1">
      <c r="A39" s="5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</row>
    <row r="40" ht="15.75" customHeight="1">
      <c r="A40" s="5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</row>
    <row r="41" ht="15.75" customHeight="1">
      <c r="A41" s="5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</row>
    <row r="42" ht="15.75" customHeight="1">
      <c r="A42" s="5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</row>
    <row r="43" ht="15.75" customHeight="1">
      <c r="A43" s="5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</row>
    <row r="44" ht="15.75" customHeight="1">
      <c r="A44" s="5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</row>
    <row r="45" ht="15.75" customHeight="1">
      <c r="A45" s="5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</row>
    <row r="46" ht="15.75" customHeight="1">
      <c r="A46" s="5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</row>
    <row r="47" ht="15.75" customHeight="1">
      <c r="A47" s="5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</row>
    <row r="48" ht="15.75" customHeight="1">
      <c r="A48" s="5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</row>
    <row r="49" ht="15.75" customHeight="1">
      <c r="A49" s="5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</row>
    <row r="50" ht="15.75" customHeight="1">
      <c r="A50" s="5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</row>
    <row r="51" ht="15.75" customHeight="1">
      <c r="A51" s="5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</row>
    <row r="52" ht="15.75" customHeight="1">
      <c r="A52" s="5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</row>
    <row r="53" ht="15.75" customHeight="1">
      <c r="A53" s="5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</row>
    <row r="54" ht="15.75" customHeight="1">
      <c r="A54" s="5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</row>
    <row r="55" ht="15.75" customHeight="1">
      <c r="A55" s="5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</row>
    <row r="56" ht="15.75" customHeight="1">
      <c r="A56" s="5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</row>
    <row r="57" ht="15.75" customHeight="1">
      <c r="A57" s="5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</row>
    <row r="58" ht="15.75" customHeight="1">
      <c r="A58" s="5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</row>
    <row r="59" ht="15.75" customHeight="1">
      <c r="A59" s="5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</row>
    <row r="60" ht="15.75" customHeight="1">
      <c r="A60" s="5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</row>
    <row r="61" ht="15.75" customHeight="1">
      <c r="A61" s="5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</row>
    <row r="62" ht="15.75" customHeight="1">
      <c r="A62" s="5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</row>
    <row r="63" ht="15.75" customHeight="1">
      <c r="A63" s="5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</row>
    <row r="64" ht="15.75" customHeight="1">
      <c r="A64" s="5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</row>
    <row r="65" ht="15.75" customHeight="1">
      <c r="A65" s="5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</row>
    <row r="66" ht="15.75" customHeight="1">
      <c r="A66" s="5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</row>
    <row r="67" ht="15.75" customHeight="1">
      <c r="A67" s="5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</row>
    <row r="68" ht="15.75" customHeight="1">
      <c r="A68" s="5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</row>
    <row r="69" ht="15.75" customHeight="1">
      <c r="A69" s="5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</row>
    <row r="70" ht="15.75" customHeight="1">
      <c r="A70" s="5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</row>
    <row r="71" ht="15.75" customHeight="1">
      <c r="A71" s="5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</row>
    <row r="72" ht="15.75" customHeight="1">
      <c r="A72" s="5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</row>
    <row r="73" ht="15.75" customHeight="1">
      <c r="A73" s="5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</row>
    <row r="74" ht="15.75" customHeight="1">
      <c r="A74" s="5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</row>
    <row r="75" ht="15.75" customHeight="1">
      <c r="A75" s="5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</row>
    <row r="76" ht="15.75" customHeight="1">
      <c r="A76" s="5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</row>
    <row r="77" ht="15.75" customHeight="1">
      <c r="A77" s="5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</row>
    <row r="78" ht="15.75" customHeight="1">
      <c r="A78" s="5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</row>
    <row r="79" ht="15.75" customHeight="1">
      <c r="A79" s="5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</row>
    <row r="80" ht="15.75" customHeight="1">
      <c r="A80" s="5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</row>
    <row r="81" ht="15.75" customHeight="1">
      <c r="A81" s="5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</row>
    <row r="82" ht="15.75" customHeight="1">
      <c r="A82" s="5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</row>
    <row r="83" ht="15.75" customHeight="1">
      <c r="A83" s="5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</row>
    <row r="84" ht="15.75" customHeight="1">
      <c r="A84" s="5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</row>
    <row r="85" ht="15.75" customHeight="1">
      <c r="A85" s="5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</row>
    <row r="86" ht="15.75" customHeight="1">
      <c r="A86" s="5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</row>
    <row r="87" ht="15.75" customHeight="1">
      <c r="A87" s="5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</row>
    <row r="88" ht="15.75" customHeight="1">
      <c r="A88" s="5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</row>
    <row r="89" ht="15.75" customHeight="1">
      <c r="A89" s="5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</row>
    <row r="90" ht="15.75" customHeight="1">
      <c r="A90" s="5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</row>
    <row r="91" ht="15.75" customHeight="1">
      <c r="A91" s="5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</row>
    <row r="92" ht="15.75" customHeight="1">
      <c r="A92" s="5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ht="15.75" customHeight="1">
      <c r="A93" s="5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 ht="15.75" customHeight="1">
      <c r="A94" s="5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</row>
    <row r="95" ht="15.75" customHeight="1">
      <c r="A95" s="5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 ht="15.75" customHeight="1">
      <c r="A96" s="5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</row>
    <row r="97" ht="15.75" customHeight="1">
      <c r="A97" s="5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</row>
    <row r="98" ht="15.75" customHeight="1">
      <c r="A98" s="5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ht="15.75" customHeight="1">
      <c r="A99" s="5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</row>
    <row r="100" ht="15.75" customHeight="1">
      <c r="A100" s="5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</row>
    <row r="101" ht="15.75" customHeight="1">
      <c r="A101" s="5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</row>
    <row r="102" ht="15.75" customHeight="1">
      <c r="A102" s="5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ht="15.75" customHeight="1">
      <c r="A103" s="5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 ht="15.75" customHeight="1">
      <c r="A104" s="5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ht="15.75" customHeight="1">
      <c r="A105" s="5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 ht="15.75" customHeight="1">
      <c r="A106" s="5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</row>
    <row r="107" ht="15.75" customHeight="1">
      <c r="A107" s="5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</row>
    <row r="108" ht="15.75" customHeight="1">
      <c r="A108" s="5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 ht="15.75" customHeight="1">
      <c r="A109" s="5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 ht="15.75" customHeight="1">
      <c r="A110" s="5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ht="15.75" customHeight="1">
      <c r="A111" s="5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</row>
    <row r="112" ht="15.75" customHeight="1">
      <c r="A112" s="5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</row>
    <row r="113" ht="15.75" customHeight="1">
      <c r="A113" s="5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</row>
    <row r="114" ht="15.75" customHeight="1">
      <c r="A114" s="5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</row>
    <row r="115" ht="15.75" customHeight="1">
      <c r="A115" s="5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</row>
    <row r="116" ht="15.75" customHeight="1">
      <c r="A116" s="5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ht="15.75" customHeight="1">
      <c r="A117" s="5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</row>
    <row r="118" ht="15.75" customHeight="1">
      <c r="A118" s="5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</row>
    <row r="119" ht="15.75" customHeight="1">
      <c r="A119" s="5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</row>
    <row r="120" ht="15.75" customHeight="1">
      <c r="A120" s="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</row>
    <row r="121" ht="15.75" customHeight="1">
      <c r="A121" s="5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</row>
    <row r="122" ht="15.75" customHeight="1">
      <c r="A122" s="5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ht="15.75" customHeight="1">
      <c r="A123" s="5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</row>
    <row r="124" ht="15.75" customHeight="1">
      <c r="A124" s="5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</row>
    <row r="125" ht="15.75" customHeight="1">
      <c r="A125" s="5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ht="15.75" customHeight="1">
      <c r="A126" s="5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ht="15.75" customHeight="1">
      <c r="A127" s="5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ht="15.75" customHeight="1">
      <c r="A128" s="5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ht="15.75" customHeight="1">
      <c r="A129" s="5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  <row r="130" ht="15.75" customHeight="1">
      <c r="A130" s="5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</row>
    <row r="131" ht="15.75" customHeight="1">
      <c r="A131" s="5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</row>
    <row r="132" ht="15.75" customHeight="1">
      <c r="A132" s="5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</row>
    <row r="133" ht="15.75" customHeight="1">
      <c r="A133" s="5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</row>
    <row r="134" ht="15.75" customHeight="1">
      <c r="A134" s="5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</row>
    <row r="135" ht="15.75" customHeight="1">
      <c r="A135" s="5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</row>
    <row r="136" ht="15.75" customHeight="1">
      <c r="A136" s="5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</row>
    <row r="137" ht="15.75" customHeight="1">
      <c r="A137" s="5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</row>
    <row r="138" ht="15.75" customHeight="1">
      <c r="A138" s="5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</row>
    <row r="139" ht="15.75" customHeight="1">
      <c r="A139" s="5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</row>
    <row r="140" ht="15.75" customHeight="1">
      <c r="A140" s="5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</row>
    <row r="141" ht="15.75" customHeight="1">
      <c r="A141" s="5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</row>
    <row r="142" ht="15.75" customHeight="1">
      <c r="A142" s="5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</row>
    <row r="143" ht="15.75" customHeight="1">
      <c r="A143" s="5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</row>
    <row r="144" ht="15.75" customHeight="1">
      <c r="A144" s="5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</row>
    <row r="145" ht="15.75" customHeight="1">
      <c r="A145" s="5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</row>
    <row r="146" ht="15.75" customHeight="1">
      <c r="A146" s="5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</row>
    <row r="147" ht="15.75" customHeight="1">
      <c r="A147" s="5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 ht="15.75" customHeight="1">
      <c r="A148" s="5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</row>
    <row r="149" ht="15.75" customHeight="1">
      <c r="A149" s="5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</row>
    <row r="150" ht="15.75" customHeight="1">
      <c r="A150" s="5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</row>
    <row r="151" ht="15.75" customHeight="1">
      <c r="A151" s="5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</row>
    <row r="152" ht="15.75" customHeight="1">
      <c r="A152" s="5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</row>
    <row r="153" ht="15.75" customHeight="1">
      <c r="A153" s="5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</row>
    <row r="154" ht="15.75" customHeight="1">
      <c r="A154" s="5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</row>
    <row r="155" ht="15.75" customHeight="1">
      <c r="A155" s="5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</row>
    <row r="156" ht="15.75" customHeight="1">
      <c r="A156" s="5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</row>
    <row r="157" ht="15.75" customHeight="1">
      <c r="A157" s="5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 ht="15.75" customHeight="1">
      <c r="A158" s="5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</row>
    <row r="159" ht="15.75" customHeight="1">
      <c r="A159" s="5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</row>
    <row r="160" ht="15.75" customHeight="1">
      <c r="A160" s="5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</row>
    <row r="161" ht="15.75" customHeight="1">
      <c r="A161" s="5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</row>
    <row r="162" ht="15.75" customHeight="1">
      <c r="A162" s="5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</row>
    <row r="163" ht="15.75" customHeight="1">
      <c r="A163" s="5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</row>
    <row r="164" ht="15.75" customHeight="1">
      <c r="A164" s="5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</row>
    <row r="165" ht="15.75" customHeight="1">
      <c r="A165" s="5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</row>
    <row r="166" ht="15.75" customHeight="1">
      <c r="A166" s="5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</row>
    <row r="167" ht="15.75" customHeight="1">
      <c r="A167" s="5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</row>
    <row r="168" ht="15.75" customHeight="1">
      <c r="A168" s="5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</row>
    <row r="169" ht="15.75" customHeight="1">
      <c r="A169" s="5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</row>
    <row r="170" ht="15.75" customHeight="1">
      <c r="A170" s="5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</row>
    <row r="171" ht="15.75" customHeight="1">
      <c r="A171" s="5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</row>
    <row r="172" ht="15.75" customHeight="1">
      <c r="A172" s="5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</row>
    <row r="173" ht="15.75" customHeight="1">
      <c r="A173" s="5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</row>
    <row r="174" ht="15.75" customHeight="1">
      <c r="A174" s="5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</row>
    <row r="175" ht="15.75" customHeight="1">
      <c r="A175" s="5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</row>
    <row r="176" ht="15.75" customHeight="1">
      <c r="A176" s="5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</row>
    <row r="177" ht="15.75" customHeight="1">
      <c r="A177" s="5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</row>
    <row r="178" ht="15.75" customHeight="1">
      <c r="A178" s="5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</row>
    <row r="179" ht="15.75" customHeight="1">
      <c r="A179" s="5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</row>
    <row r="180" ht="15.75" customHeight="1">
      <c r="A180" s="5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</row>
    <row r="181" ht="15.75" customHeight="1">
      <c r="A181" s="5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 ht="15.75" customHeight="1">
      <c r="A182" s="5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 ht="15.75" customHeight="1">
      <c r="A183" s="5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 ht="15.75" customHeight="1">
      <c r="A184" s="5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 ht="15.75" customHeight="1">
      <c r="A185" s="5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  <row r="186" ht="15.75" customHeight="1">
      <c r="A186" s="5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</row>
    <row r="187" ht="15.75" customHeight="1">
      <c r="A187" s="5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</row>
    <row r="188" ht="15.75" customHeight="1">
      <c r="A188" s="5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</row>
    <row r="189" ht="15.75" customHeight="1">
      <c r="A189" s="5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</row>
    <row r="190" ht="15.75" customHeight="1">
      <c r="A190" s="5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</row>
    <row r="191" ht="15.75" customHeight="1">
      <c r="A191" s="5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</row>
    <row r="192" ht="15.75" customHeight="1">
      <c r="A192" s="5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</row>
    <row r="193" ht="15.75" customHeight="1">
      <c r="A193" s="5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</row>
    <row r="194" ht="15.75" customHeight="1">
      <c r="A194" s="5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</row>
    <row r="195" ht="15.75" customHeight="1">
      <c r="A195" s="5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</row>
    <row r="196" ht="15.75" customHeight="1">
      <c r="A196" s="5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</row>
    <row r="197" ht="15.75" customHeight="1">
      <c r="A197" s="5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 ht="15.75" customHeight="1">
      <c r="A198" s="5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 ht="15.75" customHeight="1">
      <c r="A199" s="5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 ht="15.75" customHeight="1">
      <c r="A200" s="5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</row>
    <row r="201" ht="15.75" customHeight="1">
      <c r="A201" s="5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</row>
    <row r="202" ht="15.75" customHeight="1">
      <c r="A202" s="5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</row>
    <row r="203" ht="15.75" customHeight="1">
      <c r="A203" s="5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</row>
    <row r="204" ht="15.75" customHeight="1">
      <c r="A204" s="5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</row>
    <row r="205" ht="15.75" customHeight="1">
      <c r="A205" s="5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</row>
    <row r="206" ht="15.75" customHeight="1">
      <c r="A206" s="5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</row>
    <row r="207" ht="15.75" customHeight="1">
      <c r="A207" s="5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</row>
    <row r="208" ht="15.75" customHeight="1">
      <c r="A208" s="5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</row>
    <row r="209" ht="15.75" customHeight="1">
      <c r="A209" s="5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</row>
    <row r="210" ht="15.75" customHeight="1">
      <c r="A210" s="5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</row>
    <row r="211" ht="15.75" customHeight="1">
      <c r="A211" s="5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</row>
    <row r="212" ht="15.75" customHeight="1">
      <c r="A212" s="5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</row>
    <row r="213" ht="15.75" customHeight="1">
      <c r="A213" s="5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</row>
    <row r="214" ht="15.75" customHeight="1">
      <c r="A214" s="5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</row>
    <row r="215" ht="15.75" customHeight="1">
      <c r="A215" s="5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</row>
    <row r="216" ht="15.75" customHeight="1">
      <c r="A216" s="5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</row>
    <row r="217" ht="15.75" customHeight="1">
      <c r="A217" s="5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</row>
    <row r="218" ht="15.75" customHeight="1">
      <c r="A218" s="5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</row>
    <row r="219" ht="15.75" customHeight="1">
      <c r="A219" s="5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</row>
    <row r="220" ht="15.75" customHeight="1">
      <c r="A220" s="5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</row>
    <row r="221" ht="15.75" customHeight="1">
      <c r="A221" s="5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</row>
    <row r="222" ht="15.75" customHeight="1">
      <c r="A222" s="5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</row>
    <row r="223" ht="15.75" customHeight="1">
      <c r="A223" s="5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</row>
    <row r="224" ht="15.75" customHeight="1">
      <c r="A224" s="5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</row>
    <row r="225" ht="15.75" customHeight="1">
      <c r="A225" s="5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</row>
    <row r="1001" ht="15.75" customHeight="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  <c r="AN1001" s="53"/>
      <c r="AO1001" s="53"/>
      <c r="AP1001" s="53"/>
      <c r="AQ1001" s="5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35.88"/>
    <col customWidth="1" min="3" max="3" width="22.5"/>
    <col customWidth="1" min="4" max="4" width="20.5"/>
    <col customWidth="1" min="5" max="5" width="22.75"/>
  </cols>
  <sheetData>
    <row r="1" ht="15.75" customHeight="1">
      <c r="A1" s="4" t="s">
        <v>88</v>
      </c>
      <c r="B1" s="4" t="s">
        <v>1</v>
      </c>
      <c r="C1" s="4" t="s">
        <v>2</v>
      </c>
      <c r="D1" s="4" t="s">
        <v>3</v>
      </c>
    </row>
    <row r="2" ht="15.75" customHeight="1"/>
    <row r="3" ht="15.75" customHeight="1"/>
    <row r="4" ht="15.75" customHeight="1">
      <c r="A4" s="56" t="s">
        <v>89</v>
      </c>
      <c r="E4" s="57" t="s">
        <v>90</v>
      </c>
    </row>
    <row r="5" ht="15.75" customHeight="1">
      <c r="F5" s="58" t="s">
        <v>91</v>
      </c>
    </row>
    <row r="6" ht="15.75" customHeight="1">
      <c r="A6" s="59">
        <v>45226.0</v>
      </c>
      <c r="B6" s="60" t="s">
        <v>26</v>
      </c>
      <c r="C6" s="61">
        <v>80000.0</v>
      </c>
      <c r="D6" s="62">
        <v>0.085</v>
      </c>
      <c r="E6" s="63">
        <f t="shared" ref="E6:E23" si="1">C6/$C$26</f>
        <v>0.06153846154</v>
      </c>
    </row>
    <row r="7" ht="15.75" customHeight="1">
      <c r="A7" s="59">
        <v>45227.0</v>
      </c>
      <c r="B7" s="60" t="s">
        <v>33</v>
      </c>
      <c r="C7" s="61">
        <v>50000.0</v>
      </c>
      <c r="D7" s="62">
        <v>0.085</v>
      </c>
      <c r="E7" s="63">
        <f t="shared" si="1"/>
        <v>0.03846153846</v>
      </c>
    </row>
    <row r="8" ht="15.75" customHeight="1">
      <c r="A8" s="59">
        <v>45227.0</v>
      </c>
      <c r="B8" s="60" t="s">
        <v>36</v>
      </c>
      <c r="C8" s="61">
        <v>50000.0</v>
      </c>
      <c r="D8" s="62">
        <v>0.085</v>
      </c>
      <c r="E8" s="63">
        <f t="shared" si="1"/>
        <v>0.03846153846</v>
      </c>
    </row>
    <row r="9" ht="15.75" customHeight="1">
      <c r="A9" s="64">
        <v>45227.0</v>
      </c>
      <c r="B9" s="65" t="s">
        <v>39</v>
      </c>
      <c r="C9" s="66">
        <v>50000.0</v>
      </c>
      <c r="D9" s="67">
        <v>0.085</v>
      </c>
      <c r="E9" s="63">
        <f t="shared" si="1"/>
        <v>0.03846153846</v>
      </c>
    </row>
    <row r="10" ht="15.75" customHeight="1">
      <c r="A10" s="64">
        <v>45229.0</v>
      </c>
      <c r="B10" s="65" t="s">
        <v>43</v>
      </c>
      <c r="C10" s="66">
        <v>50000.0</v>
      </c>
      <c r="D10" s="67">
        <v>0.085</v>
      </c>
      <c r="E10" s="63">
        <f t="shared" si="1"/>
        <v>0.03846153846</v>
      </c>
    </row>
    <row r="11" ht="15.75" customHeight="1">
      <c r="A11" s="59">
        <v>45229.0</v>
      </c>
      <c r="B11" s="60" t="s">
        <v>45</v>
      </c>
      <c r="C11" s="61">
        <v>30000.0</v>
      </c>
      <c r="D11" s="62">
        <v>0.085</v>
      </c>
      <c r="E11" s="63">
        <f t="shared" si="1"/>
        <v>0.02307692308</v>
      </c>
    </row>
    <row r="12" ht="15.75" customHeight="1">
      <c r="A12" s="59">
        <v>45229.0</v>
      </c>
      <c r="B12" s="60" t="s">
        <v>48</v>
      </c>
      <c r="C12" s="61">
        <v>50000.0</v>
      </c>
      <c r="D12" s="62">
        <v>0.085</v>
      </c>
      <c r="E12" s="63">
        <f t="shared" si="1"/>
        <v>0.03846153846</v>
      </c>
    </row>
    <row r="13" ht="15.75" customHeight="1">
      <c r="A13" s="59">
        <v>45229.0</v>
      </c>
      <c r="B13" s="60" t="s">
        <v>53</v>
      </c>
      <c r="C13" s="61">
        <v>200000.0</v>
      </c>
      <c r="D13" s="62">
        <v>0.09</v>
      </c>
      <c r="E13" s="63">
        <f t="shared" si="1"/>
        <v>0.1538461538</v>
      </c>
    </row>
    <row r="14" ht="15.75" customHeight="1">
      <c r="A14" s="59">
        <v>45229.0</v>
      </c>
      <c r="B14" s="60" t="s">
        <v>56</v>
      </c>
      <c r="C14" s="61">
        <v>10000.0</v>
      </c>
      <c r="D14" s="62">
        <v>0.085</v>
      </c>
      <c r="E14" s="63">
        <f t="shared" si="1"/>
        <v>0.007692307692</v>
      </c>
    </row>
    <row r="15" ht="15.75" customHeight="1">
      <c r="A15" s="59">
        <v>45229.0</v>
      </c>
      <c r="B15" s="60" t="s">
        <v>60</v>
      </c>
      <c r="C15" s="61">
        <v>50000.0</v>
      </c>
      <c r="D15" s="62">
        <v>0.085</v>
      </c>
      <c r="E15" s="63">
        <f t="shared" si="1"/>
        <v>0.03846153846</v>
      </c>
    </row>
    <row r="16" ht="15.75" customHeight="1">
      <c r="A16" s="59">
        <v>45229.0</v>
      </c>
      <c r="B16" s="60" t="s">
        <v>63</v>
      </c>
      <c r="C16" s="61">
        <v>30000.0</v>
      </c>
      <c r="D16" s="62">
        <v>0.085</v>
      </c>
      <c r="E16" s="63">
        <f t="shared" si="1"/>
        <v>0.02307692308</v>
      </c>
    </row>
    <row r="17" ht="15.75" customHeight="1">
      <c r="A17" s="59">
        <v>45229.0</v>
      </c>
      <c r="B17" s="60" t="s">
        <v>66</v>
      </c>
      <c r="C17" s="61">
        <v>250000.0</v>
      </c>
      <c r="D17" s="62">
        <v>0.09</v>
      </c>
      <c r="E17" s="63">
        <f t="shared" si="1"/>
        <v>0.1923076923</v>
      </c>
    </row>
    <row r="18" ht="15.75" customHeight="1">
      <c r="A18" s="64">
        <v>45229.0</v>
      </c>
      <c r="B18" s="65" t="s">
        <v>69</v>
      </c>
      <c r="C18" s="66">
        <v>200000.0</v>
      </c>
      <c r="D18" s="67">
        <v>0.0875</v>
      </c>
      <c r="E18" s="63">
        <f t="shared" si="1"/>
        <v>0.1538461538</v>
      </c>
    </row>
    <row r="19" ht="15.75" customHeight="1">
      <c r="A19" s="59">
        <v>45230.0</v>
      </c>
      <c r="B19" s="60" t="s">
        <v>71</v>
      </c>
      <c r="C19" s="61">
        <v>50000.0</v>
      </c>
      <c r="D19" s="62">
        <v>0.085</v>
      </c>
      <c r="E19" s="63">
        <f t="shared" si="1"/>
        <v>0.03846153846</v>
      </c>
    </row>
    <row r="20" ht="15.75" customHeight="1">
      <c r="A20" s="59">
        <v>45230.0</v>
      </c>
      <c r="B20" s="60" t="s">
        <v>74</v>
      </c>
      <c r="C20" s="61">
        <v>50000.0</v>
      </c>
      <c r="D20" s="62">
        <v>0.085</v>
      </c>
      <c r="E20" s="63">
        <f t="shared" si="1"/>
        <v>0.03846153846</v>
      </c>
    </row>
    <row r="21" ht="15.75" customHeight="1">
      <c r="A21" s="59">
        <v>45230.0</v>
      </c>
      <c r="B21" s="60" t="s">
        <v>77</v>
      </c>
      <c r="C21" s="61">
        <v>20000.0</v>
      </c>
      <c r="D21" s="62">
        <v>0.085</v>
      </c>
      <c r="E21" s="63">
        <f t="shared" si="1"/>
        <v>0.01538461538</v>
      </c>
    </row>
    <row r="22" ht="15.75" customHeight="1">
      <c r="A22" s="59">
        <v>45230.0</v>
      </c>
      <c r="B22" s="60" t="s">
        <v>80</v>
      </c>
      <c r="C22" s="61">
        <v>50000.0</v>
      </c>
      <c r="D22" s="62">
        <v>0.085</v>
      </c>
      <c r="E22" s="63">
        <f t="shared" si="1"/>
        <v>0.03846153846</v>
      </c>
    </row>
    <row r="23" ht="15.75" customHeight="1">
      <c r="A23" s="59">
        <v>45230.0</v>
      </c>
      <c r="B23" s="60" t="s">
        <v>92</v>
      </c>
      <c r="C23" s="61">
        <v>30000.0</v>
      </c>
      <c r="D23" s="62">
        <v>0.085</v>
      </c>
      <c r="E23" s="63">
        <f t="shared" si="1"/>
        <v>0.02307692308</v>
      </c>
    </row>
    <row r="24" ht="15.75" customHeight="1">
      <c r="E24" s="63"/>
    </row>
    <row r="25" ht="15.75" customHeight="1">
      <c r="E25" s="63"/>
    </row>
    <row r="26" ht="15.75" customHeight="1">
      <c r="B26" s="68" t="s">
        <v>93</v>
      </c>
      <c r="C26" s="69">
        <f>SUM(C6:C23)</f>
        <v>1300000</v>
      </c>
      <c r="E26" s="63">
        <f>SUM(E6:E23)</f>
        <v>1</v>
      </c>
    </row>
    <row r="27" ht="15.75" customHeight="1"/>
    <row r="28" ht="15.75" customHeight="1"/>
    <row r="29" ht="15.75" customHeight="1"/>
    <row r="30" ht="15.75" customHeight="1">
      <c r="A30" s="70" t="s">
        <v>94</v>
      </c>
      <c r="E30" s="57" t="s">
        <v>90</v>
      </c>
    </row>
    <row r="31" ht="15.75" customHeight="1"/>
    <row r="32" ht="15.75" customHeight="1">
      <c r="A32" s="59">
        <v>45226.0</v>
      </c>
      <c r="B32" s="60" t="s">
        <v>26</v>
      </c>
      <c r="C32" s="61">
        <v>80000.0</v>
      </c>
      <c r="D32" s="62">
        <v>0.085</v>
      </c>
      <c r="E32" s="63">
        <f t="shared" ref="E32:E49" si="2">C32/$C$52</f>
        <v>0.06153846154</v>
      </c>
    </row>
    <row r="33" ht="15.75" customHeight="1">
      <c r="A33" s="59">
        <v>45227.0</v>
      </c>
      <c r="B33" s="60" t="s">
        <v>33</v>
      </c>
      <c r="C33" s="61">
        <v>50000.0</v>
      </c>
      <c r="D33" s="62">
        <v>0.085</v>
      </c>
      <c r="E33" s="63">
        <f t="shared" si="2"/>
        <v>0.03846153846</v>
      </c>
    </row>
    <row r="34" ht="15.75" customHeight="1">
      <c r="A34" s="59">
        <v>45227.0</v>
      </c>
      <c r="B34" s="60" t="s">
        <v>36</v>
      </c>
      <c r="C34" s="61">
        <v>50000.0</v>
      </c>
      <c r="D34" s="62">
        <v>0.085</v>
      </c>
      <c r="E34" s="63">
        <f t="shared" si="2"/>
        <v>0.03846153846</v>
      </c>
    </row>
    <row r="35" ht="15.75" customHeight="1">
      <c r="A35" s="64">
        <v>45227.0</v>
      </c>
      <c r="B35" s="65" t="s">
        <v>39</v>
      </c>
      <c r="C35" s="66">
        <v>50000.0</v>
      </c>
      <c r="D35" s="67">
        <v>0.085</v>
      </c>
      <c r="E35" s="63">
        <f t="shared" si="2"/>
        <v>0.03846153846</v>
      </c>
    </row>
    <row r="36" ht="15.75" customHeight="1">
      <c r="A36" s="64">
        <v>45229.0</v>
      </c>
      <c r="B36" s="65" t="s">
        <v>43</v>
      </c>
      <c r="C36" s="66">
        <v>50000.0</v>
      </c>
      <c r="D36" s="67">
        <v>0.085</v>
      </c>
      <c r="E36" s="63">
        <f t="shared" si="2"/>
        <v>0.03846153846</v>
      </c>
    </row>
    <row r="37" ht="15.75" customHeight="1">
      <c r="A37" s="59">
        <v>45229.0</v>
      </c>
      <c r="B37" s="60" t="s">
        <v>45</v>
      </c>
      <c r="C37" s="61">
        <v>30000.0</v>
      </c>
      <c r="D37" s="62">
        <v>0.085</v>
      </c>
      <c r="E37" s="63">
        <f t="shared" si="2"/>
        <v>0.02307692308</v>
      </c>
    </row>
    <row r="38" ht="15.75" customHeight="1">
      <c r="A38" s="59">
        <v>45229.0</v>
      </c>
      <c r="B38" s="60" t="s">
        <v>48</v>
      </c>
      <c r="C38" s="61">
        <v>50000.0</v>
      </c>
      <c r="D38" s="62">
        <v>0.085</v>
      </c>
      <c r="E38" s="63">
        <f t="shared" si="2"/>
        <v>0.03846153846</v>
      </c>
    </row>
    <row r="39" ht="15.75" customHeight="1">
      <c r="A39" s="59">
        <v>45229.0</v>
      </c>
      <c r="B39" s="60" t="s">
        <v>53</v>
      </c>
      <c r="C39" s="61">
        <v>200000.0</v>
      </c>
      <c r="D39" s="62">
        <v>0.09</v>
      </c>
      <c r="E39" s="63">
        <f t="shared" si="2"/>
        <v>0.1538461538</v>
      </c>
    </row>
    <row r="40" ht="15.75" customHeight="1">
      <c r="A40" s="59">
        <v>45229.0</v>
      </c>
      <c r="B40" s="60" t="s">
        <v>56</v>
      </c>
      <c r="C40" s="61">
        <v>10000.0</v>
      </c>
      <c r="D40" s="62">
        <v>0.085</v>
      </c>
      <c r="E40" s="63">
        <f t="shared" si="2"/>
        <v>0.007692307692</v>
      </c>
    </row>
    <row r="41" ht="15.75" customHeight="1">
      <c r="A41" s="59">
        <v>45229.0</v>
      </c>
      <c r="B41" s="60" t="s">
        <v>60</v>
      </c>
      <c r="C41" s="61">
        <v>50000.0</v>
      </c>
      <c r="D41" s="62">
        <v>0.085</v>
      </c>
      <c r="E41" s="63">
        <f t="shared" si="2"/>
        <v>0.03846153846</v>
      </c>
    </row>
    <row r="42" ht="15.75" customHeight="1">
      <c r="A42" s="59">
        <v>45229.0</v>
      </c>
      <c r="B42" s="60" t="s">
        <v>63</v>
      </c>
      <c r="C42" s="61">
        <v>30000.0</v>
      </c>
      <c r="D42" s="62">
        <v>0.085</v>
      </c>
      <c r="E42" s="63">
        <f t="shared" si="2"/>
        <v>0.02307692308</v>
      </c>
    </row>
    <row r="43" ht="15.75" customHeight="1">
      <c r="A43" s="59">
        <v>45229.0</v>
      </c>
      <c r="B43" s="60" t="s">
        <v>66</v>
      </c>
      <c r="C43" s="61">
        <v>250000.0</v>
      </c>
      <c r="D43" s="62">
        <v>0.09</v>
      </c>
      <c r="E43" s="63">
        <f t="shared" si="2"/>
        <v>0.1923076923</v>
      </c>
    </row>
    <row r="44" ht="15.75" customHeight="1">
      <c r="A44" s="64">
        <v>45229.0</v>
      </c>
      <c r="B44" s="65" t="s">
        <v>69</v>
      </c>
      <c r="C44" s="66">
        <v>200000.0</v>
      </c>
      <c r="D44" s="67">
        <v>0.0875</v>
      </c>
      <c r="E44" s="63">
        <f t="shared" si="2"/>
        <v>0.1538461538</v>
      </c>
    </row>
    <row r="45" ht="15.75" customHeight="1">
      <c r="A45" s="59">
        <v>45230.0</v>
      </c>
      <c r="B45" s="60" t="s">
        <v>71</v>
      </c>
      <c r="C45" s="61">
        <v>50000.0</v>
      </c>
      <c r="D45" s="62">
        <v>0.085</v>
      </c>
      <c r="E45" s="63">
        <f t="shared" si="2"/>
        <v>0.03846153846</v>
      </c>
    </row>
    <row r="46" ht="15.75" customHeight="1">
      <c r="A46" s="59">
        <v>45230.0</v>
      </c>
      <c r="B46" s="60" t="s">
        <v>74</v>
      </c>
      <c r="C46" s="61">
        <v>50000.0</v>
      </c>
      <c r="D46" s="62">
        <v>0.085</v>
      </c>
      <c r="E46" s="63">
        <f t="shared" si="2"/>
        <v>0.03846153846</v>
      </c>
    </row>
    <row r="47" ht="15.75" customHeight="1">
      <c r="A47" s="59">
        <v>45230.0</v>
      </c>
      <c r="B47" s="60" t="s">
        <v>77</v>
      </c>
      <c r="C47" s="61">
        <v>20000.0</v>
      </c>
      <c r="D47" s="62">
        <v>0.085</v>
      </c>
      <c r="E47" s="63">
        <f t="shared" si="2"/>
        <v>0.01538461538</v>
      </c>
    </row>
    <row r="48" ht="15.75" customHeight="1">
      <c r="A48" s="59">
        <v>45230.0</v>
      </c>
      <c r="B48" s="60" t="s">
        <v>80</v>
      </c>
      <c r="C48" s="61">
        <v>50000.0</v>
      </c>
      <c r="D48" s="62">
        <v>0.085</v>
      </c>
      <c r="E48" s="63">
        <f t="shared" si="2"/>
        <v>0.03846153846</v>
      </c>
    </row>
    <row r="49" ht="15.75" customHeight="1">
      <c r="A49" s="59">
        <v>45230.0</v>
      </c>
      <c r="B49" s="60" t="s">
        <v>92</v>
      </c>
      <c r="C49" s="61">
        <v>30000.0</v>
      </c>
      <c r="D49" s="62">
        <v>0.085</v>
      </c>
      <c r="E49" s="63">
        <f t="shared" si="2"/>
        <v>0.02307692308</v>
      </c>
    </row>
    <row r="50" ht="15.75" customHeight="1">
      <c r="E50" s="63"/>
    </row>
    <row r="51" ht="15.75" customHeight="1">
      <c r="E51" s="63"/>
    </row>
    <row r="52" ht="15.75" customHeight="1">
      <c r="B52" s="68" t="s">
        <v>93</v>
      </c>
      <c r="C52" s="69">
        <f>SUM(C32:C49)</f>
        <v>1300000</v>
      </c>
      <c r="E52" s="63">
        <f>SUM(E32:E49)</f>
        <v>1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