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49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yLOAgORoSTdEr4HhkRE2dBIXgeTL/sk+0dnJNyRF3Xo="/>
    </ext>
  </extLst>
</workbook>
</file>

<file path=xl/sharedStrings.xml><?xml version="1.0" encoding="utf-8"?>
<sst xmlns="http://schemas.openxmlformats.org/spreadsheetml/2006/main" count="632" uniqueCount="254">
  <si>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</si>
  <si>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</si>
  <si>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</si>
  <si>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</si>
  <si>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</si>
  <si>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</si>
  <si>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</si>
  <si>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</si>
  <si>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</si>
  <si>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</si>
  <si>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</si>
  <si>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</si>
  <si>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</si>
  <si>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</si>
  <si>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</si>
  <si>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</si>
  <si>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</si>
  <si>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</si>
  <si>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 实际发息</t>
  </si>
  <si>
    <t>5th 应发股息</t>
  </si>
  <si>
    <t>5th 实际发息</t>
  </si>
  <si>
    <t>Principal Repayment Amount</t>
  </si>
  <si>
    <t>Payment date</t>
  </si>
  <si>
    <t>Method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</si>
  <si>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</si>
  <si>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</si>
  <si>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</si>
  <si>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</si>
  <si>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</si>
  <si>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</si>
  <si>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</si>
  <si>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Batch #1</t>
  </si>
  <si>
    <t>Yitong Deng</t>
  </si>
  <si>
    <t>Chase 849 ACH</t>
  </si>
  <si>
    <t xml:space="preserve">Yitong Deng's second dividends of 3 subscription was paid in total of  $ 421.51 + $ 421.51  $ 4,215.07  =   $ 5,058.08  on 1/17/2025 </t>
  </si>
  <si>
    <t>Domestic</t>
  </si>
  <si>
    <t>125-90-9197</t>
  </si>
  <si>
    <t>ACH</t>
  </si>
  <si>
    <t>508119567</t>
  </si>
  <si>
    <t>122203950</t>
  </si>
  <si>
    <t>9411 65th Road, 3C, Rego Park, Ny, 11374</t>
  </si>
  <si>
    <t>Jiani Shi</t>
  </si>
  <si>
    <t>CrowdFunz raised Jiani Shi's dividend rate to 9% on 9/20/2024; the make-up dividend in total of $252.06 was paid on 9/20/2024</t>
  </si>
  <si>
    <t>800-88-8727</t>
  </si>
  <si>
    <t>483059797622</t>
  </si>
  <si>
    <t>021000322</t>
  </si>
  <si>
    <t>11943 Gold Creek Trail, windermere, FL 34786</t>
  </si>
  <si>
    <t>AGI Medical PC</t>
  </si>
  <si>
    <t>Domestic/Entity</t>
  </si>
  <si>
    <t>26-4432199</t>
  </si>
  <si>
    <t>36-20 168th Street #1H, Flushing, NY, 11021</t>
  </si>
  <si>
    <t>Qiang Fu</t>
  </si>
  <si>
    <t>127-88-8266</t>
  </si>
  <si>
    <t>53 Rose Ave., Great Neck, NY, 11021</t>
  </si>
  <si>
    <t>Z &amp; K Group LLC</t>
  </si>
  <si>
    <t>87-1563030</t>
  </si>
  <si>
    <t>1140 127st, Flushing, NY 11356</t>
  </si>
  <si>
    <t>Qihao Jiang</t>
  </si>
  <si>
    <t>248-83-7535</t>
  </si>
  <si>
    <t>5006130776</t>
  </si>
  <si>
    <t>021213591</t>
  </si>
  <si>
    <t>6 Manchur Court, Flemington, NJ, 08822</t>
  </si>
  <si>
    <t>Hong Chen</t>
  </si>
  <si>
    <t xml:space="preserve">Hong Chen's second dividends of 2 subscription was paid in total of   $ 3,570.41 +  $ 8,926.03 =  $ 12,496.44 on  1/17/2025 </t>
  </si>
  <si>
    <t>249-85-0481</t>
  </si>
  <si>
    <t>5008141375</t>
  </si>
  <si>
    <t>21213591</t>
  </si>
  <si>
    <t>Jing He (Haoping Qi)</t>
  </si>
  <si>
    <t>059-90-9200</t>
  </si>
  <si>
    <t>1497 Washington Ave, New Hyde Park, NY, 11040</t>
  </si>
  <si>
    <t>Chao Wei Tan</t>
  </si>
  <si>
    <t>054-92-5129</t>
  </si>
  <si>
    <t>1622 W10 Street, Brooklyn, NY, 11223</t>
  </si>
  <si>
    <t>Song Huang</t>
  </si>
  <si>
    <t xml:space="preserve">Song Huang's second dividends of 2 subscription was paid in total of    $ 2,107.53 +   $ 2,107.53  =   $ 4,215.07 on  1/17/2025 </t>
  </si>
  <si>
    <t>017-82-3859</t>
  </si>
  <si>
    <t>2700 Broadway, Apt 10A, New York, NY, 10025</t>
  </si>
  <si>
    <t>Leilei Holding Inc.(Catherine Zhan)</t>
  </si>
  <si>
    <t>92-2417343</t>
  </si>
  <si>
    <t>10255 67th Drive, APT. 6G, Forest Hills, NY, 11375</t>
  </si>
  <si>
    <t>Hualong Zhang &amp; Qing Xu Foundation</t>
  </si>
  <si>
    <t xml:space="preserve"> 27-1474371</t>
  </si>
  <si>
    <t>17 Montauk Trail, Wayne, NJ, 07470</t>
  </si>
  <si>
    <t>2016 Hualong Zhang Dynasty Trust</t>
  </si>
  <si>
    <t xml:space="preserve">2016 Hualong Zhang Dynasty Trust's first dividends of 2 subscription was paid in total of  $ 15,978.08 on 8/7/2024 </t>
  </si>
  <si>
    <t xml:space="preserve">2016 Hualong Zhang Dynasty Trust's second dividends of 2 subscription was paid in total of    $ 5,801.92 +    $ 10,264.93 =    $ 16,066.85  on 1/17/2025 </t>
  </si>
  <si>
    <t>81-6764423</t>
  </si>
  <si>
    <t xml:space="preserve">2016 Hualong Zhang Dynasty Trust's second dividends of 2 subscription was paid in total of   $ 5,801.92 +    $ 10,264.93 =    $ 16,066.85  on 1/17/2025 </t>
  </si>
  <si>
    <t>Lina Tasci</t>
  </si>
  <si>
    <t xml:space="preserve">Lina Tasci's second dividends of 3 subscription was paid in total of   $ 843.01 +   $ 843.01  +  $ 1,264.52 =   $ 2,950.55  on 1/17/2025 </t>
  </si>
  <si>
    <t>105-98-8685</t>
  </si>
  <si>
    <t>64058514</t>
  </si>
  <si>
    <t>022000020</t>
  </si>
  <si>
    <t>29 14 139TH STREET APT 6G, Flushing, NY 11354</t>
  </si>
  <si>
    <t>David Tang</t>
  </si>
  <si>
    <t xml:space="preserve">David Tang's second dividends of 2 subscription was paid in total of    $ 4,215.07 +  $ 2,169.52 =    $ 6,384.59  on 1/17/2025 </t>
  </si>
  <si>
    <t>530-04-3430</t>
  </si>
  <si>
    <t>51-54 Codewise Place, 1st Floor, Elmhurst, NY, 11373</t>
  </si>
  <si>
    <t>Batch #2</t>
  </si>
  <si>
    <t>Yanyan Lin</t>
  </si>
  <si>
    <t>157-08-7486</t>
  </si>
  <si>
    <t>1010025825291</t>
  </si>
  <si>
    <t>21200025</t>
  </si>
  <si>
    <t>201 Dey Street, Harrison, NJ 07029</t>
  </si>
  <si>
    <t>Chun Liu</t>
  </si>
  <si>
    <t>127-84-6146</t>
  </si>
  <si>
    <t>33 Gracewood Dr, Manhasset, NY 11030</t>
  </si>
  <si>
    <t>Changqin Wang</t>
  </si>
  <si>
    <t>118-78-2971</t>
  </si>
  <si>
    <t>29-49 137 street, APT 3C, Flushing, NY, 11354</t>
  </si>
  <si>
    <t>Yongcai Mao</t>
  </si>
  <si>
    <t>605-19-3597</t>
  </si>
  <si>
    <t>8140066083</t>
  </si>
  <si>
    <t>031207607</t>
  </si>
  <si>
    <t>659 Belgrove Dr, Kearny, NJ 07032</t>
  </si>
  <si>
    <t>Wei Liu</t>
  </si>
  <si>
    <t xml:space="preserve">Wei Liu's second dividends of 2 subscription was paid in total of    $ 2,107.53 +    $ 2,107.53 =    $ 4,215.07 on 1/17/2025 </t>
  </si>
  <si>
    <t>284-02-8110</t>
  </si>
  <si>
    <t>17 Crescent Pl, Short Hills, NJ, 07078</t>
  </si>
  <si>
    <t>Huizhong Fang</t>
  </si>
  <si>
    <t>077-74-0205</t>
  </si>
  <si>
    <t>483055904150</t>
  </si>
  <si>
    <t>100-25 Queens Blvd, , Apt 6k, Forest Hills, NY, 11375</t>
  </si>
  <si>
    <t>Batch #3</t>
  </si>
  <si>
    <t>Zhiyu Zhang</t>
  </si>
  <si>
    <t>089-70-6907</t>
  </si>
  <si>
    <t>5005077036</t>
  </si>
  <si>
    <t>6327 Wetherole Street, Rego Park, NY, 11374</t>
  </si>
  <si>
    <t>Ryst Holding Group Inc. (Yuchi Li)</t>
  </si>
  <si>
    <t>81-2019349</t>
  </si>
  <si>
    <t>12 Wilmington Dr, Melville, NY, 11747</t>
  </si>
  <si>
    <t>Wenwen Cao</t>
  </si>
  <si>
    <t>514-59-8530</t>
  </si>
  <si>
    <t>19 Lorraine Street, Syosset, NY, 11791</t>
  </si>
  <si>
    <t>Yuhe Wang</t>
  </si>
  <si>
    <t>International</t>
  </si>
  <si>
    <t>-</t>
  </si>
  <si>
    <t>3930395638</t>
  </si>
  <si>
    <t>021000021</t>
  </si>
  <si>
    <t>16 Jia Ding Lu Apt 601 Unit 1 Bl, Qingdao, Shandong Province, China 266032</t>
  </si>
  <si>
    <t>Hui Cao</t>
  </si>
  <si>
    <t xml:space="preserve">Hui Cao's second dividends of 2 subscription was paid in total of    $ 4,215.07 +    $ 4,215.07 =   $ 8,430.14   on 1/17/2025 </t>
  </si>
  <si>
    <t>044-82-4728</t>
  </si>
  <si>
    <t>30A Gates Avenue, Warren, NJ 07059</t>
  </si>
  <si>
    <t>Steven Huang</t>
  </si>
  <si>
    <t>062-72-8273</t>
  </si>
  <si>
    <t>6872716759</t>
  </si>
  <si>
    <t>021000089</t>
  </si>
  <si>
    <t>8623 59th Ave, Elmhurst, NY 11373</t>
  </si>
  <si>
    <t>Ling Li</t>
  </si>
  <si>
    <t xml:space="preserve">CrowdFunz raised Ling Li's dividend rate for 2 subscriptions to 8.75% starting from 11/28/2024; the total first make-up dividend is $67.81 paid on 3/5/2025
</t>
  </si>
  <si>
    <t xml:space="preserve">Ling Li's second dividends of 2 subscription was paid in total of    $ 3,793.56  +   $ 3,793.56  =    $ 7,587.12  on 1/17/2025; CrowdFunz raised Ling Li's dividend rate for 2 subscriptions to 8.75% starting from 11/28/2024; the total second make-up dividend is $$223.15 paid on 3/5/2025
</t>
  </si>
  <si>
    <t>3024443433</t>
  </si>
  <si>
    <t>Ma Jia Pu Road 88 #5-1-403, Fengtai, Beijing, China 100068</t>
  </si>
  <si>
    <t>Edward Weigong Fang</t>
  </si>
  <si>
    <t>116-70-9748</t>
  </si>
  <si>
    <t>756066228</t>
  </si>
  <si>
    <t xml:space="preserve">021000021
</t>
  </si>
  <si>
    <t>2844 Earlshire Court, Deltona, FL 32738</t>
  </si>
  <si>
    <t>Sophia H. Li</t>
  </si>
  <si>
    <t>577-15-7781</t>
  </si>
  <si>
    <t>1003839975</t>
  </si>
  <si>
    <t>7 MELVIEW CT, Melville, NY 11747</t>
  </si>
  <si>
    <t>Batch #4</t>
  </si>
  <si>
    <t>Yuting Wang</t>
  </si>
  <si>
    <t>698-07-7626</t>
  </si>
  <si>
    <t>435005578649</t>
  </si>
  <si>
    <t>051000017</t>
  </si>
  <si>
    <t>21 Jefferson Ave, Tenafly, NJ 07670</t>
  </si>
  <si>
    <t>Long Ting Ma</t>
  </si>
  <si>
    <t>099-02-7524</t>
  </si>
  <si>
    <t>400736166</t>
  </si>
  <si>
    <t>29 Kensington CIR., Manhasset, NY, 11030</t>
  </si>
  <si>
    <t>Shifeng Zhu</t>
  </si>
  <si>
    <t>121-86-9488</t>
  </si>
  <si>
    <t>817978760</t>
  </si>
  <si>
    <t>2 SPINNING WHEEL LN, Dix Hills, NY 11746</t>
  </si>
  <si>
    <t>Lijuan Bao</t>
  </si>
  <si>
    <t>373-71-0224</t>
  </si>
  <si>
    <t>6 Compton Street East Northport NY 11731</t>
  </si>
  <si>
    <t>Yuanjia Yin</t>
  </si>
  <si>
    <t>358-75-5230</t>
  </si>
  <si>
    <t>18 Tower Rd, Edison, NJ, 08820</t>
  </si>
  <si>
    <t>Di Huang</t>
  </si>
  <si>
    <t>806-06-2033</t>
  </si>
  <si>
    <t>325078974982</t>
  </si>
  <si>
    <t>121000358</t>
  </si>
  <si>
    <t>100 Christopher Columbus Dr, Apt 1807, Jersey City, NJ 07302</t>
  </si>
  <si>
    <t>Zhihua Qiao</t>
  </si>
  <si>
    <t>177-80-2522</t>
  </si>
  <si>
    <t>26 Ave at Port Imperial Apt 333, West New York, NJ 07093</t>
  </si>
  <si>
    <t>Bei Yu</t>
  </si>
  <si>
    <t>423-77-0599</t>
  </si>
  <si>
    <t xml:space="preserve">100 Five Points Road, Freehold, NJ 07728
</t>
  </si>
  <si>
    <t>Jianzhong You</t>
  </si>
  <si>
    <t>424-21-5849</t>
  </si>
  <si>
    <t>39900000591697174</t>
  </si>
  <si>
    <t>101205681</t>
  </si>
  <si>
    <t>212 Heritage Mill Dr, Madison, AL, 35758</t>
  </si>
  <si>
    <t>Xiaohong Du</t>
  </si>
  <si>
    <t xml:space="preserve">Xiaohong Du's second dividends of 2 subscription was paid in total of   $ 4,215.07 +    $ 8,430.14  =   $ 12,645.21 on 1/17/2025 </t>
  </si>
  <si>
    <t>057-74-9425</t>
  </si>
  <si>
    <t>38209136</t>
  </si>
  <si>
    <t>146 West 57th Street, New York, NY, 10019</t>
  </si>
  <si>
    <t>Jieyang Zhou</t>
  </si>
  <si>
    <t>142-04-5858</t>
  </si>
  <si>
    <t>237040551696</t>
  </si>
  <si>
    <t>53000196</t>
  </si>
  <si>
    <t>5701 Providence Country Club Dr, Charlotte, NC, 28277</t>
  </si>
  <si>
    <t>Batch #5</t>
  </si>
  <si>
    <t>Mengfan Wang (Quyuan Zhou)</t>
  </si>
  <si>
    <t>075-92-0966</t>
  </si>
  <si>
    <t>483068529878</t>
  </si>
  <si>
    <t>5615 Netherland Ave Apt 2E, Bronx, NY 10471</t>
  </si>
  <si>
    <t>Chen Jin</t>
  </si>
  <si>
    <t>Chen Jin exited the Fund on 12/13/2024; the over-paid dividend in total of $958.90 - $47.95 = $910.95  was deducted from the principal repayment.</t>
  </si>
  <si>
    <t>169-86-4633</t>
  </si>
  <si>
    <t>1600 B Page Street, Philadelphia, PA 19121</t>
  </si>
  <si>
    <t>Stephanie Yang</t>
  </si>
  <si>
    <t>106-80-1252</t>
  </si>
  <si>
    <t>12 Wilmington Drive, Melville, NY, 11747</t>
  </si>
  <si>
    <t>21000021</t>
  </si>
  <si>
    <t>11 Hai Hu Xi Li, Yangqiao, Apt.5－76, Beijing, China, 100068</t>
  </si>
  <si>
    <t>Yuchi Li</t>
  </si>
  <si>
    <t>206-64-0682</t>
  </si>
  <si>
    <t>827869181</t>
  </si>
  <si>
    <t>You Li</t>
  </si>
  <si>
    <t>126-70-3072</t>
  </si>
  <si>
    <t>10003042260715</t>
  </si>
  <si>
    <t>026083713</t>
  </si>
  <si>
    <t>134 Haven Avenue, 6B, New York 10032</t>
  </si>
  <si>
    <t>Ann Jiang</t>
  </si>
  <si>
    <t>135-72-0428</t>
  </si>
  <si>
    <t>423375885</t>
  </si>
  <si>
    <t>021202337</t>
  </si>
  <si>
    <t>54 Scott Ave, Berkeley Heights, NJ 07922</t>
  </si>
  <si>
    <t>Nelson Chen</t>
  </si>
  <si>
    <t>154-60-6857</t>
  </si>
  <si>
    <t>440030966731</t>
  </si>
  <si>
    <t>121202211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</si>
  <si>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</si>
  <si>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</si>
  <si>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</si>
  <si>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2024</t>
  </si>
  <si>
    <t>% of Capital Contribution</t>
  </si>
  <si>
    <t>Early-exit Equity</t>
  </si>
  <si>
    <t>Combined if more than 1 subscription</t>
  </si>
  <si>
    <t>Young and Shay Irrevocable Trust</t>
  </si>
  <si>
    <t>Z&amp;K Group LLC</t>
  </si>
  <si>
    <t>Hualong Zhang &amp; Qing Xu Foundation A NJ</t>
  </si>
  <si>
    <t>Longting Ma</t>
  </si>
  <si>
    <t>lijuan Bao</t>
  </si>
  <si>
    <t xml:space="preserve">Jieyang Zhou   </t>
  </si>
  <si>
    <t>Total Capital Contribution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</si>
</sst>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m/d/yyyy"/>
    <numFmt numFmtId="166" formatCode="0.0000%"/>
  </numFmts>
  <fonts count="19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color theme="1"/>
      <name val="Arial"/>
    </font>
    <font>
      <sz val="10.0"/>
      <color rgb="FFFFFFFF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Arial"/>
      <scheme val="minor"/>
    </font>
    <font>
      <color theme="1"/>
      <name val="Arial"/>
      <scheme val="minor"/>
    </font>
    <font>
      <sz val="10.0"/>
      <color rgb="FFFF0000"/>
      <name val="Arial"/>
    </font>
    <font>
      <sz val="11.0"/>
      <color rgb="FFFF0000"/>
      <name val="Calibri"/>
    </font>
    <font>
      <color rgb="FFFF0000"/>
      <name val="Arial"/>
      <scheme val="minor"/>
    </font>
    <font>
      <sz val="10.0"/>
      <color rgb="FF000000"/>
      <name val="Arial"/>
    </font>
    <font>
      <color rgb="FFFF0000"/>
      <name val="Arial"/>
    </font>
    <font>
      <b/>
      <sz val="10.0"/>
      <color rgb="FF000000"/>
      <name val="Arial"/>
    </font>
    <font>
      <b/>
      <i/>
      <sz val="11.0"/>
      <color theme="1"/>
      <name val="Calibri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164" xfId="0" applyAlignment="1" applyBorder="1" applyFont="1" applyNumberForma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3" numFmtId="10" xfId="0" applyAlignment="1" applyFont="1" applyNumberFormat="1">
      <alignment horizontal="center"/>
    </xf>
    <xf borderId="1" fillId="0" fontId="3" numFmtId="164" xfId="0" applyBorder="1" applyFont="1" applyNumberFormat="1"/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shrinkToFit="0" wrapText="1"/>
    </xf>
    <xf borderId="0" fillId="0" fontId="3" numFmtId="0" xfId="0" applyFont="1"/>
    <xf borderId="1" fillId="0" fontId="3" numFmtId="0" xfId="0" applyBorder="1" applyFont="1"/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center" shrinkToFit="0" wrapText="1"/>
    </xf>
    <xf borderId="0" fillId="2" fontId="3" numFmtId="14" xfId="0" applyAlignment="1" applyFill="1" applyFont="1" applyNumberFormat="1">
      <alignment horizontal="center"/>
    </xf>
    <xf borderId="0" fillId="2" fontId="3" numFmtId="0" xfId="0" applyAlignment="1" applyFont="1">
      <alignment horizontal="center"/>
    </xf>
    <xf borderId="0" fillId="2" fontId="3" numFmtId="164" xfId="0" applyFont="1" applyNumberFormat="1"/>
    <xf borderId="0" fillId="2" fontId="3" numFmtId="10" xfId="0" applyAlignment="1" applyFont="1" applyNumberFormat="1">
      <alignment horizontal="center"/>
    </xf>
    <xf borderId="1" fillId="2" fontId="3" numFmtId="164" xfId="0" applyBorder="1" applyFont="1" applyNumberFormat="1"/>
    <xf borderId="0" fillId="2" fontId="3" numFmtId="14" xfId="0" applyAlignment="1" applyFont="1" applyNumberFormat="1">
      <alignment horizontal="center" readingOrder="0"/>
    </xf>
    <xf borderId="0" fillId="2" fontId="3" numFmtId="0" xfId="0" applyAlignment="1" applyFont="1">
      <alignment shrinkToFit="0" wrapText="1"/>
    </xf>
    <xf borderId="0" fillId="2" fontId="3" numFmtId="165" xfId="0" applyAlignment="1" applyFont="1" applyNumberFormat="1">
      <alignment horizontal="center" readingOrder="0"/>
    </xf>
    <xf borderId="0" fillId="2" fontId="3" numFmtId="0" xfId="0" applyAlignment="1" applyFont="1">
      <alignment readingOrder="0" shrinkToFit="0" wrapText="1"/>
    </xf>
    <xf borderId="0" fillId="2" fontId="3" numFmtId="0" xfId="0" applyFont="1"/>
    <xf borderId="1" fillId="2" fontId="3" numFmtId="0" xfId="0" applyBorder="1" applyFont="1"/>
    <xf borderId="1" fillId="2" fontId="4" numFmtId="0" xfId="0" applyAlignment="1" applyBorder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5" numFmtId="0" xfId="0" applyAlignment="1" applyFont="1">
      <alignment vertical="bottom"/>
    </xf>
    <xf borderId="0" fillId="2" fontId="4" numFmtId="49" xfId="0" applyAlignment="1" applyFont="1" applyNumberFormat="1">
      <alignment horizontal="center" vertical="bottom"/>
    </xf>
    <xf borderId="0" fillId="2" fontId="4" numFmtId="0" xfId="0" applyAlignment="1" applyFont="1">
      <alignment vertical="bottom"/>
    </xf>
    <xf borderId="0" fillId="0" fontId="3" numFmtId="10" xfId="0" applyAlignment="1" applyFont="1" applyNumberFormat="1">
      <alignment horizontal="center" readingOrder="0"/>
    </xf>
    <xf borderId="0" fillId="0" fontId="3" numFmtId="14" xfId="0" applyAlignment="1" applyFont="1" applyNumberForma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165" xfId="0" applyAlignment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49" xfId="0" applyAlignment="1" applyFont="1" applyNumberFormat="1">
      <alignment horizontal="center"/>
    </xf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4" numFmtId="49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3" numFmtId="49" xfId="0" applyFont="1" applyNumberFormat="1"/>
    <xf borderId="0" fillId="3" fontId="3" numFmtId="14" xfId="0" applyAlignment="1" applyFill="1" applyFont="1" applyNumberFormat="1">
      <alignment horizontal="center"/>
    </xf>
    <xf borderId="0" fillId="3" fontId="3" numFmtId="0" xfId="0" applyAlignment="1" applyFont="1">
      <alignment horizontal="center"/>
    </xf>
    <xf borderId="0" fillId="3" fontId="3" numFmtId="164" xfId="0" applyFont="1" applyNumberFormat="1"/>
    <xf borderId="0" fillId="3" fontId="3" numFmtId="10" xfId="0" applyAlignment="1" applyFont="1" applyNumberFormat="1">
      <alignment horizontal="center" readingOrder="0"/>
    </xf>
    <xf borderId="1" fillId="3" fontId="3" numFmtId="164" xfId="0" applyBorder="1" applyFont="1" applyNumberFormat="1"/>
    <xf borderId="0" fillId="3" fontId="3" numFmtId="14" xfId="0" applyAlignment="1" applyFont="1" applyNumberFormat="1">
      <alignment horizontal="center" readingOrder="0"/>
    </xf>
    <xf borderId="0" fillId="3" fontId="3" numFmtId="0" xfId="0" applyAlignment="1" applyFont="1">
      <alignment shrinkToFit="0" wrapText="1"/>
    </xf>
    <xf borderId="0" fillId="3" fontId="3" numFmtId="165" xfId="0" applyAlignment="1" applyFont="1" applyNumberFormat="1">
      <alignment horizontal="center" readingOrder="0"/>
    </xf>
    <xf borderId="0" fillId="3" fontId="3" numFmtId="0" xfId="0" applyAlignment="1" applyFont="1">
      <alignment readingOrder="0" shrinkToFit="0" wrapText="1"/>
    </xf>
    <xf borderId="0" fillId="3" fontId="3" numFmtId="0" xfId="0" applyFont="1"/>
    <xf borderId="1" fillId="3" fontId="3" numFmtId="0" xfId="0" applyBorder="1" applyFont="1"/>
    <xf borderId="1" fillId="3" fontId="4" numFmtId="0" xfId="0" applyAlignment="1" applyBorder="1" applyFont="1">
      <alignment horizontal="center" vertical="bottom"/>
    </xf>
    <xf borderId="0" fillId="3" fontId="4" numFmtId="49" xfId="0" applyAlignment="1" applyFont="1" applyNumberFormat="1">
      <alignment horizontal="center" vertical="bottom"/>
    </xf>
    <xf borderId="0" fillId="3" fontId="5" numFmtId="49" xfId="0" applyAlignment="1" applyFont="1" applyNumberFormat="1">
      <alignment vertical="bottom"/>
    </xf>
    <xf borderId="0" fillId="3" fontId="4" numFmtId="49" xfId="0" applyAlignment="1" applyFont="1" applyNumberFormat="1">
      <alignment vertical="bottom"/>
    </xf>
    <xf borderId="0" fillId="4" fontId="6" numFmtId="14" xfId="0" applyAlignment="1" applyFill="1" applyFont="1" applyNumberFormat="1">
      <alignment horizontal="center" readingOrder="0"/>
    </xf>
    <xf borderId="0" fillId="4" fontId="6" numFmtId="0" xfId="0" applyAlignment="1" applyFont="1">
      <alignment horizontal="center" readingOrder="0"/>
    </xf>
    <xf borderId="0" fillId="4" fontId="6" numFmtId="164" xfId="0" applyAlignment="1" applyFont="1" applyNumberFormat="1">
      <alignment readingOrder="0"/>
    </xf>
    <xf borderId="0" fillId="4" fontId="6" numFmtId="10" xfId="0" applyAlignment="1" applyFont="1" applyNumberFormat="1">
      <alignment horizontal="center" readingOrder="0"/>
    </xf>
    <xf borderId="1" fillId="4" fontId="6" numFmtId="164" xfId="0" applyBorder="1" applyFont="1" applyNumberFormat="1"/>
    <xf borderId="0" fillId="4" fontId="6" numFmtId="164" xfId="0" applyFont="1" applyNumberFormat="1"/>
    <xf borderId="0" fillId="4" fontId="6" numFmtId="14" xfId="0" applyAlignment="1" applyFont="1" applyNumberFormat="1">
      <alignment horizontal="center"/>
    </xf>
    <xf borderId="0" fillId="4" fontId="6" numFmtId="0" xfId="0" applyAlignment="1" applyFont="1">
      <alignment horizontal="center"/>
    </xf>
    <xf borderId="0" fillId="4" fontId="6" numFmtId="0" xfId="0" applyAlignment="1" applyFont="1">
      <alignment shrinkToFit="0" wrapText="1"/>
    </xf>
    <xf borderId="0" fillId="4" fontId="6" numFmtId="165" xfId="0" applyAlignment="1" applyFont="1" applyNumberFormat="1">
      <alignment horizontal="center" readingOrder="0"/>
    </xf>
    <xf borderId="0" fillId="4" fontId="6" numFmtId="0" xfId="0" applyAlignment="1" applyFont="1">
      <alignment readingOrder="0" shrinkToFit="0" wrapText="1"/>
    </xf>
    <xf borderId="0" fillId="4" fontId="6" numFmtId="0" xfId="0" applyFont="1"/>
    <xf borderId="1" fillId="4" fontId="6" numFmtId="0" xfId="0" applyBorder="1" applyFont="1"/>
    <xf borderId="1" fillId="4" fontId="7" numFmtId="0" xfId="0" applyAlignment="1" applyBorder="1" applyFon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8" numFmtId="0" xfId="0" applyAlignment="1" applyFont="1">
      <alignment vertical="bottom"/>
    </xf>
    <xf borderId="0" fillId="4" fontId="7" numFmtId="49" xfId="0" applyAlignment="1" applyFont="1" applyNumberFormat="1">
      <alignment horizontal="center" vertical="bottom"/>
    </xf>
    <xf borderId="0" fillId="4" fontId="7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49" xfId="0" applyAlignment="1" applyFont="1" applyNumberFormat="1">
      <alignment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5" fontId="3" numFmtId="14" xfId="0" applyAlignment="1" applyFill="1" applyFont="1" applyNumberFormat="1">
      <alignment horizontal="center" readingOrder="0"/>
    </xf>
    <xf borderId="0" fillId="5" fontId="3" numFmtId="0" xfId="0" applyAlignment="1" applyFont="1">
      <alignment horizontal="center" readingOrder="0"/>
    </xf>
    <xf borderId="0" fillId="5" fontId="3" numFmtId="164" xfId="0" applyAlignment="1" applyFont="1" applyNumberFormat="1">
      <alignment readingOrder="0"/>
    </xf>
    <xf borderId="0" fillId="5" fontId="3" numFmtId="10" xfId="0" applyAlignment="1" applyFont="1" applyNumberFormat="1">
      <alignment horizontal="center" readingOrder="0"/>
    </xf>
    <xf borderId="1" fillId="5" fontId="3" numFmtId="164" xfId="0" applyBorder="1" applyFont="1" applyNumberFormat="1"/>
    <xf borderId="0" fillId="5" fontId="3" numFmtId="164" xfId="0" applyFont="1" applyNumberFormat="1"/>
    <xf borderId="0" fillId="5" fontId="3" numFmtId="14" xfId="0" applyAlignment="1" applyFont="1" applyNumberFormat="1">
      <alignment horizontal="center"/>
    </xf>
    <xf borderId="0" fillId="5" fontId="3" numFmtId="0" xfId="0" applyAlignment="1" applyFont="1">
      <alignment horizontal="center"/>
    </xf>
    <xf borderId="0" fillId="5" fontId="3" numFmtId="0" xfId="0" applyAlignment="1" applyFont="1">
      <alignment readingOrder="0" shrinkToFit="0" wrapText="1"/>
    </xf>
    <xf borderId="0" fillId="5" fontId="3" numFmtId="165" xfId="0" applyAlignment="1" applyFont="1" applyNumberFormat="1">
      <alignment horizontal="center" readingOrder="0"/>
    </xf>
    <xf borderId="0" fillId="5" fontId="3" numFmtId="0" xfId="0" applyFont="1"/>
    <xf borderId="1" fillId="5" fontId="3" numFmtId="0" xfId="0" applyBorder="1" applyFont="1"/>
    <xf borderId="1" fillId="5" fontId="4" numFmtId="0" xfId="0" applyAlignment="1" applyBorder="1" applyFont="1">
      <alignment horizontal="center" vertical="bottom"/>
    </xf>
    <xf borderId="0" fillId="5" fontId="5" numFmtId="0" xfId="0" applyAlignment="1" applyFont="1">
      <alignment vertical="bottom"/>
    </xf>
    <xf borderId="0" fillId="5" fontId="4" numFmtId="0" xfId="0" applyAlignment="1" applyFont="1">
      <alignment horizontal="center" vertical="bottom"/>
    </xf>
    <xf borderId="0" fillId="5" fontId="4" numFmtId="49" xfId="0" applyAlignment="1" applyFont="1" applyNumberFormat="1">
      <alignment horizontal="center" vertical="bottom"/>
    </xf>
    <xf borderId="0" fillId="5" fontId="4" numFmtId="0" xfId="0" applyAlignment="1" applyFont="1">
      <alignment vertical="bottom"/>
    </xf>
    <xf borderId="0" fillId="6" fontId="3" numFmtId="14" xfId="0" applyAlignment="1" applyFill="1" applyFont="1" applyNumberFormat="1">
      <alignment horizontal="center" readingOrder="0"/>
    </xf>
    <xf borderId="0" fillId="6" fontId="3" numFmtId="0" xfId="0" applyAlignment="1" applyFont="1">
      <alignment horizontal="center" readingOrder="0"/>
    </xf>
    <xf borderId="0" fillId="6" fontId="3" numFmtId="164" xfId="0" applyAlignment="1" applyFont="1" applyNumberFormat="1">
      <alignment readingOrder="0"/>
    </xf>
    <xf borderId="0" fillId="6" fontId="3" numFmtId="10" xfId="0" applyAlignment="1" applyFont="1" applyNumberFormat="1">
      <alignment horizontal="center" readingOrder="0"/>
    </xf>
    <xf borderId="1" fillId="6" fontId="3" numFmtId="164" xfId="0" applyBorder="1" applyFont="1" applyNumberFormat="1"/>
    <xf borderId="0" fillId="6" fontId="3" numFmtId="164" xfId="0" applyFont="1" applyNumberFormat="1"/>
    <xf borderId="0" fillId="6" fontId="3" numFmtId="14" xfId="0" applyAlignment="1" applyFont="1" applyNumberFormat="1">
      <alignment horizontal="center"/>
    </xf>
    <xf borderId="0" fillId="6" fontId="3" numFmtId="0" xfId="0" applyAlignment="1" applyFont="1">
      <alignment horizontal="center"/>
    </xf>
    <xf borderId="0" fillId="6" fontId="3" numFmtId="0" xfId="0" applyAlignment="1" applyFont="1">
      <alignment shrinkToFit="0" wrapText="1"/>
    </xf>
    <xf borderId="0" fillId="6" fontId="3" numFmtId="165" xfId="0" applyAlignment="1" applyFont="1" applyNumberFormat="1">
      <alignment horizontal="center" readingOrder="0"/>
    </xf>
    <xf borderId="0" fillId="6" fontId="3" numFmtId="0" xfId="0" applyAlignment="1" applyFont="1">
      <alignment readingOrder="0" shrinkToFit="0" wrapText="1"/>
    </xf>
    <xf borderId="0" fillId="6" fontId="3" numFmtId="0" xfId="0" applyFont="1"/>
    <xf borderId="1" fillId="6" fontId="3" numFmtId="0" xfId="0" applyBorder="1" applyFont="1"/>
    <xf borderId="1" fillId="6" fontId="4" numFmtId="0" xfId="0" applyAlignment="1" applyBorder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6" fontId="5" numFmtId="0" xfId="0" applyAlignment="1" applyFont="1">
      <alignment vertical="bottom"/>
    </xf>
    <xf borderId="0" fillId="6" fontId="4" numFmtId="49" xfId="0" applyAlignment="1" applyFont="1" applyNumberFormat="1">
      <alignment horizontal="center" vertical="bottom"/>
    </xf>
    <xf borderId="0" fillId="6" fontId="4" numFmtId="0" xfId="0" applyAlignment="1" applyFont="1">
      <alignment vertical="bottom"/>
    </xf>
    <xf borderId="0" fillId="7" fontId="6" numFmtId="14" xfId="0" applyAlignment="1" applyFill="1" applyFont="1" applyNumberFormat="1">
      <alignment horizontal="center" readingOrder="0"/>
    </xf>
    <xf borderId="0" fillId="7" fontId="6" numFmtId="0" xfId="0" applyAlignment="1" applyFont="1">
      <alignment horizontal="center" readingOrder="0"/>
    </xf>
    <xf borderId="0" fillId="7" fontId="6" numFmtId="164" xfId="0" applyFont="1" applyNumberFormat="1"/>
    <xf borderId="0" fillId="7" fontId="6" numFmtId="10" xfId="0" applyAlignment="1" applyFont="1" applyNumberFormat="1">
      <alignment horizontal="center" readingOrder="0"/>
    </xf>
    <xf borderId="1" fillId="7" fontId="6" numFmtId="164" xfId="0" applyBorder="1" applyFont="1" applyNumberFormat="1"/>
    <xf borderId="0" fillId="7" fontId="6" numFmtId="14" xfId="0" applyAlignment="1" applyFont="1" applyNumberForma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shrinkToFit="0" wrapText="1"/>
    </xf>
    <xf borderId="0" fillId="7" fontId="6" numFmtId="165" xfId="0" applyAlignment="1" applyFont="1" applyNumberFormat="1">
      <alignment horizontal="center" readingOrder="0"/>
    </xf>
    <xf borderId="0" fillId="7" fontId="6" numFmtId="0" xfId="0" applyAlignment="1" applyFont="1">
      <alignment readingOrder="0" shrinkToFit="0" wrapText="1"/>
    </xf>
    <xf borderId="0" fillId="7" fontId="6" numFmtId="0" xfId="0" applyFont="1"/>
    <xf borderId="1" fillId="7" fontId="6" numFmtId="0" xfId="0" applyBorder="1" applyFont="1"/>
    <xf borderId="1" fillId="7" fontId="7" numFmtId="0" xfId="0" applyAlignment="1" applyBorder="1" applyFont="1">
      <alignment horizontal="center" vertical="bottom"/>
    </xf>
    <xf borderId="0" fillId="7" fontId="7" numFmtId="0" xfId="0" applyAlignment="1" applyFont="1">
      <alignment horizontal="center" vertical="bottom"/>
    </xf>
    <xf borderId="0" fillId="7" fontId="8" numFmtId="0" xfId="0" applyAlignment="1" applyFont="1">
      <alignment vertical="bottom"/>
    </xf>
    <xf borderId="0" fillId="7" fontId="7" numFmtId="49" xfId="0" applyAlignment="1" applyFont="1" applyNumberFormat="1">
      <alignment horizontal="center" vertical="bottom"/>
    </xf>
    <xf borderId="0" fillId="7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" numFmtId="164" xfId="0" applyFont="1" applyNumberFormat="1"/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8" fontId="3" numFmtId="14" xfId="0" applyAlignment="1" applyFill="1" applyFont="1" applyNumberFormat="1">
      <alignment horizontal="center" readingOrder="0"/>
    </xf>
    <xf borderId="0" fillId="8" fontId="3" numFmtId="0" xfId="0" applyAlignment="1" applyFont="1">
      <alignment horizontal="center" readingOrder="0"/>
    </xf>
    <xf borderId="0" fillId="8" fontId="3" numFmtId="164" xfId="0" applyAlignment="1" applyFont="1" applyNumberFormat="1">
      <alignment readingOrder="0"/>
    </xf>
    <xf borderId="0" fillId="8" fontId="3" numFmtId="10" xfId="0" applyAlignment="1" applyFont="1" applyNumberFormat="1">
      <alignment horizontal="center" readingOrder="0"/>
    </xf>
    <xf borderId="1" fillId="8" fontId="3" numFmtId="164" xfId="0" applyBorder="1" applyFont="1" applyNumberFormat="1"/>
    <xf borderId="0" fillId="8" fontId="3" numFmtId="164" xfId="0" applyFont="1" applyNumberFormat="1"/>
    <xf borderId="0" fillId="8" fontId="3" numFmtId="14" xfId="0" applyAlignment="1" applyFont="1" applyNumberFormat="1">
      <alignment horizontal="center"/>
    </xf>
    <xf borderId="0" fillId="8" fontId="3" numFmtId="0" xfId="0" applyAlignment="1" applyFont="1">
      <alignment horizontal="center"/>
    </xf>
    <xf borderId="0" fillId="8" fontId="3" numFmtId="0" xfId="0" applyAlignment="1" applyFont="1">
      <alignment shrinkToFit="0" wrapText="1"/>
    </xf>
    <xf borderId="0" fillId="8" fontId="3" numFmtId="165" xfId="0" applyAlignment="1" applyFont="1" applyNumberFormat="1">
      <alignment horizontal="center" readingOrder="0"/>
    </xf>
    <xf borderId="0" fillId="8" fontId="3" numFmtId="0" xfId="0" applyAlignment="1" applyFont="1">
      <alignment readingOrder="0" shrinkToFit="0" wrapText="1"/>
    </xf>
    <xf borderId="0" fillId="8" fontId="3" numFmtId="0" xfId="0" applyFont="1"/>
    <xf borderId="1" fillId="8" fontId="3" numFmtId="0" xfId="0" applyBorder="1" applyFont="1"/>
    <xf borderId="1" fillId="8" fontId="4" numFmtId="0" xfId="0" applyAlignment="1" applyBorder="1" applyFont="1">
      <alignment horizontal="center" vertical="bottom"/>
    </xf>
    <xf borderId="0" fillId="8" fontId="4" numFmtId="0" xfId="0" applyAlignment="1" applyFont="1">
      <alignment horizontal="center" vertical="bottom"/>
    </xf>
    <xf borderId="0" fillId="8" fontId="5" numFmtId="0" xfId="0" applyAlignment="1" applyFont="1">
      <alignment vertical="bottom"/>
    </xf>
    <xf borderId="0" fillId="8" fontId="4" numFmtId="49" xfId="0" applyAlignment="1" applyFont="1" applyNumberFormat="1">
      <alignment horizontal="center" vertical="bottom"/>
    </xf>
    <xf borderId="0" fillId="8" fontId="4" numFmtId="0" xfId="0" applyAlignment="1" applyFont="1">
      <alignment vertical="bottom"/>
    </xf>
    <xf borderId="0" fillId="7" fontId="6" numFmtId="164" xfId="0" applyAlignment="1" applyFont="1" applyNumberFormat="1">
      <alignment readingOrder="0"/>
    </xf>
    <xf borderId="0" fillId="7" fontId="9" numFmtId="0" xfId="0" applyFont="1"/>
    <xf borderId="1" fillId="7" fontId="9" numFmtId="0" xfId="0" applyBorder="1" applyFont="1"/>
    <xf borderId="0" fillId="0" fontId="10" numFmtId="0" xfId="0" applyAlignment="1" applyFont="1">
      <alignment shrinkToFit="0" wrapText="1"/>
    </xf>
    <xf borderId="1" fillId="0" fontId="10" numFmtId="0" xfId="0" applyBorder="1" applyFont="1"/>
    <xf borderId="0" fillId="0" fontId="4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/>
    </xf>
    <xf borderId="0" fillId="0" fontId="10" numFmtId="49" xfId="0" applyFont="1" applyNumberFormat="1"/>
    <xf borderId="0" fillId="3" fontId="3" numFmtId="0" xfId="0" applyAlignment="1" applyFont="1">
      <alignment horizontal="center" readingOrder="0"/>
    </xf>
    <xf borderId="0" fillId="3" fontId="3" numFmtId="164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 vertical="bottom"/>
    </xf>
    <xf borderId="0" fillId="0" fontId="11" numFmtId="14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1" numFmtId="164" xfId="0" applyAlignment="1" applyFont="1" applyNumberFormat="1">
      <alignment readingOrder="0"/>
    </xf>
    <xf borderId="0" fillId="0" fontId="11" numFmtId="10" xfId="0" applyAlignment="1" applyFont="1" applyNumberFormat="1">
      <alignment horizontal="center" readingOrder="0"/>
    </xf>
    <xf borderId="1" fillId="0" fontId="11" numFmtId="164" xfId="0" applyBorder="1" applyFont="1" applyNumberFormat="1"/>
    <xf borderId="0" fillId="0" fontId="11" numFmtId="164" xfId="0" applyFont="1" applyNumberFormat="1"/>
    <xf borderId="0" fillId="0" fontId="11" numFmtId="14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shrinkToFit="0" wrapText="1"/>
    </xf>
    <xf borderId="0" fillId="0" fontId="11" numFmtId="165" xfId="0" applyAlignment="1" applyFont="1" applyNumberFormat="1">
      <alignment horizontal="center" readingOrder="0"/>
    </xf>
    <xf borderId="0" fillId="0" fontId="11" numFmtId="0" xfId="0" applyFont="1"/>
    <xf borderId="1" fillId="0" fontId="11" numFmtId="0" xfId="0" applyBorder="1" applyFont="1"/>
    <xf borderId="1" fillId="0" fontId="12" numFmtId="0" xfId="0" applyAlignment="1" applyBorder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2" numFmtId="49" xfId="0" applyAlignment="1" applyFont="1" applyNumberFormat="1">
      <alignment horizontal="center" vertical="bottom"/>
    </xf>
    <xf borderId="0" fillId="0" fontId="12" numFmtId="0" xfId="0" applyAlignment="1" applyFont="1">
      <alignment vertical="bottom"/>
    </xf>
    <xf borderId="0" fillId="6" fontId="10" numFmtId="0" xfId="0" applyFont="1"/>
    <xf borderId="1" fillId="6" fontId="10" numFmtId="0" xfId="0" applyBorder="1" applyFont="1"/>
    <xf borderId="0" fillId="9" fontId="6" numFmtId="14" xfId="0" applyAlignment="1" applyFill="1" applyFont="1" applyNumberFormat="1">
      <alignment horizontal="center" readingOrder="0"/>
    </xf>
    <xf borderId="0" fillId="9" fontId="6" numFmtId="0" xfId="0" applyAlignment="1" applyFont="1">
      <alignment horizontal="center" readingOrder="0"/>
    </xf>
    <xf borderId="0" fillId="9" fontId="6" numFmtId="164" xfId="0" applyAlignment="1" applyFont="1" applyNumberFormat="1">
      <alignment readingOrder="0"/>
    </xf>
    <xf borderId="0" fillId="9" fontId="6" numFmtId="10" xfId="0" applyAlignment="1" applyFont="1" applyNumberFormat="1">
      <alignment horizontal="center" readingOrder="0"/>
    </xf>
    <xf borderId="1" fillId="9" fontId="6" numFmtId="164" xfId="0" applyBorder="1" applyFont="1" applyNumberFormat="1"/>
    <xf borderId="0" fillId="9" fontId="6" numFmtId="164" xfId="0" applyFont="1" applyNumberFormat="1"/>
    <xf borderId="0" fillId="9" fontId="6" numFmtId="14" xfId="0" applyAlignment="1" applyFont="1" applyNumberFormat="1">
      <alignment horizontal="center"/>
    </xf>
    <xf borderId="0" fillId="9" fontId="6" numFmtId="0" xfId="0" applyAlignment="1" applyFont="1">
      <alignment horizontal="center"/>
    </xf>
    <xf borderId="0" fillId="9" fontId="6" numFmtId="0" xfId="0" applyAlignment="1" applyFont="1">
      <alignment shrinkToFit="0" wrapText="1"/>
    </xf>
    <xf borderId="0" fillId="9" fontId="6" numFmtId="165" xfId="0" applyAlignment="1" applyFont="1" applyNumberFormat="1">
      <alignment horizontal="center" readingOrder="0"/>
    </xf>
    <xf borderId="0" fillId="9" fontId="6" numFmtId="0" xfId="0" applyAlignment="1" applyFont="1">
      <alignment readingOrder="0" shrinkToFit="0" wrapText="1"/>
    </xf>
    <xf borderId="0" fillId="9" fontId="6" numFmtId="0" xfId="0" applyFont="1"/>
    <xf borderId="1" fillId="9" fontId="6" numFmtId="0" xfId="0" applyBorder="1" applyFont="1"/>
    <xf borderId="1" fillId="9" fontId="6" numFmtId="0" xfId="0" applyAlignment="1" applyBorder="1" applyFont="1">
      <alignment horizontal="center" readingOrder="0"/>
    </xf>
    <xf borderId="0" fillId="9" fontId="6" numFmtId="49" xfId="0" applyFont="1" applyNumberFormat="1"/>
    <xf borderId="0" fillId="9" fontId="6" numFmtId="0" xfId="0" applyAlignment="1" applyFont="1">
      <alignment readingOrder="0"/>
    </xf>
    <xf borderId="0" fillId="10" fontId="11" numFmtId="14" xfId="0" applyAlignment="1" applyFill="1" applyFont="1" applyNumberFormat="1">
      <alignment horizontal="center" readingOrder="0"/>
    </xf>
    <xf borderId="0" fillId="10" fontId="13" numFmtId="0" xfId="0" applyAlignment="1" applyFont="1">
      <alignment horizontal="center" readingOrder="0"/>
    </xf>
    <xf borderId="0" fillId="10" fontId="11" numFmtId="164" xfId="0" applyAlignment="1" applyFont="1" applyNumberFormat="1">
      <alignment readingOrder="0"/>
    </xf>
    <xf borderId="0" fillId="10" fontId="11" numFmtId="10" xfId="0" applyAlignment="1" applyFont="1" applyNumberFormat="1">
      <alignment horizontal="center" readingOrder="0"/>
    </xf>
    <xf borderId="1" fillId="10" fontId="11" numFmtId="164" xfId="0" applyBorder="1" applyFont="1" applyNumberFormat="1"/>
    <xf borderId="0" fillId="10" fontId="11" numFmtId="164" xfId="0" applyFont="1" applyNumberFormat="1"/>
    <xf borderId="0" fillId="10" fontId="11" numFmtId="14" xfId="0" applyAlignment="1" applyFont="1" applyNumberFormat="1">
      <alignment horizontal="center"/>
    </xf>
    <xf borderId="0" fillId="10" fontId="11" numFmtId="0" xfId="0" applyAlignment="1" applyFont="1">
      <alignment horizontal="center"/>
    </xf>
    <xf borderId="0" fillId="10" fontId="13" numFmtId="0" xfId="0" applyAlignment="1" applyFont="1">
      <alignment readingOrder="0" shrinkToFit="0" wrapText="1"/>
    </xf>
    <xf borderId="0" fillId="10" fontId="11" numFmtId="165" xfId="0" applyAlignment="1" applyFont="1" applyNumberFormat="1">
      <alignment horizontal="center" readingOrder="0"/>
    </xf>
    <xf borderId="0" fillId="10" fontId="13" numFmtId="0" xfId="0" applyFont="1"/>
    <xf borderId="0" fillId="10" fontId="11" numFmtId="0" xfId="0" applyFont="1"/>
    <xf borderId="1" fillId="10" fontId="13" numFmtId="0" xfId="0" applyBorder="1" applyFont="1"/>
    <xf borderId="1" fillId="10" fontId="13" numFmtId="0" xfId="0" applyAlignment="1" applyBorder="1" applyFont="1">
      <alignment horizontal="center" readingOrder="0"/>
    </xf>
    <xf borderId="0" fillId="10" fontId="13" numFmtId="0" xfId="0" applyAlignment="1" applyFont="1">
      <alignment horizontal="center"/>
    </xf>
    <xf borderId="0" fillId="10" fontId="13" numFmtId="49" xfId="0" applyAlignment="1" applyFont="1" applyNumberFormat="1">
      <alignment horizontal="center" readingOrder="0"/>
    </xf>
    <xf borderId="0" fillId="10" fontId="13" numFmtId="0" xfId="0" applyAlignment="1" applyFont="1">
      <alignment readingOrder="0"/>
    </xf>
    <xf borderId="0" fillId="0" fontId="3" numFmtId="49" xfId="0" applyAlignment="1" applyFont="1" applyNumberFormat="1">
      <alignment horizontal="center" readingOrder="0"/>
    </xf>
    <xf borderId="0" fillId="0" fontId="10" numFmtId="0" xfId="0" applyAlignment="1" applyFont="1">
      <alignment horizontal="center"/>
    </xf>
    <xf borderId="0" fillId="0" fontId="10" numFmtId="49" xfId="0" applyAlignment="1" applyFont="1" applyNumberFormat="1">
      <alignment horizontal="center" readingOrder="0"/>
    </xf>
    <xf borderId="0" fillId="0" fontId="10" numFmtId="0" xfId="0" applyAlignment="1" applyFont="1">
      <alignment readingOrder="0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49" xfId="0" applyAlignment="1" applyFont="1" applyNumberFormat="1">
      <alignment horizontal="center" vertical="bottom"/>
    </xf>
    <xf borderId="0" fillId="9" fontId="9" numFmtId="0" xfId="0" applyAlignment="1" applyFont="1">
      <alignment horizontal="center" readingOrder="0"/>
    </xf>
    <xf borderId="0" fillId="9" fontId="9" numFmtId="0" xfId="0" applyFont="1"/>
    <xf borderId="1" fillId="9" fontId="3" numFmtId="164" xfId="0" applyBorder="1" applyFont="1" applyNumberFormat="1"/>
    <xf borderId="0" fillId="9" fontId="3" numFmtId="164" xfId="0" applyFont="1" applyNumberFormat="1"/>
    <xf borderId="0" fillId="9" fontId="3" numFmtId="165" xfId="0" applyAlignment="1" applyFont="1" applyNumberFormat="1">
      <alignment horizontal="center" readingOrder="0"/>
    </xf>
    <xf borderId="1" fillId="9" fontId="9" numFmtId="0" xfId="0" applyBorder="1" applyFont="1"/>
    <xf borderId="0" fillId="2" fontId="10" numFmtId="165" xfId="0" applyAlignment="1" applyFont="1" applyNumberFormat="1">
      <alignment horizontal="center" readingOrder="0"/>
    </xf>
    <xf borderId="0" fillId="2" fontId="10" numFmtId="0" xfId="0" applyAlignment="1" applyFont="1">
      <alignment horizontal="center" readingOrder="0"/>
    </xf>
    <xf borderId="0" fillId="2" fontId="3" numFmtId="164" xfId="0" applyAlignment="1" applyFont="1" applyNumberFormat="1">
      <alignment readingOrder="0"/>
    </xf>
    <xf borderId="0" fillId="2" fontId="3" numFmtId="10" xfId="0" applyAlignment="1" applyFont="1" applyNumberFormat="1">
      <alignment horizontal="center" readingOrder="0"/>
    </xf>
    <xf borderId="0" fillId="2" fontId="10" numFmtId="0" xfId="0" applyFont="1"/>
    <xf borderId="1" fillId="2" fontId="10" numFmtId="0" xfId="0" applyBorder="1" applyFont="1"/>
    <xf borderId="0" fillId="0" fontId="10" numFmtId="165" xfId="0" applyAlignment="1" applyFont="1" applyNumberFormat="1">
      <alignment horizontal="center" readingOrder="0"/>
    </xf>
    <xf borderId="0" fillId="11" fontId="10" numFmtId="165" xfId="0" applyAlignment="1" applyFill="1" applyFont="1" applyNumberFormat="1">
      <alignment horizontal="center" readingOrder="0"/>
    </xf>
    <xf borderId="0" fillId="11" fontId="10" numFmtId="0" xfId="0" applyAlignment="1" applyFont="1">
      <alignment horizontal="center" readingOrder="0"/>
    </xf>
    <xf borderId="0" fillId="11" fontId="3" numFmtId="164" xfId="0" applyAlignment="1" applyFont="1" applyNumberFormat="1">
      <alignment readingOrder="0"/>
    </xf>
    <xf borderId="0" fillId="11" fontId="3" numFmtId="10" xfId="0" applyAlignment="1" applyFont="1" applyNumberFormat="1">
      <alignment horizontal="center" readingOrder="0"/>
    </xf>
    <xf borderId="1" fillId="11" fontId="3" numFmtId="164" xfId="0" applyBorder="1" applyFont="1" applyNumberFormat="1"/>
    <xf borderId="0" fillId="11" fontId="3" numFmtId="164" xfId="0" applyFont="1" applyNumberFormat="1"/>
    <xf borderId="0" fillId="11" fontId="3" numFmtId="14" xfId="0" applyAlignment="1" applyFont="1" applyNumberFormat="1">
      <alignment horizontal="center" readingOrder="0"/>
    </xf>
    <xf borderId="0" fillId="11" fontId="3" numFmtId="14" xfId="0" applyAlignment="1" applyFont="1" applyNumberFormat="1">
      <alignment horizontal="center"/>
    </xf>
    <xf borderId="0" fillId="11" fontId="3" numFmtId="0" xfId="0" applyAlignment="1" applyFont="1">
      <alignment horizontal="center"/>
    </xf>
    <xf borderId="0" fillId="11" fontId="10" numFmtId="0" xfId="0" applyFont="1"/>
    <xf borderId="0" fillId="11" fontId="3" numFmtId="165" xfId="0" applyAlignment="1" applyFont="1" applyNumberFormat="1">
      <alignment horizontal="center" readingOrder="0"/>
    </xf>
    <xf borderId="0" fillId="11" fontId="10" numFmtId="0" xfId="0" applyAlignment="1" applyFont="1">
      <alignment readingOrder="0" shrinkToFit="0" wrapText="1"/>
    </xf>
    <xf borderId="1" fillId="11" fontId="10" numFmtId="0" xfId="0" applyBorder="1" applyFont="1"/>
    <xf borderId="1" fillId="11" fontId="4" numFmtId="0" xfId="0" applyAlignment="1" applyBorder="1" applyFont="1">
      <alignment horizontal="center" vertical="bottom"/>
    </xf>
    <xf borderId="0" fillId="11" fontId="4" numFmtId="0" xfId="0" applyAlignment="1" applyFont="1">
      <alignment horizontal="center" vertical="bottom"/>
    </xf>
    <xf borderId="0" fillId="11" fontId="5" numFmtId="0" xfId="0" applyAlignment="1" applyFont="1">
      <alignment vertical="bottom"/>
    </xf>
    <xf borderId="0" fillId="11" fontId="4" numFmtId="49" xfId="0" applyAlignment="1" applyFont="1" applyNumberFormat="1">
      <alignment horizontal="center" vertical="bottom"/>
    </xf>
    <xf borderId="0" fillId="11" fontId="4" numFmtId="0" xfId="0" applyAlignment="1" applyFont="1">
      <alignment vertical="bottom"/>
    </xf>
    <xf borderId="0" fillId="6" fontId="10" numFmtId="165" xfId="0" applyAlignment="1" applyFont="1" applyNumberFormat="1">
      <alignment horizontal="center" readingOrder="0"/>
    </xf>
    <xf borderId="0" fillId="6" fontId="14" numFmtId="164" xfId="0" applyAlignment="1" applyFont="1" applyNumberFormat="1">
      <alignment readingOrder="0"/>
    </xf>
    <xf borderId="0" fillId="11" fontId="3" numFmtId="0" xfId="0" applyAlignment="1" applyFont="1">
      <alignment shrinkToFit="0" wrapText="1"/>
    </xf>
    <xf borderId="0" fillId="11" fontId="3" numFmtId="0" xfId="0" applyFont="1"/>
    <xf borderId="1" fillId="11" fontId="3" numFmtId="0" xfId="0" applyBorder="1" applyFont="1"/>
    <xf borderId="1" fillId="11" fontId="4" numFmtId="0" xfId="0" applyAlignment="1" applyBorder="1" applyFont="1">
      <alignment horizontal="center" vertical="bottom"/>
    </xf>
    <xf borderId="0" fillId="11" fontId="4" numFmtId="0" xfId="0" applyAlignment="1" applyFont="1">
      <alignment horizontal="center" vertical="bottom"/>
    </xf>
    <xf borderId="0" fillId="11" fontId="5" numFmtId="0" xfId="0" applyAlignment="1" applyFont="1">
      <alignment vertical="bottom"/>
    </xf>
    <xf borderId="0" fillId="11" fontId="4" numFmtId="0" xfId="0" applyAlignment="1" applyFont="1">
      <alignment vertical="bottom"/>
    </xf>
    <xf borderId="0" fillId="0" fontId="14" numFmtId="164" xfId="0" applyFont="1" applyNumberFormat="1"/>
    <xf borderId="1" fillId="0" fontId="3" numFmtId="164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8" fontId="14" numFmtId="164" xfId="0" applyFont="1" applyNumberFormat="1"/>
    <xf borderId="0" fillId="10" fontId="11" numFmtId="0" xfId="0" applyAlignment="1" applyFont="1">
      <alignment horizontal="center" readingOrder="0"/>
    </xf>
    <xf borderId="1" fillId="10" fontId="11" numFmtId="0" xfId="0" applyBorder="1" applyFont="1"/>
    <xf borderId="1" fillId="10" fontId="12" numFmtId="0" xfId="0" applyAlignment="1" applyBorder="1" applyFont="1">
      <alignment horizontal="center" vertical="bottom"/>
    </xf>
    <xf borderId="0" fillId="10" fontId="12" numFmtId="49" xfId="0" applyAlignment="1" applyFont="1" applyNumberFormat="1">
      <alignment horizontal="center" vertical="bottom"/>
    </xf>
    <xf borderId="0" fillId="10" fontId="15" numFmtId="49" xfId="0" applyAlignment="1" applyFont="1" applyNumberFormat="1">
      <alignment vertical="bottom"/>
    </xf>
    <xf borderId="0" fillId="10" fontId="12" numFmtId="49" xfId="0" applyAlignment="1" applyFont="1" applyNumberFormat="1">
      <alignment vertical="bottom"/>
    </xf>
    <xf borderId="0" fillId="2" fontId="3" numFmtId="0" xfId="0" applyAlignment="1" applyFont="1">
      <alignment horizontal="center" readingOrder="0"/>
    </xf>
    <xf borderId="0" fillId="2" fontId="14" numFmtId="164" xfId="0" applyFont="1" applyNumberFormat="1"/>
    <xf borderId="0" fillId="0" fontId="2" numFmtId="0" xfId="0" applyAlignment="1" applyFont="1">
      <alignment horizontal="center"/>
    </xf>
    <xf borderId="0" fillId="0" fontId="16" numFmtId="164" xfId="0" applyFont="1" applyNumberForma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49" xfId="0" applyFont="1" applyNumberFormat="1"/>
    <xf borderId="0" fillId="0" fontId="3" numFmtId="4" xfId="0" applyAlignment="1" applyFont="1" applyNumberFormat="1">
      <alignment readingOrder="0"/>
    </xf>
    <xf borderId="0" fillId="0" fontId="4" numFmtId="164" xfId="0" applyFont="1" applyNumberFormat="1"/>
    <xf borderId="0" fillId="0" fontId="3" numFmtId="10" xfId="0" applyAlignment="1" applyFont="1" applyNumberFormat="1">
      <alignment readingOrder="0"/>
    </xf>
    <xf borderId="0" fillId="0" fontId="3" numFmtId="9" xfId="0" applyAlignment="1" applyFont="1" applyNumberFormat="1">
      <alignment horizontal="center" readingOrder="0"/>
    </xf>
    <xf borderId="0" fillId="0" fontId="10" numFmtId="164" xfId="0" applyFont="1" applyNumberFormat="1"/>
    <xf borderId="0" fillId="0" fontId="1" numFmtId="0" xfId="0" applyAlignment="1" applyFont="1">
      <alignment horizontal="center" vertical="bottom"/>
    </xf>
    <xf borderId="0" fillId="0" fontId="17" numFmtId="0" xfId="0" applyAlignment="1" applyFont="1">
      <alignment vertical="bottom"/>
    </xf>
    <xf borderId="0" fillId="0" fontId="1" numFmtId="166" xfId="0" applyAlignment="1" applyFont="1" applyNumberFormat="1">
      <alignment vertical="bottom"/>
    </xf>
    <xf borderId="0" fillId="0" fontId="18" numFmtId="0" xfId="0" applyAlignment="1" applyFont="1">
      <alignment horizontal="right" readingOrder="0"/>
    </xf>
    <xf borderId="0" fillId="0" fontId="5" numFmtId="164" xfId="0" applyAlignment="1" applyFont="1" applyNumberFormat="1">
      <alignment vertical="bottom"/>
    </xf>
    <xf borderId="0" fillId="0" fontId="5" numFmtId="10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5" numFmtId="165" xfId="0" applyAlignment="1" applyFont="1" applyNumberFormat="1">
      <alignment horizontal="center" readingOrder="0" vertical="bottom"/>
    </xf>
    <xf borderId="0" fillId="0" fontId="5" numFmtId="164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center" vertical="bottom"/>
    </xf>
    <xf borderId="2" fillId="2" fontId="5" numFmtId="14" xfId="0" applyAlignment="1" applyBorder="1" applyFont="1" applyNumberFormat="1">
      <alignment horizontal="center" vertical="bottom"/>
    </xf>
    <xf borderId="3" fillId="2" fontId="5" numFmtId="0" xfId="0" applyAlignment="1" applyBorder="1" applyFont="1">
      <alignment horizontal="center" vertical="bottom"/>
    </xf>
    <xf borderId="3" fillId="2" fontId="5" numFmtId="164" xfId="0" applyAlignment="1" applyBorder="1" applyFont="1" applyNumberFormat="1">
      <alignment horizontal="right" vertical="bottom"/>
    </xf>
    <xf borderId="3" fillId="2" fontId="5" numFmtId="10" xfId="0" applyAlignment="1" applyBorder="1" applyFont="1" applyNumberFormat="1">
      <alignment horizontal="center" vertical="bottom"/>
    </xf>
    <xf borderId="3" fillId="0" fontId="10" numFmtId="166" xfId="0" applyBorder="1" applyFont="1" applyNumberFormat="1"/>
    <xf borderId="4" fillId="0" fontId="10" numFmtId="166" xfId="0" applyBorder="1" applyFont="1" applyNumberFormat="1"/>
    <xf borderId="1" fillId="2" fontId="5" numFmtId="165" xfId="0" applyAlignment="1" applyBorder="1" applyFont="1" applyNumberForma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5" numFmtId="164" xfId="0" applyAlignment="1" applyFont="1" applyNumberFormat="1">
      <alignment horizontal="right" vertical="bottom"/>
    </xf>
    <xf borderId="0" fillId="2" fontId="5" numFmtId="10" xfId="0" applyAlignment="1" applyFont="1" applyNumberFormat="1">
      <alignment horizontal="center" vertical="bottom"/>
    </xf>
    <xf borderId="0" fillId="0" fontId="10" numFmtId="166" xfId="0" applyFont="1" applyNumberFormat="1"/>
    <xf borderId="5" fillId="0" fontId="10" numFmtId="166" xfId="0" applyBorder="1" applyFont="1" applyNumberFormat="1"/>
    <xf borderId="6" fillId="2" fontId="5" numFmtId="14" xfId="0" applyAlignment="1" applyBorder="1" applyFont="1" applyNumberFormat="1">
      <alignment horizontal="center" vertical="bottom"/>
    </xf>
    <xf borderId="7" fillId="2" fontId="5" numFmtId="0" xfId="0" applyAlignment="1" applyBorder="1" applyFont="1">
      <alignment horizontal="center" vertical="bottom"/>
    </xf>
    <xf borderId="7" fillId="2" fontId="5" numFmtId="164" xfId="0" applyAlignment="1" applyBorder="1" applyFont="1" applyNumberFormat="1">
      <alignment horizontal="right" vertical="bottom"/>
    </xf>
    <xf borderId="7" fillId="2" fontId="5" numFmtId="10" xfId="0" applyAlignment="1" applyBorder="1" applyFont="1" applyNumberFormat="1">
      <alignment horizontal="center" vertical="bottom"/>
    </xf>
    <xf borderId="7" fillId="0" fontId="10" numFmtId="166" xfId="0" applyBorder="1" applyFont="1" applyNumberFormat="1"/>
    <xf borderId="8" fillId="0" fontId="10" numFmtId="166" xfId="0" applyBorder="1" applyFont="1" applyNumberFormat="1"/>
    <xf borderId="2" fillId="3" fontId="5" numFmtId="14" xfId="0" applyAlignment="1" applyBorder="1" applyFont="1" applyNumberFormat="1">
      <alignment horizontal="center" vertical="bottom"/>
    </xf>
    <xf borderId="3" fillId="3" fontId="5" numFmtId="0" xfId="0" applyAlignment="1" applyBorder="1" applyFont="1">
      <alignment horizontal="center" vertical="bottom"/>
    </xf>
    <xf borderId="3" fillId="3" fontId="5" numFmtId="164" xfId="0" applyAlignment="1" applyBorder="1" applyFont="1" applyNumberFormat="1">
      <alignment horizontal="right" vertical="bottom"/>
    </xf>
    <xf borderId="3" fillId="3" fontId="5" numFmtId="10" xfId="0" applyAlignment="1" applyBorder="1" applyFont="1" applyNumberFormat="1">
      <alignment horizontal="center" vertical="bottom"/>
    </xf>
    <xf borderId="6" fillId="3" fontId="5" numFmtId="14" xfId="0" applyAlignment="1" applyBorder="1" applyFont="1" applyNumberFormat="1">
      <alignment horizontal="center" vertical="bottom"/>
    </xf>
    <xf borderId="7" fillId="3" fontId="5" numFmtId="0" xfId="0" applyAlignment="1" applyBorder="1" applyFont="1">
      <alignment horizontal="center" vertical="bottom"/>
    </xf>
    <xf borderId="7" fillId="3" fontId="5" numFmtId="164" xfId="0" applyAlignment="1" applyBorder="1" applyFont="1" applyNumberFormat="1">
      <alignment horizontal="right" vertical="bottom"/>
    </xf>
    <xf borderId="7" fillId="3" fontId="5" numFmtId="10" xfId="0" applyAlignment="1" applyBorder="1" applyFont="1" applyNumberFormat="1">
      <alignment horizontal="center" vertical="bottom"/>
    </xf>
    <xf borderId="2" fillId="4" fontId="5" numFmtId="14" xfId="0" applyAlignment="1" applyBorder="1" applyFont="1" applyNumberFormat="1">
      <alignment horizontal="center" vertical="bottom"/>
    </xf>
    <xf borderId="3" fillId="4" fontId="5" numFmtId="0" xfId="0" applyAlignment="1" applyBorder="1" applyFont="1">
      <alignment horizontal="center" vertical="bottom"/>
    </xf>
    <xf borderId="3" fillId="4" fontId="5" numFmtId="164" xfId="0" applyAlignment="1" applyBorder="1" applyFont="1" applyNumberFormat="1">
      <alignment horizontal="right" vertical="bottom"/>
    </xf>
    <xf borderId="3" fillId="4" fontId="5" numFmtId="10" xfId="0" applyAlignment="1" applyBorder="1" applyFont="1" applyNumberFormat="1">
      <alignment horizontal="center" vertical="bottom"/>
    </xf>
    <xf borderId="6" fillId="4" fontId="5" numFmtId="14" xfId="0" applyAlignment="1" applyBorder="1" applyFont="1" applyNumberFormat="1">
      <alignment horizontal="center" vertical="bottom"/>
    </xf>
    <xf borderId="7" fillId="4" fontId="5" numFmtId="0" xfId="0" applyAlignment="1" applyBorder="1" applyFont="1">
      <alignment horizontal="center" vertical="bottom"/>
    </xf>
    <xf borderId="7" fillId="4" fontId="5" numFmtId="164" xfId="0" applyAlignment="1" applyBorder="1" applyFont="1" applyNumberFormat="1">
      <alignment horizontal="right" vertical="bottom"/>
    </xf>
    <xf borderId="7" fillId="4" fontId="5" numFmtId="10" xfId="0" applyAlignment="1" applyBorder="1" applyFont="1" applyNumberFormat="1">
      <alignment horizontal="center" vertical="bottom"/>
    </xf>
    <xf borderId="2" fillId="5" fontId="5" numFmtId="14" xfId="0" applyAlignment="1" applyBorder="1" applyFont="1" applyNumberFormat="1">
      <alignment horizontal="center" vertical="bottom"/>
    </xf>
    <xf borderId="3" fillId="5" fontId="5" numFmtId="0" xfId="0" applyAlignment="1" applyBorder="1" applyFont="1">
      <alignment horizontal="center" vertical="bottom"/>
    </xf>
    <xf borderId="3" fillId="5" fontId="5" numFmtId="164" xfId="0" applyAlignment="1" applyBorder="1" applyFont="1" applyNumberFormat="1">
      <alignment horizontal="right" vertical="bottom"/>
    </xf>
    <xf borderId="3" fillId="5" fontId="5" numFmtId="10" xfId="0" applyAlignment="1" applyBorder="1" applyFont="1" applyNumberFormat="1">
      <alignment horizontal="center" vertical="bottom"/>
    </xf>
    <xf borderId="6" fillId="5" fontId="5" numFmtId="14" xfId="0" applyAlignment="1" applyBorder="1" applyFont="1" applyNumberFormat="1">
      <alignment horizontal="center" vertical="bottom"/>
    </xf>
    <xf borderId="7" fillId="5" fontId="5" numFmtId="0" xfId="0" applyAlignment="1" applyBorder="1" applyFont="1">
      <alignment horizontal="center" vertical="bottom"/>
    </xf>
    <xf borderId="7" fillId="5" fontId="5" numFmtId="164" xfId="0" applyAlignment="1" applyBorder="1" applyFont="1" applyNumberFormat="1">
      <alignment horizontal="right" vertical="bottom"/>
    </xf>
    <xf borderId="7" fillId="5" fontId="5" numFmtId="10" xfId="0" applyAlignment="1" applyBorder="1" applyFont="1" applyNumberFormat="1">
      <alignment horizontal="center" vertical="bottom"/>
    </xf>
    <xf borderId="2" fillId="6" fontId="5" numFmtId="14" xfId="0" applyAlignment="1" applyBorder="1" applyFont="1" applyNumberFormat="1">
      <alignment horizontal="center" vertical="bottom"/>
    </xf>
    <xf borderId="3" fillId="6" fontId="5" numFmtId="0" xfId="0" applyAlignment="1" applyBorder="1" applyFont="1">
      <alignment horizontal="center" vertical="bottom"/>
    </xf>
    <xf borderId="3" fillId="6" fontId="5" numFmtId="164" xfId="0" applyAlignment="1" applyBorder="1" applyFont="1" applyNumberFormat="1">
      <alignment horizontal="right" vertical="bottom"/>
    </xf>
    <xf borderId="3" fillId="6" fontId="5" numFmtId="10" xfId="0" applyAlignment="1" applyBorder="1" applyFont="1" applyNumberFormat="1">
      <alignment horizontal="center" vertical="bottom"/>
    </xf>
    <xf borderId="1" fillId="6" fontId="5" numFmtId="14" xfId="0" applyAlignment="1" applyBorder="1" applyFont="1" applyNumberFormat="1">
      <alignment horizontal="center" vertical="bottom"/>
    </xf>
    <xf borderId="0" fillId="6" fontId="5" numFmtId="0" xfId="0" applyAlignment="1" applyFont="1">
      <alignment horizontal="center" vertical="bottom"/>
    </xf>
    <xf borderId="0" fillId="6" fontId="5" numFmtId="164" xfId="0" applyAlignment="1" applyFont="1" applyNumberFormat="1">
      <alignment horizontal="right" vertical="bottom"/>
    </xf>
    <xf borderId="0" fillId="6" fontId="5" numFmtId="10" xfId="0" applyAlignment="1" applyFont="1" applyNumberFormat="1">
      <alignment horizontal="center" vertical="bottom"/>
    </xf>
    <xf borderId="6" fillId="6" fontId="5" numFmtId="165" xfId="0" applyAlignment="1" applyBorder="1" applyFont="1" applyNumberFormat="1">
      <alignment horizontal="center" vertical="bottom"/>
    </xf>
    <xf borderId="7" fillId="6" fontId="5" numFmtId="0" xfId="0" applyAlignment="1" applyBorder="1" applyFont="1">
      <alignment horizontal="center" vertical="bottom"/>
    </xf>
    <xf borderId="7" fillId="6" fontId="5" numFmtId="164" xfId="0" applyAlignment="1" applyBorder="1" applyFont="1" applyNumberFormat="1">
      <alignment horizontal="right" vertical="bottom"/>
    </xf>
    <xf borderId="7" fillId="6" fontId="5" numFmtId="10" xfId="0" applyAlignment="1" applyBorder="1" applyFont="1" applyNumberFormat="1">
      <alignment horizontal="center" vertical="bottom"/>
    </xf>
    <xf borderId="2" fillId="7" fontId="5" numFmtId="14" xfId="0" applyAlignment="1" applyBorder="1" applyFont="1" applyNumberFormat="1">
      <alignment horizontal="center" vertical="bottom"/>
    </xf>
    <xf borderId="3" fillId="7" fontId="5" numFmtId="0" xfId="0" applyAlignment="1" applyBorder="1" applyFont="1">
      <alignment horizontal="center" vertical="bottom"/>
    </xf>
    <xf borderId="3" fillId="7" fontId="5" numFmtId="164" xfId="0" applyAlignment="1" applyBorder="1" applyFont="1" applyNumberFormat="1">
      <alignment horizontal="right" vertical="bottom"/>
    </xf>
    <xf borderId="3" fillId="7" fontId="5" numFmtId="10" xfId="0" applyAlignment="1" applyBorder="1" applyFont="1" applyNumberFormat="1">
      <alignment horizontal="center" vertical="bottom"/>
    </xf>
    <xf borderId="6" fillId="7" fontId="5" numFmtId="14" xfId="0" applyAlignment="1" applyBorder="1" applyFont="1" applyNumberFormat="1">
      <alignment horizontal="center" vertical="bottom"/>
    </xf>
    <xf borderId="7" fillId="7" fontId="5" numFmtId="0" xfId="0" applyAlignment="1" applyBorder="1" applyFont="1">
      <alignment horizontal="center" vertical="bottom"/>
    </xf>
    <xf borderId="7" fillId="7" fontId="5" numFmtId="164" xfId="0" applyAlignment="1" applyBorder="1" applyFont="1" applyNumberFormat="1">
      <alignment horizontal="right" vertical="bottom"/>
    </xf>
    <xf borderId="7" fillId="7" fontId="5" numFmtId="10" xfId="0" applyAlignment="1" applyBorder="1" applyFont="1" applyNumberFormat="1">
      <alignment horizontal="center" vertical="bottom"/>
    </xf>
    <xf borderId="2" fillId="8" fontId="5" numFmtId="14" xfId="0" applyAlignment="1" applyBorder="1" applyFont="1" applyNumberFormat="1">
      <alignment horizontal="center" vertical="bottom"/>
    </xf>
    <xf borderId="3" fillId="8" fontId="5" numFmtId="0" xfId="0" applyAlignment="1" applyBorder="1" applyFont="1">
      <alignment horizontal="center" vertical="bottom"/>
    </xf>
    <xf borderId="3" fillId="8" fontId="5" numFmtId="164" xfId="0" applyAlignment="1" applyBorder="1" applyFont="1" applyNumberFormat="1">
      <alignment horizontal="right" vertical="bottom"/>
    </xf>
    <xf borderId="3" fillId="8" fontId="5" numFmtId="10" xfId="0" applyAlignment="1" applyBorder="1" applyFont="1" applyNumberFormat="1">
      <alignment horizontal="center" vertical="bottom"/>
    </xf>
    <xf borderId="6" fillId="8" fontId="5" numFmtId="14" xfId="0" applyAlignment="1" applyBorder="1" applyFont="1" applyNumberFormat="1">
      <alignment horizontal="center" vertical="bottom"/>
    </xf>
    <xf borderId="7" fillId="8" fontId="5" numFmtId="0" xfId="0" applyAlignment="1" applyBorder="1" applyFont="1">
      <alignment horizontal="center" vertical="bottom"/>
    </xf>
    <xf borderId="7" fillId="8" fontId="5" numFmtId="164" xfId="0" applyAlignment="1" applyBorder="1" applyFont="1" applyNumberFormat="1">
      <alignment horizontal="right" vertical="bottom"/>
    </xf>
    <xf borderId="7" fillId="8" fontId="5" numFmtId="10" xfId="0" applyAlignment="1" applyBorder="1" applyFont="1" applyNumberFormat="1">
      <alignment horizontal="center" vertical="bottom"/>
    </xf>
    <xf borderId="2" fillId="9" fontId="5" numFmtId="14" xfId="0" applyAlignment="1" applyBorder="1" applyFont="1" applyNumberFormat="1">
      <alignment horizontal="center" vertical="bottom"/>
    </xf>
    <xf borderId="3" fillId="9" fontId="5" numFmtId="0" xfId="0" applyAlignment="1" applyBorder="1" applyFont="1">
      <alignment horizontal="center" vertical="bottom"/>
    </xf>
    <xf borderId="3" fillId="9" fontId="5" numFmtId="164" xfId="0" applyAlignment="1" applyBorder="1" applyFont="1" applyNumberFormat="1">
      <alignment horizontal="right" vertical="bottom"/>
    </xf>
    <xf borderId="3" fillId="9" fontId="5" numFmtId="10" xfId="0" applyAlignment="1" applyBorder="1" applyFont="1" applyNumberFormat="1">
      <alignment horizontal="center" vertical="bottom"/>
    </xf>
    <xf borderId="6" fillId="9" fontId="5" numFmtId="14" xfId="0" applyAlignment="1" applyBorder="1" applyFont="1" applyNumberFormat="1">
      <alignment horizontal="center" vertical="bottom"/>
    </xf>
    <xf borderId="7" fillId="9" fontId="5" numFmtId="0" xfId="0" applyAlignment="1" applyBorder="1" applyFont="1">
      <alignment horizontal="center" vertical="bottom"/>
    </xf>
    <xf borderId="7" fillId="9" fontId="5" numFmtId="164" xfId="0" applyAlignment="1" applyBorder="1" applyFont="1" applyNumberFormat="1">
      <alignment horizontal="right" vertical="bottom"/>
    </xf>
    <xf borderId="7" fillId="9" fontId="5" numFmtId="10" xfId="0" applyAlignment="1" applyBorder="1" applyFont="1" applyNumberFormat="1">
      <alignment horizontal="center" vertical="bottom"/>
    </xf>
    <xf borderId="2" fillId="10" fontId="15" numFmtId="14" xfId="0" applyAlignment="1" applyBorder="1" applyFont="1" applyNumberFormat="1">
      <alignment horizontal="center" vertical="bottom"/>
    </xf>
    <xf borderId="3" fillId="10" fontId="15" numFmtId="0" xfId="0" applyAlignment="1" applyBorder="1" applyFont="1">
      <alignment horizontal="center" vertical="bottom"/>
    </xf>
    <xf borderId="3" fillId="10" fontId="15" numFmtId="164" xfId="0" applyAlignment="1" applyBorder="1" applyFont="1" applyNumberFormat="1">
      <alignment horizontal="right" vertical="bottom"/>
    </xf>
    <xf borderId="3" fillId="10" fontId="15" numFmtId="10" xfId="0" applyAlignment="1" applyBorder="1" applyFont="1" applyNumberFormat="1">
      <alignment horizontal="center" vertical="bottom"/>
    </xf>
    <xf borderId="6" fillId="10" fontId="15" numFmtId="14" xfId="0" applyAlignment="1" applyBorder="1" applyFont="1" applyNumberFormat="1">
      <alignment horizontal="center" vertical="bottom"/>
    </xf>
    <xf borderId="7" fillId="10" fontId="15" numFmtId="0" xfId="0" applyAlignment="1" applyBorder="1" applyFont="1">
      <alignment horizontal="center" vertical="bottom"/>
    </xf>
    <xf borderId="7" fillId="10" fontId="15" numFmtId="164" xfId="0" applyAlignment="1" applyBorder="1" applyFont="1" applyNumberFormat="1">
      <alignment horizontal="right" vertical="bottom"/>
    </xf>
    <xf borderId="7" fillId="10" fontId="15" numFmtId="10" xfId="0" applyAlignment="1" applyBorder="1" applyFont="1" applyNumberFormat="1">
      <alignment horizontal="center" vertical="bottom"/>
    </xf>
    <xf borderId="2" fillId="11" fontId="5" numFmtId="165" xfId="0" applyAlignment="1" applyBorder="1" applyFont="1" applyNumberFormat="1">
      <alignment horizontal="center" vertical="bottom"/>
    </xf>
    <xf borderId="3" fillId="11" fontId="5" numFmtId="0" xfId="0" applyAlignment="1" applyBorder="1" applyFont="1">
      <alignment horizontal="center" vertical="bottom"/>
    </xf>
    <xf borderId="3" fillId="11" fontId="5" numFmtId="164" xfId="0" applyAlignment="1" applyBorder="1" applyFont="1" applyNumberFormat="1">
      <alignment horizontal="right" vertical="bottom"/>
    </xf>
    <xf borderId="3" fillId="11" fontId="5" numFmtId="10" xfId="0" applyAlignment="1" applyBorder="1" applyFont="1" applyNumberFormat="1">
      <alignment horizontal="center" vertical="bottom"/>
    </xf>
    <xf borderId="6" fillId="11" fontId="5" numFmtId="165" xfId="0" applyAlignment="1" applyBorder="1" applyFont="1" applyNumberFormat="1">
      <alignment horizontal="center" vertical="bottom"/>
    </xf>
    <xf borderId="7" fillId="11" fontId="5" numFmtId="0" xfId="0" applyAlignment="1" applyBorder="1" applyFont="1">
      <alignment horizontal="center" vertical="bottom"/>
    </xf>
    <xf borderId="7" fillId="11" fontId="5" numFmtId="164" xfId="0" applyAlignment="1" applyBorder="1" applyFont="1" applyNumberFormat="1">
      <alignment horizontal="right" vertical="bottom"/>
    </xf>
    <xf borderId="7" fillId="11" fontId="5" numFmtId="10" xfId="0" applyAlignment="1" applyBorder="1" applyFont="1" applyNumberFormat="1">
      <alignment horizontal="center" vertical="bottom"/>
    </xf>
    <xf borderId="0" fillId="0" fontId="5" numFmtId="14" xfId="0" applyAlignment="1" applyFont="1" applyNumberFormat="1">
      <alignment horizontal="center" vertical="bottom"/>
    </xf>
    <xf borderId="0" fillId="0" fontId="15" numFmtId="14" xfId="0" applyAlignment="1" applyFont="1" applyNumberForma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15" numFmtId="164" xfId="0" applyAlignment="1" applyFont="1" applyNumberFormat="1">
      <alignment horizontal="right" vertical="bottom"/>
    </xf>
    <xf borderId="0" fillId="0" fontId="15" numFmtId="10" xfId="0" applyAlignment="1" applyFont="1" applyNumberForma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0" fillId="0" fontId="1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25"/>
    <col customWidth="1" min="2" max="2" width="39.25"/>
    <col customWidth="1" min="3" max="3" width="20.0"/>
    <col customWidth="1" min="4" max="4" width="13.63"/>
    <col customWidth="1" min="5" max="5" width="12.25"/>
    <col customWidth="1" min="6" max="6" width="13.5"/>
    <col customWidth="1" min="7" max="7" width="13.13"/>
    <col customWidth="1" min="8" max="8" width="13.63"/>
    <col customWidth="1" min="9" max="9" width="13.13"/>
    <col customWidth="1" min="10" max="10" width="13.5"/>
    <col customWidth="1" min="11" max="11" width="55.38"/>
    <col customWidth="1" min="12" max="12" width="12.38"/>
    <col customWidth="1" min="13" max="13" width="13.63"/>
    <col customWidth="1" min="14" max="14" width="13.38"/>
    <col customWidth="1" min="15" max="15" width="13.75"/>
    <col customWidth="1" min="16" max="16" width="13.63"/>
    <col customWidth="1" min="17" max="17" width="27.25"/>
    <col customWidth="1" min="18" max="18" width="74.0"/>
    <col customWidth="1" min="19" max="19" width="8.38"/>
    <col customWidth="1" min="20" max="20" width="13.75"/>
    <col customWidth="1" min="21" max="21" width="15.75"/>
    <col customWidth="1" min="22" max="22" width="11.63"/>
    <col customWidth="1" min="23" max="23" width="15.75"/>
    <col customWidth="1" min="24" max="24" width="13.5"/>
    <col customWidth="1" min="25" max="25" width="8.38"/>
    <col customWidth="1" min="26" max="26" width="18.63"/>
    <col customWidth="1" min="27" max="27" width="8.38"/>
    <col customWidth="1" min="28" max="28" width="16.5"/>
    <col customWidth="1" min="29" max="30" width="13.5"/>
    <col customWidth="1" min="31" max="31" width="15.5"/>
    <col customWidth="1" min="32" max="32" width="12.25"/>
    <col customWidth="1" min="33" max="33" width="10.63"/>
    <col customWidth="1" min="34" max="34" width="23.38"/>
    <col customWidth="1" min="35" max="35" width="16.5"/>
    <col customWidth="1" min="36" max="37" width="13.5"/>
    <col customWidth="1" min="38" max="38" width="15.5"/>
    <col customWidth="1" min="39" max="39" width="12.25"/>
    <col customWidth="1" min="40" max="40" width="10.63"/>
    <col customWidth="1" min="41" max="41" width="23.38"/>
    <col customWidth="1" min="42" max="42" width="4.0"/>
    <col customWidth="1" min="43" max="43" width="23.75"/>
    <col customWidth="1" min="44" max="44" width="13.25"/>
    <col customWidth="1" min="45" max="45" width="14.13"/>
    <col customWidth="1" min="46" max="47" width="8.38"/>
    <col customWidth="1" min="48" max="48" width="14.13"/>
    <col customWidth="1" min="49" max="49" width="12.5"/>
    <col customWidth="1" min="50" max="50" width="10.88"/>
    <col customWidth="1" min="51" max="51" width="11.5"/>
    <col customWidth="1" min="52" max="52" width="16.13"/>
    <col customWidth="1" min="53" max="53" width="15.13"/>
    <col customWidth="1" min="54" max="54" width="49.5"/>
    <col customWidth="1" min="55" max="55" width="8.38"/>
  </cols>
  <sheetData>
    <row r="1" ht="23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5" t="s">
        <v>12</v>
      </c>
      <c r="N1" s="2" t="s">
        <v>6</v>
      </c>
      <c r="O1" s="2" t="s">
        <v>13</v>
      </c>
      <c r="P1" s="2" t="s">
        <v>14</v>
      </c>
      <c r="Q1" s="2" t="s">
        <v>9</v>
      </c>
      <c r="R1" s="2" t="s">
        <v>10</v>
      </c>
      <c r="S1" s="2"/>
      <c r="T1" s="3" t="s">
        <v>15</v>
      </c>
      <c r="U1" s="2" t="s">
        <v>16</v>
      </c>
      <c r="V1" s="2" t="s">
        <v>6</v>
      </c>
      <c r="W1" s="2" t="s">
        <v>13</v>
      </c>
      <c r="X1" s="2" t="s">
        <v>14</v>
      </c>
      <c r="Y1" s="2" t="s">
        <v>9</v>
      </c>
      <c r="Z1" s="2" t="s">
        <v>10</v>
      </c>
      <c r="AA1" s="2"/>
      <c r="AB1" s="3" t="s">
        <v>17</v>
      </c>
      <c r="AC1" s="2" t="s">
        <v>18</v>
      </c>
      <c r="AD1" s="2" t="s">
        <v>6</v>
      </c>
      <c r="AE1" s="2" t="s">
        <v>13</v>
      </c>
      <c r="AF1" s="2" t="s">
        <v>14</v>
      </c>
      <c r="AG1" s="2" t="s">
        <v>9</v>
      </c>
      <c r="AH1" s="2" t="s">
        <v>10</v>
      </c>
      <c r="AI1" s="6" t="s">
        <v>19</v>
      </c>
      <c r="AJ1" s="1" t="s">
        <v>20</v>
      </c>
      <c r="AK1" s="2" t="s">
        <v>6</v>
      </c>
      <c r="AL1" s="2" t="s">
        <v>13</v>
      </c>
      <c r="AM1" s="2" t="s">
        <v>14</v>
      </c>
      <c r="AN1" s="2" t="s">
        <v>9</v>
      </c>
      <c r="AO1" s="2" t="s">
        <v>10</v>
      </c>
      <c r="AP1" s="2"/>
      <c r="AQ1" s="3" t="s">
        <v>21</v>
      </c>
      <c r="AR1" s="2" t="s">
        <v>22</v>
      </c>
      <c r="AS1" s="2" t="s">
        <v>23</v>
      </c>
      <c r="AT1" s="2" t="s">
        <v>10</v>
      </c>
      <c r="AU1" s="2"/>
      <c r="AV1" s="7" t="s">
        <v>24</v>
      </c>
      <c r="AW1" s="8" t="s">
        <v>25</v>
      </c>
      <c r="AX1" s="8" t="s">
        <v>26</v>
      </c>
      <c r="AY1" s="8" t="s">
        <v>27</v>
      </c>
      <c r="AZ1" s="9" t="s">
        <v>28</v>
      </c>
      <c r="BA1" s="9" t="s">
        <v>29</v>
      </c>
      <c r="BB1" s="8" t="s">
        <v>30</v>
      </c>
      <c r="BC1" s="8"/>
    </row>
    <row r="2" ht="18.75" customHeight="1">
      <c r="A2" s="10" t="s">
        <v>31</v>
      </c>
      <c r="B2" s="11"/>
      <c r="C2" s="12"/>
      <c r="D2" s="13"/>
      <c r="E2" s="14"/>
      <c r="F2" s="12"/>
      <c r="G2" s="15"/>
      <c r="H2" s="15"/>
      <c r="I2" s="15"/>
      <c r="J2" s="11"/>
      <c r="K2" s="16"/>
      <c r="L2" s="14"/>
      <c r="M2" s="12"/>
      <c r="N2" s="11"/>
      <c r="O2" s="11"/>
      <c r="P2" s="11"/>
      <c r="Q2" s="17"/>
      <c r="R2" s="16"/>
      <c r="S2" s="17"/>
      <c r="T2" s="18"/>
      <c r="U2" s="17"/>
      <c r="V2" s="17"/>
      <c r="W2" s="11"/>
      <c r="X2" s="11"/>
      <c r="Y2" s="17"/>
      <c r="Z2" s="17"/>
      <c r="AA2" s="17"/>
      <c r="AB2" s="18"/>
      <c r="AC2" s="17"/>
      <c r="AD2" s="17"/>
      <c r="AE2" s="11"/>
      <c r="AF2" s="11"/>
      <c r="AG2" s="17"/>
      <c r="AH2" s="17"/>
      <c r="AI2" s="18"/>
      <c r="AJ2" s="17"/>
      <c r="AK2" s="17"/>
      <c r="AL2" s="11"/>
      <c r="AM2" s="11"/>
      <c r="AN2" s="17"/>
      <c r="AO2" s="17"/>
      <c r="AP2" s="17"/>
      <c r="AQ2" s="18"/>
      <c r="AR2" s="17"/>
      <c r="AS2" s="17"/>
      <c r="AT2" s="17"/>
      <c r="AU2" s="17"/>
      <c r="AV2" s="19"/>
      <c r="AW2" s="11"/>
      <c r="AX2" s="11"/>
      <c r="AY2" s="20"/>
      <c r="AZ2" s="21"/>
      <c r="BA2" s="21"/>
      <c r="BB2" s="22"/>
      <c r="BC2" s="17"/>
    </row>
    <row r="3" ht="39.0" customHeight="1">
      <c r="A3" s="23">
        <v>45488.0</v>
      </c>
      <c r="B3" s="24" t="s">
        <v>32</v>
      </c>
      <c r="C3" s="25">
        <v>10000.0</v>
      </c>
      <c r="D3" s="26">
        <v>0.085</v>
      </c>
      <c r="E3" s="27">
        <f t="shared" ref="E3:E18" si="1">(C3*D3)*((I3-H3+1)/365)</f>
        <v>428.4931507</v>
      </c>
      <c r="F3" s="25">
        <f t="shared" ref="F3:F18" si="2">E3</f>
        <v>428.4931507</v>
      </c>
      <c r="G3" s="28">
        <v>45511.0</v>
      </c>
      <c r="H3" s="23">
        <v>45495.0</v>
      </c>
      <c r="I3" s="23">
        <v>45678.0</v>
      </c>
      <c r="J3" s="24" t="s">
        <v>33</v>
      </c>
      <c r="K3" s="29"/>
      <c r="L3" s="27">
        <f t="shared" ref="L3:L18" si="3">(C3*D3)*((P3-O3+1)/365)</f>
        <v>421.5068493</v>
      </c>
      <c r="M3" s="25">
        <f t="shared" ref="M3:M18" si="4">L3</f>
        <v>421.5068493</v>
      </c>
      <c r="N3" s="30">
        <v>45674.0</v>
      </c>
      <c r="O3" s="30">
        <v>45679.0</v>
      </c>
      <c r="P3" s="28">
        <v>45859.0</v>
      </c>
      <c r="Q3" s="24" t="s">
        <v>33</v>
      </c>
      <c r="R3" s="31" t="s">
        <v>34</v>
      </c>
      <c r="S3" s="32"/>
      <c r="T3" s="27">
        <f t="shared" ref="T3:T18" si="5">(C3*D3)*((X3-W3+1)/365)</f>
        <v>428.4931507</v>
      </c>
      <c r="U3" s="25">
        <f t="shared" ref="U3:U18" si="6">T3</f>
        <v>428.4931507</v>
      </c>
      <c r="V3" s="32"/>
      <c r="W3" s="30">
        <v>45860.0</v>
      </c>
      <c r="X3" s="30">
        <v>46043.0</v>
      </c>
      <c r="Y3" s="32"/>
      <c r="Z3" s="32"/>
      <c r="AA3" s="32"/>
      <c r="AB3" s="27">
        <f t="shared" ref="AB3:AB18" si="7">(C3*D3)*((AF3-AE3+1)/365)</f>
        <v>421.5068493</v>
      </c>
      <c r="AC3" s="25">
        <f t="shared" ref="AC3:AC18" si="8">AB3</f>
        <v>421.5068493</v>
      </c>
      <c r="AD3" s="32"/>
      <c r="AE3" s="30">
        <v>46044.0</v>
      </c>
      <c r="AF3" s="30">
        <v>46224.0</v>
      </c>
      <c r="AG3" s="32"/>
      <c r="AH3" s="32"/>
      <c r="AI3" s="27">
        <f t="shared" ref="AI3:AI18" si="9">(C3*D3)*((AM3-AL3+1)/365)</f>
        <v>428.4931507</v>
      </c>
      <c r="AJ3" s="25">
        <f t="shared" ref="AJ3:AJ18" si="10">AI3</f>
        <v>428.4931507</v>
      </c>
      <c r="AK3" s="32"/>
      <c r="AL3" s="30">
        <v>46225.0</v>
      </c>
      <c r="AM3" s="30">
        <v>46408.0</v>
      </c>
      <c r="AN3" s="32"/>
      <c r="AO3" s="32"/>
      <c r="AP3" s="32"/>
      <c r="AQ3" s="33"/>
      <c r="AR3" s="32"/>
      <c r="AS3" s="32"/>
      <c r="AT3" s="32"/>
      <c r="AU3" s="32"/>
      <c r="AV3" s="34" t="s">
        <v>35</v>
      </c>
      <c r="AW3" s="35" t="s">
        <v>36</v>
      </c>
      <c r="AX3" s="36"/>
      <c r="AY3" s="35" t="s">
        <v>37</v>
      </c>
      <c r="AZ3" s="37" t="s">
        <v>38</v>
      </c>
      <c r="BA3" s="37" t="s">
        <v>39</v>
      </c>
      <c r="BB3" s="38" t="s">
        <v>40</v>
      </c>
      <c r="BC3" s="32"/>
    </row>
    <row r="4" ht="25.5" customHeight="1">
      <c r="A4" s="15">
        <v>45490.0</v>
      </c>
      <c r="B4" s="11" t="s">
        <v>41</v>
      </c>
      <c r="C4" s="12">
        <v>100000.0</v>
      </c>
      <c r="D4" s="39">
        <v>0.09</v>
      </c>
      <c r="E4" s="14">
        <f t="shared" si="1"/>
        <v>4536.986301</v>
      </c>
      <c r="F4" s="12">
        <f t="shared" si="2"/>
        <v>4536.986301</v>
      </c>
      <c r="G4" s="40">
        <v>45511.0</v>
      </c>
      <c r="H4" s="15">
        <v>45495.0</v>
      </c>
      <c r="I4" s="15">
        <v>45678.0</v>
      </c>
      <c r="J4" s="11" t="s">
        <v>33</v>
      </c>
      <c r="K4" s="41" t="s">
        <v>42</v>
      </c>
      <c r="L4" s="14">
        <f t="shared" si="3"/>
        <v>4463.013699</v>
      </c>
      <c r="M4" s="12">
        <f t="shared" si="4"/>
        <v>4463.013699</v>
      </c>
      <c r="N4" s="42">
        <v>45674.0</v>
      </c>
      <c r="O4" s="42">
        <v>45679.0</v>
      </c>
      <c r="P4" s="40">
        <v>45859.0</v>
      </c>
      <c r="Q4" s="11" t="s">
        <v>33</v>
      </c>
      <c r="R4" s="16"/>
      <c r="S4" s="17"/>
      <c r="T4" s="14">
        <f t="shared" si="5"/>
        <v>4536.986301</v>
      </c>
      <c r="U4" s="12">
        <f t="shared" si="6"/>
        <v>4536.986301</v>
      </c>
      <c r="V4" s="17"/>
      <c r="W4" s="42">
        <v>45860.0</v>
      </c>
      <c r="X4" s="42">
        <v>46043.0</v>
      </c>
      <c r="Y4" s="17"/>
      <c r="Z4" s="17"/>
      <c r="AA4" s="17"/>
      <c r="AB4" s="14">
        <f t="shared" si="7"/>
        <v>4463.013699</v>
      </c>
      <c r="AC4" s="12">
        <f t="shared" si="8"/>
        <v>4463.013699</v>
      </c>
      <c r="AD4" s="17"/>
      <c r="AE4" s="42">
        <v>46044.0</v>
      </c>
      <c r="AF4" s="42">
        <v>46224.0</v>
      </c>
      <c r="AG4" s="17"/>
      <c r="AH4" s="17"/>
      <c r="AI4" s="14">
        <f t="shared" si="9"/>
        <v>4536.986301</v>
      </c>
      <c r="AJ4" s="12">
        <f t="shared" si="10"/>
        <v>4536.986301</v>
      </c>
      <c r="AK4" s="17"/>
      <c r="AL4" s="42">
        <v>46225.0</v>
      </c>
      <c r="AM4" s="42">
        <v>46408.0</v>
      </c>
      <c r="AN4" s="17"/>
      <c r="AO4" s="17"/>
      <c r="AP4" s="17"/>
      <c r="AQ4" s="18"/>
      <c r="AR4" s="17"/>
      <c r="AS4" s="17"/>
      <c r="AT4" s="17"/>
      <c r="AU4" s="17"/>
      <c r="AV4" s="43" t="s">
        <v>35</v>
      </c>
      <c r="AW4" s="44" t="s">
        <v>43</v>
      </c>
      <c r="AX4" s="17"/>
      <c r="AY4" s="44" t="s">
        <v>37</v>
      </c>
      <c r="AZ4" s="45" t="s">
        <v>44</v>
      </c>
      <c r="BA4" s="45" t="s">
        <v>45</v>
      </c>
      <c r="BB4" s="46" t="s">
        <v>46</v>
      </c>
      <c r="BC4" s="17"/>
    </row>
    <row r="5" ht="18.75" customHeight="1">
      <c r="A5" s="15">
        <v>45490.0</v>
      </c>
      <c r="B5" s="47" t="s">
        <v>47</v>
      </c>
      <c r="C5" s="12">
        <v>30000.0</v>
      </c>
      <c r="D5" s="13">
        <v>0.085</v>
      </c>
      <c r="E5" s="14">
        <f t="shared" si="1"/>
        <v>1285.479452</v>
      </c>
      <c r="F5" s="12">
        <f t="shared" si="2"/>
        <v>1285.479452</v>
      </c>
      <c r="G5" s="40">
        <v>45511.0</v>
      </c>
      <c r="H5" s="15">
        <v>45495.0</v>
      </c>
      <c r="I5" s="15">
        <v>45678.0</v>
      </c>
      <c r="J5" s="11" t="s">
        <v>33</v>
      </c>
      <c r="K5" s="16"/>
      <c r="L5" s="14">
        <f t="shared" si="3"/>
        <v>1264.520548</v>
      </c>
      <c r="M5" s="12">
        <f t="shared" si="4"/>
        <v>1264.520548</v>
      </c>
      <c r="N5" s="42">
        <v>45674.0</v>
      </c>
      <c r="O5" s="42">
        <v>45679.0</v>
      </c>
      <c r="P5" s="40">
        <v>45859.0</v>
      </c>
      <c r="Q5" s="11" t="s">
        <v>33</v>
      </c>
      <c r="R5" s="16"/>
      <c r="S5" s="17"/>
      <c r="T5" s="14">
        <f t="shared" si="5"/>
        <v>1285.479452</v>
      </c>
      <c r="U5" s="12">
        <f t="shared" si="6"/>
        <v>1285.479452</v>
      </c>
      <c r="V5" s="17"/>
      <c r="W5" s="42">
        <v>45860.0</v>
      </c>
      <c r="X5" s="42">
        <v>46043.0</v>
      </c>
      <c r="Y5" s="17"/>
      <c r="Z5" s="17"/>
      <c r="AA5" s="17"/>
      <c r="AB5" s="14">
        <f t="shared" si="7"/>
        <v>1264.520548</v>
      </c>
      <c r="AC5" s="12">
        <f t="shared" si="8"/>
        <v>1264.520548</v>
      </c>
      <c r="AD5" s="17"/>
      <c r="AE5" s="42">
        <v>46044.0</v>
      </c>
      <c r="AF5" s="42">
        <v>46224.0</v>
      </c>
      <c r="AG5" s="17"/>
      <c r="AH5" s="17"/>
      <c r="AI5" s="14">
        <f t="shared" si="9"/>
        <v>1285.479452</v>
      </c>
      <c r="AJ5" s="12">
        <f t="shared" si="10"/>
        <v>1285.479452</v>
      </c>
      <c r="AK5" s="17"/>
      <c r="AL5" s="42">
        <v>46225.0</v>
      </c>
      <c r="AM5" s="42">
        <v>46408.0</v>
      </c>
      <c r="AN5" s="17"/>
      <c r="AO5" s="17"/>
      <c r="AP5" s="17"/>
      <c r="AQ5" s="18"/>
      <c r="AR5" s="17"/>
      <c r="AS5" s="17"/>
      <c r="AT5" s="17"/>
      <c r="AU5" s="17"/>
      <c r="AV5" s="43" t="s">
        <v>48</v>
      </c>
      <c r="AW5" s="20"/>
      <c r="AX5" s="47" t="s">
        <v>49</v>
      </c>
      <c r="AY5" s="44"/>
      <c r="AZ5" s="48"/>
      <c r="BA5" s="48"/>
      <c r="BB5" s="46" t="s">
        <v>50</v>
      </c>
      <c r="BC5" s="17"/>
    </row>
    <row r="6" ht="18.75" customHeight="1">
      <c r="A6" s="15">
        <v>45491.0</v>
      </c>
      <c r="B6" s="11" t="s">
        <v>51</v>
      </c>
      <c r="C6" s="12">
        <v>20000.0</v>
      </c>
      <c r="D6" s="13">
        <v>0.085</v>
      </c>
      <c r="E6" s="14">
        <f t="shared" si="1"/>
        <v>856.9863014</v>
      </c>
      <c r="F6" s="12">
        <f t="shared" si="2"/>
        <v>856.9863014</v>
      </c>
      <c r="G6" s="40">
        <v>45511.0</v>
      </c>
      <c r="H6" s="15">
        <v>45495.0</v>
      </c>
      <c r="I6" s="15">
        <v>45678.0</v>
      </c>
      <c r="J6" s="11" t="s">
        <v>33</v>
      </c>
      <c r="K6" s="16"/>
      <c r="L6" s="14">
        <f t="shared" si="3"/>
        <v>843.0136986</v>
      </c>
      <c r="M6" s="12">
        <f t="shared" si="4"/>
        <v>843.0136986</v>
      </c>
      <c r="N6" s="42">
        <v>45674.0</v>
      </c>
      <c r="O6" s="42">
        <v>45679.0</v>
      </c>
      <c r="P6" s="40">
        <v>45859.0</v>
      </c>
      <c r="Q6" s="11" t="s">
        <v>33</v>
      </c>
      <c r="R6" s="16"/>
      <c r="S6" s="17"/>
      <c r="T6" s="14">
        <f t="shared" si="5"/>
        <v>856.9863014</v>
      </c>
      <c r="U6" s="12">
        <f t="shared" si="6"/>
        <v>856.9863014</v>
      </c>
      <c r="V6" s="17"/>
      <c r="W6" s="42">
        <v>45860.0</v>
      </c>
      <c r="X6" s="42">
        <v>46043.0</v>
      </c>
      <c r="Y6" s="17"/>
      <c r="Z6" s="17"/>
      <c r="AA6" s="17"/>
      <c r="AB6" s="14">
        <f t="shared" si="7"/>
        <v>843.0136986</v>
      </c>
      <c r="AC6" s="12">
        <f t="shared" si="8"/>
        <v>843.0136986</v>
      </c>
      <c r="AD6" s="17"/>
      <c r="AE6" s="42">
        <v>46044.0</v>
      </c>
      <c r="AF6" s="42">
        <v>46224.0</v>
      </c>
      <c r="AG6" s="17"/>
      <c r="AH6" s="17"/>
      <c r="AI6" s="14">
        <f t="shared" si="9"/>
        <v>856.9863014</v>
      </c>
      <c r="AJ6" s="12">
        <f t="shared" si="10"/>
        <v>856.9863014</v>
      </c>
      <c r="AK6" s="17"/>
      <c r="AL6" s="42">
        <v>46225.0</v>
      </c>
      <c r="AM6" s="42">
        <v>46408.0</v>
      </c>
      <c r="AN6" s="17"/>
      <c r="AO6" s="17"/>
      <c r="AP6" s="17"/>
      <c r="AQ6" s="18"/>
      <c r="AR6" s="17"/>
      <c r="AS6" s="17"/>
      <c r="AT6" s="17"/>
      <c r="AU6" s="17"/>
      <c r="AV6" s="49" t="s">
        <v>35</v>
      </c>
      <c r="AW6" s="50" t="s">
        <v>52</v>
      </c>
      <c r="AX6" s="51"/>
      <c r="AY6" s="50" t="s">
        <v>37</v>
      </c>
      <c r="AZ6" s="52">
        <v>8.05679321E8</v>
      </c>
      <c r="BA6" s="52">
        <v>2.1000021E7</v>
      </c>
      <c r="BB6" s="53" t="s">
        <v>53</v>
      </c>
      <c r="BC6" s="17"/>
    </row>
    <row r="7" ht="18.75" customHeight="1">
      <c r="A7" s="15">
        <v>45491.0</v>
      </c>
      <c r="B7" s="47" t="s">
        <v>54</v>
      </c>
      <c r="C7" s="12">
        <v>200000.0</v>
      </c>
      <c r="D7" s="39">
        <v>0.09</v>
      </c>
      <c r="E7" s="14">
        <f t="shared" si="1"/>
        <v>9073.972603</v>
      </c>
      <c r="F7" s="12">
        <f t="shared" si="2"/>
        <v>9073.972603</v>
      </c>
      <c r="G7" s="40">
        <v>45511.0</v>
      </c>
      <c r="H7" s="15">
        <v>45495.0</v>
      </c>
      <c r="I7" s="15">
        <v>45678.0</v>
      </c>
      <c r="J7" s="11" t="s">
        <v>33</v>
      </c>
      <c r="K7" s="16"/>
      <c r="L7" s="14">
        <f t="shared" si="3"/>
        <v>8926.027397</v>
      </c>
      <c r="M7" s="12">
        <f t="shared" si="4"/>
        <v>8926.027397</v>
      </c>
      <c r="N7" s="42">
        <v>45674.0</v>
      </c>
      <c r="O7" s="42">
        <v>45679.0</v>
      </c>
      <c r="P7" s="40">
        <v>45859.0</v>
      </c>
      <c r="Q7" s="11" t="s">
        <v>33</v>
      </c>
      <c r="R7" s="16"/>
      <c r="S7" s="17"/>
      <c r="T7" s="14">
        <f t="shared" si="5"/>
        <v>9073.972603</v>
      </c>
      <c r="U7" s="12">
        <f t="shared" si="6"/>
        <v>9073.972603</v>
      </c>
      <c r="V7" s="17"/>
      <c r="W7" s="42">
        <v>45860.0</v>
      </c>
      <c r="X7" s="42">
        <v>46043.0</v>
      </c>
      <c r="Y7" s="17"/>
      <c r="Z7" s="17"/>
      <c r="AA7" s="17"/>
      <c r="AB7" s="14">
        <f t="shared" si="7"/>
        <v>8926.027397</v>
      </c>
      <c r="AC7" s="12">
        <f t="shared" si="8"/>
        <v>8926.027397</v>
      </c>
      <c r="AD7" s="17"/>
      <c r="AE7" s="42">
        <v>46044.0</v>
      </c>
      <c r="AF7" s="42">
        <v>46224.0</v>
      </c>
      <c r="AG7" s="17"/>
      <c r="AH7" s="17"/>
      <c r="AI7" s="14">
        <f t="shared" si="9"/>
        <v>9073.972603</v>
      </c>
      <c r="AJ7" s="12">
        <f t="shared" si="10"/>
        <v>9073.972603</v>
      </c>
      <c r="AK7" s="17"/>
      <c r="AL7" s="42">
        <v>46225.0</v>
      </c>
      <c r="AM7" s="42">
        <v>46408.0</v>
      </c>
      <c r="AN7" s="17"/>
      <c r="AO7" s="17"/>
      <c r="AP7" s="17"/>
      <c r="AQ7" s="18"/>
      <c r="AR7" s="17"/>
      <c r="AS7" s="17"/>
      <c r="AT7" s="17"/>
      <c r="AU7" s="17"/>
      <c r="AV7" s="43" t="s">
        <v>48</v>
      </c>
      <c r="AW7" s="17"/>
      <c r="AX7" s="47" t="s">
        <v>55</v>
      </c>
      <c r="AY7" s="17"/>
      <c r="AZ7" s="54"/>
      <c r="BA7" s="54"/>
      <c r="BB7" s="41" t="s">
        <v>56</v>
      </c>
      <c r="BC7" s="17"/>
    </row>
    <row r="8" ht="18.75" customHeight="1">
      <c r="A8" s="15">
        <v>45492.0</v>
      </c>
      <c r="B8" s="11" t="s">
        <v>57</v>
      </c>
      <c r="C8" s="12">
        <v>120000.0</v>
      </c>
      <c r="D8" s="39">
        <v>0.09</v>
      </c>
      <c r="E8" s="14">
        <f t="shared" si="1"/>
        <v>5444.383562</v>
      </c>
      <c r="F8" s="12">
        <f t="shared" si="2"/>
        <v>5444.383562</v>
      </c>
      <c r="G8" s="40">
        <v>45511.0</v>
      </c>
      <c r="H8" s="15">
        <v>45495.0</v>
      </c>
      <c r="I8" s="15">
        <v>45678.0</v>
      </c>
      <c r="J8" s="11" t="s">
        <v>33</v>
      </c>
      <c r="K8" s="16"/>
      <c r="L8" s="14">
        <f t="shared" si="3"/>
        <v>5355.616438</v>
      </c>
      <c r="M8" s="12">
        <f t="shared" si="4"/>
        <v>5355.616438</v>
      </c>
      <c r="N8" s="42">
        <v>45674.0</v>
      </c>
      <c r="O8" s="42">
        <v>45679.0</v>
      </c>
      <c r="P8" s="40">
        <v>45859.0</v>
      </c>
      <c r="Q8" s="11" t="s">
        <v>33</v>
      </c>
      <c r="R8" s="16"/>
      <c r="S8" s="17"/>
      <c r="T8" s="14">
        <f t="shared" si="5"/>
        <v>5444.383562</v>
      </c>
      <c r="U8" s="12">
        <f t="shared" si="6"/>
        <v>5444.383562</v>
      </c>
      <c r="V8" s="17"/>
      <c r="W8" s="42">
        <v>45860.0</v>
      </c>
      <c r="X8" s="42">
        <v>46043.0</v>
      </c>
      <c r="Y8" s="17"/>
      <c r="Z8" s="17"/>
      <c r="AA8" s="17"/>
      <c r="AB8" s="14">
        <f t="shared" si="7"/>
        <v>5355.616438</v>
      </c>
      <c r="AC8" s="12">
        <f t="shared" si="8"/>
        <v>5355.616438</v>
      </c>
      <c r="AD8" s="17"/>
      <c r="AE8" s="42">
        <v>46044.0</v>
      </c>
      <c r="AF8" s="42">
        <v>46224.0</v>
      </c>
      <c r="AG8" s="17"/>
      <c r="AH8" s="17"/>
      <c r="AI8" s="14">
        <f t="shared" si="9"/>
        <v>5444.383562</v>
      </c>
      <c r="AJ8" s="12">
        <f t="shared" si="10"/>
        <v>5444.383562</v>
      </c>
      <c r="AK8" s="17"/>
      <c r="AL8" s="42">
        <v>46225.0</v>
      </c>
      <c r="AM8" s="42">
        <v>46408.0</v>
      </c>
      <c r="AN8" s="17"/>
      <c r="AO8" s="17"/>
      <c r="AP8" s="17"/>
      <c r="AQ8" s="18"/>
      <c r="AR8" s="17"/>
      <c r="AS8" s="17"/>
      <c r="AT8" s="17"/>
      <c r="AU8" s="17"/>
      <c r="AV8" s="49" t="s">
        <v>35</v>
      </c>
      <c r="AW8" s="50" t="s">
        <v>58</v>
      </c>
      <c r="AX8" s="51"/>
      <c r="AY8" s="50" t="s">
        <v>37</v>
      </c>
      <c r="AZ8" s="52" t="s">
        <v>59</v>
      </c>
      <c r="BA8" s="52" t="s">
        <v>60</v>
      </c>
      <c r="BB8" s="53" t="s">
        <v>61</v>
      </c>
      <c r="BC8" s="17"/>
    </row>
    <row r="9" ht="29.25" customHeight="1">
      <c r="A9" s="55">
        <v>45492.0</v>
      </c>
      <c r="B9" s="56" t="s">
        <v>62</v>
      </c>
      <c r="C9" s="57">
        <v>80000.0</v>
      </c>
      <c r="D9" s="58">
        <v>0.09</v>
      </c>
      <c r="E9" s="59">
        <f t="shared" si="1"/>
        <v>3629.589041</v>
      </c>
      <c r="F9" s="57">
        <f t="shared" si="2"/>
        <v>3629.589041</v>
      </c>
      <c r="G9" s="60">
        <v>45511.0</v>
      </c>
      <c r="H9" s="55">
        <v>45495.0</v>
      </c>
      <c r="I9" s="55">
        <v>45678.0</v>
      </c>
      <c r="J9" s="56" t="s">
        <v>33</v>
      </c>
      <c r="K9" s="61"/>
      <c r="L9" s="59">
        <f t="shared" si="3"/>
        <v>3570.410959</v>
      </c>
      <c r="M9" s="57">
        <f t="shared" si="4"/>
        <v>3570.410959</v>
      </c>
      <c r="N9" s="62">
        <v>45674.0</v>
      </c>
      <c r="O9" s="62">
        <v>45679.0</v>
      </c>
      <c r="P9" s="60">
        <v>45859.0</v>
      </c>
      <c r="Q9" s="56" t="s">
        <v>33</v>
      </c>
      <c r="R9" s="63" t="s">
        <v>63</v>
      </c>
      <c r="S9" s="64"/>
      <c r="T9" s="59">
        <f t="shared" si="5"/>
        <v>3629.589041</v>
      </c>
      <c r="U9" s="57">
        <f t="shared" si="6"/>
        <v>3629.589041</v>
      </c>
      <c r="V9" s="64"/>
      <c r="W9" s="62">
        <v>45860.0</v>
      </c>
      <c r="X9" s="62">
        <v>46043.0</v>
      </c>
      <c r="Y9" s="64"/>
      <c r="Z9" s="64"/>
      <c r="AA9" s="64"/>
      <c r="AB9" s="59">
        <f t="shared" si="7"/>
        <v>3570.410959</v>
      </c>
      <c r="AC9" s="57">
        <f t="shared" si="8"/>
        <v>3570.410959</v>
      </c>
      <c r="AD9" s="64"/>
      <c r="AE9" s="62">
        <v>46044.0</v>
      </c>
      <c r="AF9" s="62">
        <v>46224.0</v>
      </c>
      <c r="AG9" s="64"/>
      <c r="AH9" s="64"/>
      <c r="AI9" s="59">
        <f t="shared" si="9"/>
        <v>3629.589041</v>
      </c>
      <c r="AJ9" s="57">
        <f t="shared" si="10"/>
        <v>3629.589041</v>
      </c>
      <c r="AK9" s="64"/>
      <c r="AL9" s="62">
        <v>46225.0</v>
      </c>
      <c r="AM9" s="62">
        <v>46408.0</v>
      </c>
      <c r="AN9" s="64"/>
      <c r="AO9" s="64"/>
      <c r="AP9" s="64"/>
      <c r="AQ9" s="65"/>
      <c r="AR9" s="64"/>
      <c r="AS9" s="64"/>
      <c r="AT9" s="64"/>
      <c r="AU9" s="64"/>
      <c r="AV9" s="66" t="s">
        <v>35</v>
      </c>
      <c r="AW9" s="67" t="s">
        <v>64</v>
      </c>
      <c r="AX9" s="68"/>
      <c r="AY9" s="67" t="s">
        <v>37</v>
      </c>
      <c r="AZ9" s="67" t="s">
        <v>65</v>
      </c>
      <c r="BA9" s="67" t="s">
        <v>66</v>
      </c>
      <c r="BB9" s="69" t="s">
        <v>61</v>
      </c>
      <c r="BC9" s="64"/>
    </row>
    <row r="10" ht="15.75" customHeight="1">
      <c r="A10" s="15">
        <v>45492.0</v>
      </c>
      <c r="B10" s="11" t="s">
        <v>67</v>
      </c>
      <c r="C10" s="12">
        <v>20000.0</v>
      </c>
      <c r="D10" s="13">
        <v>0.085</v>
      </c>
      <c r="E10" s="14">
        <f t="shared" si="1"/>
        <v>856.9863014</v>
      </c>
      <c r="F10" s="12">
        <f t="shared" si="2"/>
        <v>856.9863014</v>
      </c>
      <c r="G10" s="40">
        <v>45511.0</v>
      </c>
      <c r="H10" s="15">
        <v>45495.0</v>
      </c>
      <c r="I10" s="15">
        <v>45678.0</v>
      </c>
      <c r="J10" s="11" t="s">
        <v>33</v>
      </c>
      <c r="K10" s="16"/>
      <c r="L10" s="14">
        <f t="shared" si="3"/>
        <v>843.0136986</v>
      </c>
      <c r="M10" s="12">
        <f t="shared" si="4"/>
        <v>843.0136986</v>
      </c>
      <c r="N10" s="42">
        <v>45674.0</v>
      </c>
      <c r="O10" s="42">
        <v>45679.0</v>
      </c>
      <c r="P10" s="40">
        <v>45859.0</v>
      </c>
      <c r="Q10" s="11" t="s">
        <v>33</v>
      </c>
      <c r="R10" s="16"/>
      <c r="S10" s="17"/>
      <c r="T10" s="14">
        <f t="shared" si="5"/>
        <v>856.9863014</v>
      </c>
      <c r="U10" s="12">
        <f t="shared" si="6"/>
        <v>856.9863014</v>
      </c>
      <c r="V10" s="17"/>
      <c r="W10" s="42">
        <v>45860.0</v>
      </c>
      <c r="X10" s="42">
        <v>46043.0</v>
      </c>
      <c r="Y10" s="17"/>
      <c r="Z10" s="17"/>
      <c r="AA10" s="17"/>
      <c r="AB10" s="14">
        <f t="shared" si="7"/>
        <v>843.0136986</v>
      </c>
      <c r="AC10" s="12">
        <f t="shared" si="8"/>
        <v>843.0136986</v>
      </c>
      <c r="AD10" s="17"/>
      <c r="AE10" s="42">
        <v>46044.0</v>
      </c>
      <c r="AF10" s="42">
        <v>46224.0</v>
      </c>
      <c r="AG10" s="17"/>
      <c r="AH10" s="17"/>
      <c r="AI10" s="14">
        <f t="shared" si="9"/>
        <v>856.9863014</v>
      </c>
      <c r="AJ10" s="12">
        <f t="shared" si="10"/>
        <v>856.9863014</v>
      </c>
      <c r="AK10" s="17"/>
      <c r="AL10" s="42">
        <v>46225.0</v>
      </c>
      <c r="AM10" s="42">
        <v>46408.0</v>
      </c>
      <c r="AN10" s="17"/>
      <c r="AO10" s="17"/>
      <c r="AP10" s="17"/>
      <c r="AQ10" s="18"/>
      <c r="AR10" s="17"/>
      <c r="AS10" s="17"/>
      <c r="AT10" s="17"/>
      <c r="AU10" s="17"/>
      <c r="AV10" s="49" t="s">
        <v>35</v>
      </c>
      <c r="AW10" s="50" t="s">
        <v>68</v>
      </c>
      <c r="AX10" s="51"/>
      <c r="AY10" s="50" t="s">
        <v>37</v>
      </c>
      <c r="AZ10" s="52">
        <v>9.34929126E8</v>
      </c>
      <c r="BA10" s="52">
        <v>2.1000021E7</v>
      </c>
      <c r="BB10" s="53" t="s">
        <v>69</v>
      </c>
      <c r="BC10" s="17"/>
    </row>
    <row r="11" ht="15.75" customHeight="1">
      <c r="A11" s="40">
        <v>45496.0</v>
      </c>
      <c r="B11" s="47" t="s">
        <v>70</v>
      </c>
      <c r="C11" s="12">
        <v>30000.0</v>
      </c>
      <c r="D11" s="13">
        <v>0.085</v>
      </c>
      <c r="E11" s="14">
        <f t="shared" si="1"/>
        <v>1271.506849</v>
      </c>
      <c r="F11" s="12">
        <f t="shared" si="2"/>
        <v>1271.506849</v>
      </c>
      <c r="G11" s="40">
        <v>45511.0</v>
      </c>
      <c r="H11" s="40">
        <v>45497.0</v>
      </c>
      <c r="I11" s="15">
        <v>45678.0</v>
      </c>
      <c r="J11" s="11" t="s">
        <v>33</v>
      </c>
      <c r="K11" s="16"/>
      <c r="L11" s="14">
        <f t="shared" si="3"/>
        <v>1264.520548</v>
      </c>
      <c r="M11" s="12">
        <f t="shared" si="4"/>
        <v>1264.520548</v>
      </c>
      <c r="N11" s="42">
        <v>45674.0</v>
      </c>
      <c r="O11" s="42">
        <v>45679.0</v>
      </c>
      <c r="P11" s="40">
        <v>45859.0</v>
      </c>
      <c r="Q11" s="11" t="s">
        <v>33</v>
      </c>
      <c r="R11" s="16"/>
      <c r="S11" s="17"/>
      <c r="T11" s="14">
        <f t="shared" si="5"/>
        <v>1285.479452</v>
      </c>
      <c r="U11" s="12">
        <f t="shared" si="6"/>
        <v>1285.479452</v>
      </c>
      <c r="V11" s="17"/>
      <c r="W11" s="42">
        <v>45860.0</v>
      </c>
      <c r="X11" s="42">
        <v>46043.0</v>
      </c>
      <c r="Y11" s="17"/>
      <c r="Z11" s="17"/>
      <c r="AA11" s="17"/>
      <c r="AB11" s="14">
        <f t="shared" si="7"/>
        <v>1264.520548</v>
      </c>
      <c r="AC11" s="12">
        <f t="shared" si="8"/>
        <v>1264.520548</v>
      </c>
      <c r="AD11" s="17"/>
      <c r="AE11" s="42">
        <v>46044.0</v>
      </c>
      <c r="AF11" s="42">
        <v>46224.0</v>
      </c>
      <c r="AG11" s="17"/>
      <c r="AH11" s="17"/>
      <c r="AI11" s="14">
        <f t="shared" si="9"/>
        <v>1285.479452</v>
      </c>
      <c r="AJ11" s="12">
        <f t="shared" si="10"/>
        <v>1285.479452</v>
      </c>
      <c r="AK11" s="17"/>
      <c r="AL11" s="42">
        <v>46225.0</v>
      </c>
      <c r="AM11" s="42">
        <v>46408.0</v>
      </c>
      <c r="AN11" s="17"/>
      <c r="AO11" s="17"/>
      <c r="AP11" s="17"/>
      <c r="AQ11" s="18"/>
      <c r="AR11" s="17"/>
      <c r="AS11" s="17"/>
      <c r="AT11" s="17"/>
      <c r="AU11" s="17"/>
      <c r="AV11" s="49" t="s">
        <v>35</v>
      </c>
      <c r="AW11" s="50" t="s">
        <v>71</v>
      </c>
      <c r="AX11" s="51"/>
      <c r="AY11" s="50" t="s">
        <v>37</v>
      </c>
      <c r="AZ11" s="52">
        <v>7.2085622E7</v>
      </c>
      <c r="BA11" s="52">
        <v>2.1001088E7</v>
      </c>
      <c r="BB11" s="53" t="s">
        <v>72</v>
      </c>
      <c r="BC11" s="17"/>
    </row>
    <row r="12" ht="28.5" customHeight="1">
      <c r="A12" s="70">
        <v>45496.0</v>
      </c>
      <c r="B12" s="71" t="s">
        <v>73</v>
      </c>
      <c r="C12" s="72">
        <v>50000.0</v>
      </c>
      <c r="D12" s="73">
        <v>0.085</v>
      </c>
      <c r="E12" s="74">
        <f t="shared" si="1"/>
        <v>2119.178082</v>
      </c>
      <c r="F12" s="75">
        <f t="shared" si="2"/>
        <v>2119.178082</v>
      </c>
      <c r="G12" s="70">
        <v>45511.0</v>
      </c>
      <c r="H12" s="70">
        <v>45497.0</v>
      </c>
      <c r="I12" s="76">
        <v>45678.0</v>
      </c>
      <c r="J12" s="77" t="s">
        <v>33</v>
      </c>
      <c r="K12" s="78"/>
      <c r="L12" s="74">
        <f t="shared" si="3"/>
        <v>2107.534247</v>
      </c>
      <c r="M12" s="75">
        <f t="shared" si="4"/>
        <v>2107.534247</v>
      </c>
      <c r="N12" s="79">
        <v>45674.0</v>
      </c>
      <c r="O12" s="79">
        <v>45679.0</v>
      </c>
      <c r="P12" s="70">
        <v>45859.0</v>
      </c>
      <c r="Q12" s="77" t="s">
        <v>33</v>
      </c>
      <c r="R12" s="80" t="s">
        <v>74</v>
      </c>
      <c r="S12" s="81"/>
      <c r="T12" s="74">
        <f t="shared" si="5"/>
        <v>2142.465753</v>
      </c>
      <c r="U12" s="75">
        <f t="shared" si="6"/>
        <v>2142.465753</v>
      </c>
      <c r="V12" s="81"/>
      <c r="W12" s="79">
        <v>45860.0</v>
      </c>
      <c r="X12" s="79">
        <v>46043.0</v>
      </c>
      <c r="Y12" s="81"/>
      <c r="Z12" s="81"/>
      <c r="AA12" s="81"/>
      <c r="AB12" s="74">
        <f t="shared" si="7"/>
        <v>2107.534247</v>
      </c>
      <c r="AC12" s="75">
        <f t="shared" si="8"/>
        <v>2107.534247</v>
      </c>
      <c r="AD12" s="81"/>
      <c r="AE12" s="79">
        <v>46044.0</v>
      </c>
      <c r="AF12" s="79">
        <v>46224.0</v>
      </c>
      <c r="AG12" s="81"/>
      <c r="AH12" s="81"/>
      <c r="AI12" s="74">
        <f t="shared" si="9"/>
        <v>2142.465753</v>
      </c>
      <c r="AJ12" s="75">
        <f t="shared" si="10"/>
        <v>2142.465753</v>
      </c>
      <c r="AK12" s="81"/>
      <c r="AL12" s="79">
        <v>46225.0</v>
      </c>
      <c r="AM12" s="79">
        <v>46408.0</v>
      </c>
      <c r="AN12" s="81"/>
      <c r="AO12" s="81"/>
      <c r="AP12" s="81"/>
      <c r="AQ12" s="82"/>
      <c r="AR12" s="81"/>
      <c r="AS12" s="81"/>
      <c r="AT12" s="81"/>
      <c r="AU12" s="81"/>
      <c r="AV12" s="83" t="s">
        <v>35</v>
      </c>
      <c r="AW12" s="84" t="s">
        <v>75</v>
      </c>
      <c r="AX12" s="85"/>
      <c r="AY12" s="84" t="s">
        <v>37</v>
      </c>
      <c r="AZ12" s="86">
        <v>1.4790115E7</v>
      </c>
      <c r="BA12" s="86">
        <v>1.1000138E7</v>
      </c>
      <c r="BB12" s="87" t="s">
        <v>76</v>
      </c>
      <c r="BC12" s="81"/>
    </row>
    <row r="13" ht="15.75" customHeight="1">
      <c r="A13" s="40">
        <v>45498.0</v>
      </c>
      <c r="B13" s="47" t="s">
        <v>77</v>
      </c>
      <c r="C13" s="12">
        <v>100000.0</v>
      </c>
      <c r="D13" s="39">
        <v>0.085</v>
      </c>
      <c r="E13" s="14">
        <f t="shared" si="1"/>
        <v>4191.780822</v>
      </c>
      <c r="F13" s="12">
        <f t="shared" si="2"/>
        <v>4191.780822</v>
      </c>
      <c r="G13" s="40">
        <v>45511.0</v>
      </c>
      <c r="H13" s="40">
        <v>45499.0</v>
      </c>
      <c r="I13" s="15">
        <v>45678.0</v>
      </c>
      <c r="J13" s="11" t="s">
        <v>33</v>
      </c>
      <c r="K13" s="16"/>
      <c r="L13" s="14">
        <f t="shared" si="3"/>
        <v>4215.068493</v>
      </c>
      <c r="M13" s="12">
        <f t="shared" si="4"/>
        <v>4215.068493</v>
      </c>
      <c r="N13" s="42">
        <v>45674.0</v>
      </c>
      <c r="O13" s="42">
        <v>45679.0</v>
      </c>
      <c r="P13" s="40">
        <v>45859.0</v>
      </c>
      <c r="Q13" s="11" t="s">
        <v>33</v>
      </c>
      <c r="R13" s="16"/>
      <c r="S13" s="17"/>
      <c r="T13" s="14">
        <f t="shared" si="5"/>
        <v>4284.931507</v>
      </c>
      <c r="U13" s="12">
        <f t="shared" si="6"/>
        <v>4284.931507</v>
      </c>
      <c r="V13" s="17"/>
      <c r="W13" s="42">
        <v>45860.0</v>
      </c>
      <c r="X13" s="42">
        <v>46043.0</v>
      </c>
      <c r="Y13" s="17"/>
      <c r="Z13" s="17"/>
      <c r="AA13" s="17"/>
      <c r="AB13" s="14">
        <f t="shared" si="7"/>
        <v>4215.068493</v>
      </c>
      <c r="AC13" s="12">
        <f t="shared" si="8"/>
        <v>4215.068493</v>
      </c>
      <c r="AD13" s="17"/>
      <c r="AE13" s="42">
        <v>46044.0</v>
      </c>
      <c r="AF13" s="42">
        <v>46224.0</v>
      </c>
      <c r="AG13" s="17"/>
      <c r="AH13" s="17"/>
      <c r="AI13" s="14">
        <f t="shared" si="9"/>
        <v>4284.931507</v>
      </c>
      <c r="AJ13" s="12">
        <f t="shared" si="10"/>
        <v>4284.931507</v>
      </c>
      <c r="AK13" s="17"/>
      <c r="AL13" s="42">
        <v>46225.0</v>
      </c>
      <c r="AM13" s="42">
        <v>46408.0</v>
      </c>
      <c r="AN13" s="17"/>
      <c r="AO13" s="17"/>
      <c r="AP13" s="17"/>
      <c r="AQ13" s="18"/>
      <c r="AR13" s="17"/>
      <c r="AS13" s="17"/>
      <c r="AT13" s="17"/>
      <c r="AU13" s="17"/>
      <c r="AV13" s="49" t="s">
        <v>48</v>
      </c>
      <c r="AW13" s="51"/>
      <c r="AX13" s="88" t="s">
        <v>78</v>
      </c>
      <c r="AY13" s="51"/>
      <c r="AZ13" s="89"/>
      <c r="BA13" s="89"/>
      <c r="BB13" s="51" t="s">
        <v>79</v>
      </c>
      <c r="BC13" s="17"/>
    </row>
    <row r="14" ht="15.75" customHeight="1">
      <c r="A14" s="40">
        <v>45498.0</v>
      </c>
      <c r="B14" s="47" t="s">
        <v>80</v>
      </c>
      <c r="C14" s="90">
        <v>110000.0</v>
      </c>
      <c r="D14" s="39">
        <v>0.09</v>
      </c>
      <c r="E14" s="14">
        <f t="shared" si="1"/>
        <v>4882.191781</v>
      </c>
      <c r="F14" s="12">
        <f t="shared" si="2"/>
        <v>4882.191781</v>
      </c>
      <c r="G14" s="40">
        <v>45511.0</v>
      </c>
      <c r="H14" s="40">
        <v>45499.0</v>
      </c>
      <c r="I14" s="15">
        <v>45678.0</v>
      </c>
      <c r="J14" s="11" t="s">
        <v>33</v>
      </c>
      <c r="K14" s="16"/>
      <c r="L14" s="14">
        <f t="shared" si="3"/>
        <v>4909.315068</v>
      </c>
      <c r="M14" s="12">
        <f t="shared" si="4"/>
        <v>4909.315068</v>
      </c>
      <c r="N14" s="42">
        <v>45674.0</v>
      </c>
      <c r="O14" s="42">
        <v>45679.0</v>
      </c>
      <c r="P14" s="40">
        <v>45859.0</v>
      </c>
      <c r="Q14" s="11" t="s">
        <v>33</v>
      </c>
      <c r="R14" s="16"/>
      <c r="S14" s="17"/>
      <c r="T14" s="14">
        <f t="shared" si="5"/>
        <v>4990.684932</v>
      </c>
      <c r="U14" s="12">
        <f t="shared" si="6"/>
        <v>4990.684932</v>
      </c>
      <c r="V14" s="17"/>
      <c r="W14" s="42">
        <v>45860.0</v>
      </c>
      <c r="X14" s="42">
        <v>46043.0</v>
      </c>
      <c r="Y14" s="17"/>
      <c r="Z14" s="17"/>
      <c r="AA14" s="17"/>
      <c r="AB14" s="14">
        <f t="shared" si="7"/>
        <v>4909.315068</v>
      </c>
      <c r="AC14" s="12">
        <f t="shared" si="8"/>
        <v>4909.315068</v>
      </c>
      <c r="AD14" s="17"/>
      <c r="AE14" s="42">
        <v>46044.0</v>
      </c>
      <c r="AF14" s="42">
        <v>46224.0</v>
      </c>
      <c r="AG14" s="17"/>
      <c r="AH14" s="17"/>
      <c r="AI14" s="14">
        <f t="shared" si="9"/>
        <v>4990.684932</v>
      </c>
      <c r="AJ14" s="12">
        <f t="shared" si="10"/>
        <v>4990.684932</v>
      </c>
      <c r="AK14" s="17"/>
      <c r="AL14" s="42">
        <v>46225.0</v>
      </c>
      <c r="AM14" s="42">
        <v>46408.0</v>
      </c>
      <c r="AN14" s="17"/>
      <c r="AO14" s="17"/>
      <c r="AP14" s="17"/>
      <c r="AQ14" s="18"/>
      <c r="AR14" s="17"/>
      <c r="AS14" s="17"/>
      <c r="AT14" s="17"/>
      <c r="AU14" s="17"/>
      <c r="AV14" s="49" t="s">
        <v>48</v>
      </c>
      <c r="AW14" s="17"/>
      <c r="AX14" s="91" t="s">
        <v>81</v>
      </c>
      <c r="AY14" s="17"/>
      <c r="AZ14" s="54"/>
      <c r="BA14" s="54"/>
      <c r="BB14" s="91" t="s">
        <v>82</v>
      </c>
      <c r="BC14" s="17"/>
    </row>
    <row r="15" ht="25.5" customHeight="1">
      <c r="A15" s="92">
        <v>45498.0</v>
      </c>
      <c r="B15" s="93" t="s">
        <v>83</v>
      </c>
      <c r="C15" s="94">
        <v>130000.0</v>
      </c>
      <c r="D15" s="95">
        <v>0.09</v>
      </c>
      <c r="E15" s="96">
        <f t="shared" si="1"/>
        <v>5769.863014</v>
      </c>
      <c r="F15" s="97">
        <f t="shared" si="2"/>
        <v>5769.863014</v>
      </c>
      <c r="G15" s="92">
        <v>45511.0</v>
      </c>
      <c r="H15" s="92">
        <v>45499.0</v>
      </c>
      <c r="I15" s="98">
        <v>45678.0</v>
      </c>
      <c r="J15" s="99" t="s">
        <v>33</v>
      </c>
      <c r="K15" s="100" t="s">
        <v>84</v>
      </c>
      <c r="L15" s="96">
        <f t="shared" si="3"/>
        <v>5801.917808</v>
      </c>
      <c r="M15" s="97">
        <f t="shared" si="4"/>
        <v>5801.917808</v>
      </c>
      <c r="N15" s="101">
        <v>45674.0</v>
      </c>
      <c r="O15" s="101">
        <v>45679.0</v>
      </c>
      <c r="P15" s="92">
        <v>45859.0</v>
      </c>
      <c r="Q15" s="99" t="s">
        <v>33</v>
      </c>
      <c r="R15" s="100" t="s">
        <v>85</v>
      </c>
      <c r="S15" s="102"/>
      <c r="T15" s="96">
        <f t="shared" si="5"/>
        <v>5898.082192</v>
      </c>
      <c r="U15" s="97">
        <f t="shared" si="6"/>
        <v>5898.082192</v>
      </c>
      <c r="V15" s="102"/>
      <c r="W15" s="101">
        <v>45860.0</v>
      </c>
      <c r="X15" s="101">
        <v>46043.0</v>
      </c>
      <c r="Y15" s="102"/>
      <c r="Z15" s="102"/>
      <c r="AA15" s="102"/>
      <c r="AB15" s="96">
        <f t="shared" si="7"/>
        <v>5801.917808</v>
      </c>
      <c r="AC15" s="97">
        <f t="shared" si="8"/>
        <v>5801.917808</v>
      </c>
      <c r="AD15" s="102"/>
      <c r="AE15" s="101">
        <v>46044.0</v>
      </c>
      <c r="AF15" s="101">
        <v>46224.0</v>
      </c>
      <c r="AG15" s="102"/>
      <c r="AH15" s="102"/>
      <c r="AI15" s="96">
        <f t="shared" si="9"/>
        <v>5898.082192</v>
      </c>
      <c r="AJ15" s="97">
        <f t="shared" si="10"/>
        <v>5898.082192</v>
      </c>
      <c r="AK15" s="102"/>
      <c r="AL15" s="101">
        <v>46225.0</v>
      </c>
      <c r="AM15" s="101">
        <v>46408.0</v>
      </c>
      <c r="AN15" s="102"/>
      <c r="AO15" s="102"/>
      <c r="AP15" s="102"/>
      <c r="AQ15" s="103"/>
      <c r="AR15" s="102"/>
      <c r="AS15" s="102"/>
      <c r="AT15" s="102"/>
      <c r="AU15" s="102"/>
      <c r="AV15" s="104" t="s">
        <v>48</v>
      </c>
      <c r="AW15" s="105"/>
      <c r="AX15" s="106" t="s">
        <v>86</v>
      </c>
      <c r="AY15" s="106" t="s">
        <v>37</v>
      </c>
      <c r="AZ15" s="107">
        <v>3.751712317E9</v>
      </c>
      <c r="BA15" s="107">
        <v>2.1202337E7</v>
      </c>
      <c r="BB15" s="108" t="s">
        <v>82</v>
      </c>
      <c r="BC15" s="102"/>
    </row>
    <row r="16" ht="32.25" customHeight="1">
      <c r="A16" s="92">
        <v>45498.0</v>
      </c>
      <c r="B16" s="93" t="s">
        <v>83</v>
      </c>
      <c r="C16" s="94">
        <v>230000.0</v>
      </c>
      <c r="D16" s="95">
        <v>0.09</v>
      </c>
      <c r="E16" s="96">
        <f t="shared" si="1"/>
        <v>10208.21918</v>
      </c>
      <c r="F16" s="97">
        <f t="shared" si="2"/>
        <v>10208.21918</v>
      </c>
      <c r="G16" s="92">
        <v>45511.0</v>
      </c>
      <c r="H16" s="92">
        <v>45499.0</v>
      </c>
      <c r="I16" s="98">
        <v>45678.0</v>
      </c>
      <c r="J16" s="99" t="s">
        <v>33</v>
      </c>
      <c r="K16" s="100" t="s">
        <v>84</v>
      </c>
      <c r="L16" s="96">
        <f t="shared" si="3"/>
        <v>10264.93151</v>
      </c>
      <c r="M16" s="97">
        <f t="shared" si="4"/>
        <v>10264.93151</v>
      </c>
      <c r="N16" s="101">
        <v>45674.0</v>
      </c>
      <c r="O16" s="101">
        <v>45679.0</v>
      </c>
      <c r="P16" s="92">
        <v>45859.0</v>
      </c>
      <c r="Q16" s="99" t="s">
        <v>33</v>
      </c>
      <c r="R16" s="100" t="s">
        <v>87</v>
      </c>
      <c r="S16" s="102"/>
      <c r="T16" s="96">
        <f t="shared" si="5"/>
        <v>10435.06849</v>
      </c>
      <c r="U16" s="97">
        <f t="shared" si="6"/>
        <v>10435.06849</v>
      </c>
      <c r="V16" s="102"/>
      <c r="W16" s="101">
        <v>45860.0</v>
      </c>
      <c r="X16" s="101">
        <v>46043.0</v>
      </c>
      <c r="Y16" s="102"/>
      <c r="Z16" s="102"/>
      <c r="AA16" s="102"/>
      <c r="AB16" s="96">
        <f t="shared" si="7"/>
        <v>10264.93151</v>
      </c>
      <c r="AC16" s="97">
        <f t="shared" si="8"/>
        <v>10264.93151</v>
      </c>
      <c r="AD16" s="102"/>
      <c r="AE16" s="101">
        <v>46044.0</v>
      </c>
      <c r="AF16" s="101">
        <v>46224.0</v>
      </c>
      <c r="AG16" s="102"/>
      <c r="AH16" s="102"/>
      <c r="AI16" s="96">
        <f t="shared" si="9"/>
        <v>10435.06849</v>
      </c>
      <c r="AJ16" s="97">
        <f t="shared" si="10"/>
        <v>10435.06849</v>
      </c>
      <c r="AK16" s="102"/>
      <c r="AL16" s="101">
        <v>46225.0</v>
      </c>
      <c r="AM16" s="101">
        <v>46408.0</v>
      </c>
      <c r="AN16" s="102"/>
      <c r="AO16" s="102"/>
      <c r="AP16" s="102"/>
      <c r="AQ16" s="103"/>
      <c r="AR16" s="102"/>
      <c r="AS16" s="102"/>
      <c r="AT16" s="102"/>
      <c r="AU16" s="102"/>
      <c r="AV16" s="104" t="s">
        <v>48</v>
      </c>
      <c r="AW16" s="105"/>
      <c r="AX16" s="106" t="s">
        <v>86</v>
      </c>
      <c r="AY16" s="106" t="s">
        <v>37</v>
      </c>
      <c r="AZ16" s="107">
        <v>3.751712317E9</v>
      </c>
      <c r="BA16" s="107">
        <v>2.1202337E7</v>
      </c>
      <c r="BB16" s="108" t="s">
        <v>82</v>
      </c>
      <c r="BC16" s="102"/>
    </row>
    <row r="17" ht="31.5" customHeight="1">
      <c r="A17" s="109">
        <v>45503.0</v>
      </c>
      <c r="B17" s="110" t="s">
        <v>88</v>
      </c>
      <c r="C17" s="111">
        <v>20000.0</v>
      </c>
      <c r="D17" s="112">
        <v>0.085</v>
      </c>
      <c r="E17" s="113">
        <f t="shared" si="1"/>
        <v>815.0684932</v>
      </c>
      <c r="F17" s="114">
        <f t="shared" si="2"/>
        <v>815.0684932</v>
      </c>
      <c r="G17" s="109">
        <v>45511.0</v>
      </c>
      <c r="H17" s="109">
        <v>45504.0</v>
      </c>
      <c r="I17" s="115">
        <v>45678.0</v>
      </c>
      <c r="J17" s="116" t="s">
        <v>33</v>
      </c>
      <c r="K17" s="117"/>
      <c r="L17" s="113">
        <f t="shared" si="3"/>
        <v>843.0136986</v>
      </c>
      <c r="M17" s="114">
        <f t="shared" si="4"/>
        <v>843.0136986</v>
      </c>
      <c r="N17" s="118">
        <v>45674.0</v>
      </c>
      <c r="O17" s="118">
        <v>45679.0</v>
      </c>
      <c r="P17" s="109">
        <v>45859.0</v>
      </c>
      <c r="Q17" s="116" t="s">
        <v>33</v>
      </c>
      <c r="R17" s="119" t="s">
        <v>89</v>
      </c>
      <c r="S17" s="120"/>
      <c r="T17" s="113">
        <f t="shared" si="5"/>
        <v>856.9863014</v>
      </c>
      <c r="U17" s="114">
        <f t="shared" si="6"/>
        <v>856.9863014</v>
      </c>
      <c r="V17" s="120"/>
      <c r="W17" s="118">
        <v>45860.0</v>
      </c>
      <c r="X17" s="118">
        <v>46043.0</v>
      </c>
      <c r="Y17" s="120"/>
      <c r="Z17" s="120"/>
      <c r="AA17" s="120"/>
      <c r="AB17" s="113">
        <f t="shared" si="7"/>
        <v>843.0136986</v>
      </c>
      <c r="AC17" s="114">
        <f t="shared" si="8"/>
        <v>843.0136986</v>
      </c>
      <c r="AD17" s="120"/>
      <c r="AE17" s="118">
        <v>46044.0</v>
      </c>
      <c r="AF17" s="118">
        <v>46224.0</v>
      </c>
      <c r="AG17" s="120"/>
      <c r="AH17" s="120"/>
      <c r="AI17" s="113">
        <f t="shared" si="9"/>
        <v>856.9863014</v>
      </c>
      <c r="AJ17" s="114">
        <f t="shared" si="10"/>
        <v>856.9863014</v>
      </c>
      <c r="AK17" s="120"/>
      <c r="AL17" s="118">
        <v>46225.0</v>
      </c>
      <c r="AM17" s="118">
        <v>46408.0</v>
      </c>
      <c r="AN17" s="120"/>
      <c r="AO17" s="120"/>
      <c r="AP17" s="120"/>
      <c r="AQ17" s="121"/>
      <c r="AR17" s="120"/>
      <c r="AS17" s="120"/>
      <c r="AT17" s="120"/>
      <c r="AU17" s="120"/>
      <c r="AV17" s="122" t="s">
        <v>35</v>
      </c>
      <c r="AW17" s="123" t="s">
        <v>90</v>
      </c>
      <c r="AX17" s="124"/>
      <c r="AY17" s="123" t="s">
        <v>37</v>
      </c>
      <c r="AZ17" s="125" t="s">
        <v>91</v>
      </c>
      <c r="BA17" s="125" t="s">
        <v>92</v>
      </c>
      <c r="BB17" s="126" t="s">
        <v>93</v>
      </c>
      <c r="BC17" s="120"/>
    </row>
    <row r="18" ht="33.75" customHeight="1">
      <c r="A18" s="127">
        <v>45503.0</v>
      </c>
      <c r="B18" s="128" t="s">
        <v>94</v>
      </c>
      <c r="C18" s="129">
        <v>100000.0</v>
      </c>
      <c r="D18" s="130">
        <v>0.085</v>
      </c>
      <c r="E18" s="131">
        <f t="shared" si="1"/>
        <v>4075.342466</v>
      </c>
      <c r="F18" s="129">
        <f t="shared" si="2"/>
        <v>4075.342466</v>
      </c>
      <c r="G18" s="127">
        <v>45511.0</v>
      </c>
      <c r="H18" s="127">
        <v>45504.0</v>
      </c>
      <c r="I18" s="132">
        <v>45678.0</v>
      </c>
      <c r="J18" s="133" t="s">
        <v>33</v>
      </c>
      <c r="K18" s="134"/>
      <c r="L18" s="131">
        <f t="shared" si="3"/>
        <v>4215.068493</v>
      </c>
      <c r="M18" s="129">
        <f t="shared" si="4"/>
        <v>4215.068493</v>
      </c>
      <c r="N18" s="135">
        <v>45674.0</v>
      </c>
      <c r="O18" s="135">
        <v>45679.0</v>
      </c>
      <c r="P18" s="127">
        <v>45859.0</v>
      </c>
      <c r="Q18" s="133" t="s">
        <v>33</v>
      </c>
      <c r="R18" s="136" t="s">
        <v>95</v>
      </c>
      <c r="S18" s="137"/>
      <c r="T18" s="131">
        <f t="shared" si="5"/>
        <v>4284.931507</v>
      </c>
      <c r="U18" s="129">
        <f t="shared" si="6"/>
        <v>4284.931507</v>
      </c>
      <c r="V18" s="137"/>
      <c r="W18" s="135">
        <v>45860.0</v>
      </c>
      <c r="X18" s="135">
        <v>46043.0</v>
      </c>
      <c r="Y18" s="137"/>
      <c r="Z18" s="137"/>
      <c r="AA18" s="137"/>
      <c r="AB18" s="131">
        <f t="shared" si="7"/>
        <v>4215.068493</v>
      </c>
      <c r="AC18" s="129">
        <f t="shared" si="8"/>
        <v>4215.068493</v>
      </c>
      <c r="AD18" s="137"/>
      <c r="AE18" s="135">
        <v>46044.0</v>
      </c>
      <c r="AF18" s="135">
        <v>46224.0</v>
      </c>
      <c r="AG18" s="137"/>
      <c r="AH18" s="137"/>
      <c r="AI18" s="131">
        <f t="shared" si="9"/>
        <v>4284.931507</v>
      </c>
      <c r="AJ18" s="129">
        <f t="shared" si="10"/>
        <v>4284.931507</v>
      </c>
      <c r="AK18" s="137"/>
      <c r="AL18" s="135">
        <v>46225.0</v>
      </c>
      <c r="AM18" s="135">
        <v>46408.0</v>
      </c>
      <c r="AN18" s="137"/>
      <c r="AO18" s="137"/>
      <c r="AP18" s="137"/>
      <c r="AQ18" s="138"/>
      <c r="AR18" s="137"/>
      <c r="AS18" s="137"/>
      <c r="AT18" s="137"/>
      <c r="AU18" s="137"/>
      <c r="AV18" s="139" t="s">
        <v>35</v>
      </c>
      <c r="AW18" s="140" t="s">
        <v>96</v>
      </c>
      <c r="AX18" s="141"/>
      <c r="AY18" s="140" t="s">
        <v>37</v>
      </c>
      <c r="AZ18" s="142">
        <v>7.011452811E9</v>
      </c>
      <c r="BA18" s="142">
        <v>2.1407912E7</v>
      </c>
      <c r="BB18" s="143" t="s">
        <v>97</v>
      </c>
      <c r="BC18" s="137"/>
    </row>
    <row r="19" ht="15.75" customHeight="1">
      <c r="A19" s="144"/>
      <c r="B19" s="11"/>
      <c r="C19" s="17"/>
      <c r="D19" s="11"/>
      <c r="E19" s="18"/>
      <c r="F19" s="17"/>
      <c r="G19" s="145">
        <f>sum(E3:E18)</f>
        <v>59446.0274</v>
      </c>
      <c r="H19" s="17"/>
      <c r="I19" s="17"/>
      <c r="J19" s="11"/>
      <c r="K19" s="16"/>
      <c r="L19" s="14"/>
      <c r="M19" s="12"/>
      <c r="N19" s="42"/>
      <c r="O19" s="42"/>
      <c r="P19" s="40"/>
      <c r="Q19" s="11"/>
      <c r="R19" s="16"/>
      <c r="S19" s="17"/>
      <c r="T19" s="14"/>
      <c r="U19" s="12"/>
      <c r="V19" s="17"/>
      <c r="W19" s="42"/>
      <c r="X19" s="42"/>
      <c r="Y19" s="17"/>
      <c r="Z19" s="17"/>
      <c r="AA19" s="17"/>
      <c r="AB19" s="14"/>
      <c r="AC19" s="12"/>
      <c r="AD19" s="17"/>
      <c r="AE19" s="42"/>
      <c r="AF19" s="42"/>
      <c r="AG19" s="17"/>
      <c r="AH19" s="17"/>
      <c r="AI19" s="14"/>
      <c r="AJ19" s="12"/>
      <c r="AK19" s="17"/>
      <c r="AL19" s="42"/>
      <c r="AM19" s="42"/>
      <c r="AN19" s="17"/>
      <c r="AO19" s="17"/>
      <c r="AP19" s="17"/>
      <c r="AQ19" s="18"/>
      <c r="AR19" s="17"/>
      <c r="AS19" s="17"/>
      <c r="AT19" s="17"/>
      <c r="AU19" s="17"/>
      <c r="AV19" s="18"/>
      <c r="AW19" s="17"/>
      <c r="AX19" s="17"/>
      <c r="AY19" s="17"/>
      <c r="AZ19" s="54"/>
      <c r="BA19" s="54"/>
      <c r="BB19" s="17"/>
      <c r="BC19" s="17"/>
    </row>
    <row r="20" ht="15.75" customHeight="1">
      <c r="A20" s="144" t="s">
        <v>98</v>
      </c>
      <c r="B20" s="11"/>
      <c r="C20" s="17"/>
      <c r="D20" s="11"/>
      <c r="E20" s="18"/>
      <c r="F20" s="17"/>
      <c r="G20" s="17"/>
      <c r="H20" s="17"/>
      <c r="I20" s="17"/>
      <c r="J20" s="11"/>
      <c r="K20" s="16"/>
      <c r="L20" s="14"/>
      <c r="M20" s="12"/>
      <c r="N20" s="42"/>
      <c r="O20" s="42"/>
      <c r="P20" s="40"/>
      <c r="Q20" s="11" t="s">
        <v>33</v>
      </c>
      <c r="R20" s="16"/>
      <c r="S20" s="17"/>
      <c r="T20" s="14"/>
      <c r="U20" s="12"/>
      <c r="V20" s="17"/>
      <c r="W20" s="42"/>
      <c r="X20" s="42"/>
      <c r="Y20" s="17"/>
      <c r="Z20" s="17"/>
      <c r="AA20" s="17"/>
      <c r="AB20" s="14"/>
      <c r="AC20" s="12"/>
      <c r="AD20" s="17"/>
      <c r="AE20" s="42"/>
      <c r="AF20" s="42"/>
      <c r="AG20" s="17"/>
      <c r="AH20" s="17"/>
      <c r="AI20" s="14"/>
      <c r="AJ20" s="12"/>
      <c r="AK20" s="17"/>
      <c r="AL20" s="42"/>
      <c r="AM20" s="42"/>
      <c r="AN20" s="17"/>
      <c r="AO20" s="17"/>
      <c r="AP20" s="17"/>
      <c r="AQ20" s="18"/>
      <c r="AR20" s="17"/>
      <c r="AS20" s="17"/>
      <c r="AT20" s="17"/>
      <c r="AU20" s="17"/>
      <c r="AV20" s="18"/>
      <c r="AW20" s="17"/>
      <c r="AX20" s="17"/>
      <c r="AY20" s="17"/>
      <c r="AZ20" s="54"/>
      <c r="BA20" s="54"/>
      <c r="BB20" s="17"/>
      <c r="BC20" s="17"/>
    </row>
    <row r="21" ht="15.75" customHeight="1">
      <c r="A21" s="40">
        <v>45520.0</v>
      </c>
      <c r="B21" s="47" t="s">
        <v>99</v>
      </c>
      <c r="C21" s="90">
        <v>150000.0</v>
      </c>
      <c r="D21" s="39">
        <v>0.0875</v>
      </c>
      <c r="E21" s="14">
        <f t="shared" ref="E21:E27" si="11">(C21*D21)*((I21-H21+1)/365)</f>
        <v>5609.589041</v>
      </c>
      <c r="F21" s="12">
        <f t="shared" ref="F21:F27" si="12">E21</f>
        <v>5609.589041</v>
      </c>
      <c r="G21" s="40">
        <v>45534.0</v>
      </c>
      <c r="H21" s="40">
        <v>45523.0</v>
      </c>
      <c r="I21" s="15">
        <v>45678.0</v>
      </c>
      <c r="J21" s="11" t="s">
        <v>33</v>
      </c>
      <c r="K21" s="16"/>
      <c r="L21" s="14">
        <f t="shared" ref="L21:L27" si="13">(C21*D21)*((P21-O21+1)/365)</f>
        <v>6508.561644</v>
      </c>
      <c r="M21" s="12">
        <f t="shared" ref="M21:M27" si="14">L21</f>
        <v>6508.561644</v>
      </c>
      <c r="N21" s="42">
        <v>45674.0</v>
      </c>
      <c r="O21" s="42">
        <v>45679.0</v>
      </c>
      <c r="P21" s="40">
        <v>45859.0</v>
      </c>
      <c r="Q21" s="11" t="s">
        <v>33</v>
      </c>
      <c r="R21" s="16"/>
      <c r="S21" s="17"/>
      <c r="T21" s="14">
        <f t="shared" ref="T21:T27" si="15">(C21*D21)*((X21-W21+1)/365)</f>
        <v>6616.438356</v>
      </c>
      <c r="U21" s="12">
        <f t="shared" ref="U21:U27" si="16">T21</f>
        <v>6616.438356</v>
      </c>
      <c r="V21" s="17"/>
      <c r="W21" s="42">
        <v>45860.0</v>
      </c>
      <c r="X21" s="42">
        <v>46043.0</v>
      </c>
      <c r="Y21" s="17"/>
      <c r="Z21" s="17"/>
      <c r="AA21" s="17"/>
      <c r="AB21" s="14">
        <f t="shared" ref="AB21:AB27" si="17">(C21*D21)*((AF21-AE21+1)/365)</f>
        <v>6508.561644</v>
      </c>
      <c r="AC21" s="12">
        <f t="shared" ref="AC21:AC27" si="18">AB21</f>
        <v>6508.561644</v>
      </c>
      <c r="AD21" s="17"/>
      <c r="AE21" s="42">
        <v>46044.0</v>
      </c>
      <c r="AF21" s="42">
        <v>46224.0</v>
      </c>
      <c r="AG21" s="17"/>
      <c r="AH21" s="17"/>
      <c r="AI21" s="14">
        <f t="shared" ref="AI21:AI27" si="19">(C21*D21)*((AM21-AL21+1)/365)</f>
        <v>6616.438356</v>
      </c>
      <c r="AJ21" s="12">
        <f t="shared" ref="AJ21:AJ27" si="20">AI21</f>
        <v>6616.438356</v>
      </c>
      <c r="AK21" s="17"/>
      <c r="AL21" s="42">
        <v>46225.0</v>
      </c>
      <c r="AM21" s="42">
        <v>46408.0</v>
      </c>
      <c r="AN21" s="17"/>
      <c r="AO21" s="17"/>
      <c r="AP21" s="17"/>
      <c r="AQ21" s="18"/>
      <c r="AR21" s="17"/>
      <c r="AS21" s="17"/>
      <c r="AT21" s="17"/>
      <c r="AU21" s="17"/>
      <c r="AV21" s="49" t="s">
        <v>35</v>
      </c>
      <c r="AW21" s="50" t="s">
        <v>100</v>
      </c>
      <c r="AX21" s="51"/>
      <c r="AY21" s="50" t="s">
        <v>37</v>
      </c>
      <c r="AZ21" s="52" t="s">
        <v>101</v>
      </c>
      <c r="BA21" s="52" t="s">
        <v>102</v>
      </c>
      <c r="BB21" s="91" t="s">
        <v>103</v>
      </c>
      <c r="BC21" s="17"/>
    </row>
    <row r="22" ht="15.75" customHeight="1">
      <c r="A22" s="40">
        <v>45525.0</v>
      </c>
      <c r="B22" s="47" t="s">
        <v>104</v>
      </c>
      <c r="C22" s="90">
        <v>300000.0</v>
      </c>
      <c r="D22" s="39">
        <v>0.0925</v>
      </c>
      <c r="E22" s="14">
        <f t="shared" si="11"/>
        <v>11632.19178</v>
      </c>
      <c r="F22" s="12">
        <f t="shared" si="12"/>
        <v>11632.19178</v>
      </c>
      <c r="G22" s="40">
        <v>45534.0</v>
      </c>
      <c r="H22" s="40">
        <v>45526.0</v>
      </c>
      <c r="I22" s="15">
        <v>45678.0</v>
      </c>
      <c r="J22" s="11" t="s">
        <v>33</v>
      </c>
      <c r="K22" s="16"/>
      <c r="L22" s="14">
        <f t="shared" si="13"/>
        <v>13760.9589</v>
      </c>
      <c r="M22" s="12">
        <f t="shared" si="14"/>
        <v>13760.9589</v>
      </c>
      <c r="N22" s="42">
        <v>45674.0</v>
      </c>
      <c r="O22" s="42">
        <v>45679.0</v>
      </c>
      <c r="P22" s="40">
        <v>45859.0</v>
      </c>
      <c r="Q22" s="11" t="s">
        <v>33</v>
      </c>
      <c r="R22" s="16"/>
      <c r="S22" s="17"/>
      <c r="T22" s="14">
        <f t="shared" si="15"/>
        <v>13989.0411</v>
      </c>
      <c r="U22" s="12">
        <f t="shared" si="16"/>
        <v>13989.0411</v>
      </c>
      <c r="V22" s="17"/>
      <c r="W22" s="42">
        <v>45860.0</v>
      </c>
      <c r="X22" s="42">
        <v>46043.0</v>
      </c>
      <c r="Y22" s="17"/>
      <c r="Z22" s="17"/>
      <c r="AA22" s="17"/>
      <c r="AB22" s="14">
        <f t="shared" si="17"/>
        <v>13760.9589</v>
      </c>
      <c r="AC22" s="12">
        <f t="shared" si="18"/>
        <v>13760.9589</v>
      </c>
      <c r="AD22" s="17"/>
      <c r="AE22" s="42">
        <v>46044.0</v>
      </c>
      <c r="AF22" s="42">
        <v>46224.0</v>
      </c>
      <c r="AG22" s="17"/>
      <c r="AH22" s="17"/>
      <c r="AI22" s="14">
        <f t="shared" si="19"/>
        <v>13989.0411</v>
      </c>
      <c r="AJ22" s="12">
        <f t="shared" si="20"/>
        <v>13989.0411</v>
      </c>
      <c r="AK22" s="17"/>
      <c r="AL22" s="42">
        <v>46225.0</v>
      </c>
      <c r="AM22" s="42">
        <v>46408.0</v>
      </c>
      <c r="AN22" s="17"/>
      <c r="AO22" s="17"/>
      <c r="AP22" s="17"/>
      <c r="AQ22" s="18"/>
      <c r="AR22" s="17"/>
      <c r="AS22" s="17"/>
      <c r="AT22" s="17"/>
      <c r="AU22" s="17"/>
      <c r="AV22" s="146" t="s">
        <v>35</v>
      </c>
      <c r="AW22" s="147" t="s">
        <v>105</v>
      </c>
      <c r="AX22" s="148"/>
      <c r="AY22" s="147" t="s">
        <v>37</v>
      </c>
      <c r="AZ22" s="147">
        <v>4.83050297736E11</v>
      </c>
      <c r="BA22" s="147">
        <v>2.1000322E7</v>
      </c>
      <c r="BB22" s="149" t="s">
        <v>106</v>
      </c>
      <c r="BC22" s="17"/>
    </row>
    <row r="23" ht="15.75" customHeight="1">
      <c r="A23" s="40">
        <v>45527.0</v>
      </c>
      <c r="B23" s="47" t="s">
        <v>107</v>
      </c>
      <c r="C23" s="90">
        <v>150000.0</v>
      </c>
      <c r="D23" s="39">
        <v>0.0925</v>
      </c>
      <c r="E23" s="14">
        <f t="shared" si="11"/>
        <v>5854.109589</v>
      </c>
      <c r="F23" s="12">
        <f t="shared" si="12"/>
        <v>5854.109589</v>
      </c>
      <c r="G23" s="40">
        <v>45530.0</v>
      </c>
      <c r="H23" s="40">
        <v>45525.0</v>
      </c>
      <c r="I23" s="15">
        <v>45678.0</v>
      </c>
      <c r="J23" s="11" t="s">
        <v>33</v>
      </c>
      <c r="K23" s="16"/>
      <c r="L23" s="14">
        <f t="shared" si="13"/>
        <v>6880.479452</v>
      </c>
      <c r="M23" s="12">
        <f t="shared" si="14"/>
        <v>6880.479452</v>
      </c>
      <c r="N23" s="42">
        <v>45674.0</v>
      </c>
      <c r="O23" s="42">
        <v>45679.0</v>
      </c>
      <c r="P23" s="40">
        <v>45859.0</v>
      </c>
      <c r="Q23" s="11" t="s">
        <v>33</v>
      </c>
      <c r="R23" s="16"/>
      <c r="S23" s="17"/>
      <c r="T23" s="14">
        <f t="shared" si="15"/>
        <v>6994.520548</v>
      </c>
      <c r="U23" s="12">
        <f t="shared" si="16"/>
        <v>6994.520548</v>
      </c>
      <c r="V23" s="17"/>
      <c r="W23" s="42">
        <v>45860.0</v>
      </c>
      <c r="X23" s="42">
        <v>46043.0</v>
      </c>
      <c r="Y23" s="17"/>
      <c r="Z23" s="17"/>
      <c r="AA23" s="17"/>
      <c r="AB23" s="14">
        <f t="shared" si="17"/>
        <v>6880.479452</v>
      </c>
      <c r="AC23" s="12">
        <f t="shared" si="18"/>
        <v>6880.479452</v>
      </c>
      <c r="AD23" s="17"/>
      <c r="AE23" s="42">
        <v>46044.0</v>
      </c>
      <c r="AF23" s="42">
        <v>46224.0</v>
      </c>
      <c r="AG23" s="17"/>
      <c r="AH23" s="17"/>
      <c r="AI23" s="14">
        <f t="shared" si="19"/>
        <v>6994.520548</v>
      </c>
      <c r="AJ23" s="12">
        <f t="shared" si="20"/>
        <v>6994.520548</v>
      </c>
      <c r="AK23" s="17"/>
      <c r="AL23" s="42">
        <v>46225.0</v>
      </c>
      <c r="AM23" s="42">
        <v>46408.0</v>
      </c>
      <c r="AN23" s="17"/>
      <c r="AO23" s="17"/>
      <c r="AP23" s="17"/>
      <c r="AQ23" s="18"/>
      <c r="AR23" s="17"/>
      <c r="AS23" s="17"/>
      <c r="AT23" s="17"/>
      <c r="AU23" s="17"/>
      <c r="AV23" s="49" t="s">
        <v>35</v>
      </c>
      <c r="AW23" s="50" t="s">
        <v>108</v>
      </c>
      <c r="AX23" s="51"/>
      <c r="AY23" s="50" t="s">
        <v>37</v>
      </c>
      <c r="AZ23" s="52">
        <v>3.6107990278E10</v>
      </c>
      <c r="BA23" s="52">
        <v>3.117611E7</v>
      </c>
      <c r="BB23" s="53" t="s">
        <v>109</v>
      </c>
      <c r="BC23" s="17"/>
    </row>
    <row r="24" ht="15.75" customHeight="1">
      <c r="A24" s="40">
        <v>45531.0</v>
      </c>
      <c r="B24" s="47" t="s">
        <v>110</v>
      </c>
      <c r="C24" s="90">
        <v>180000.0</v>
      </c>
      <c r="D24" s="39">
        <v>0.0875</v>
      </c>
      <c r="E24" s="14">
        <f t="shared" si="11"/>
        <v>6343.150685</v>
      </c>
      <c r="F24" s="12">
        <f t="shared" si="12"/>
        <v>6343.150685</v>
      </c>
      <c r="G24" s="40">
        <v>45534.0</v>
      </c>
      <c r="H24" s="40">
        <v>45532.0</v>
      </c>
      <c r="I24" s="15">
        <v>45678.0</v>
      </c>
      <c r="J24" s="11" t="s">
        <v>33</v>
      </c>
      <c r="K24" s="16"/>
      <c r="L24" s="14">
        <f t="shared" si="13"/>
        <v>7810.273973</v>
      </c>
      <c r="M24" s="12">
        <f t="shared" si="14"/>
        <v>7810.273973</v>
      </c>
      <c r="N24" s="42">
        <v>45674.0</v>
      </c>
      <c r="O24" s="42">
        <v>45679.0</v>
      </c>
      <c r="P24" s="40">
        <v>45859.0</v>
      </c>
      <c r="Q24" s="11" t="s">
        <v>33</v>
      </c>
      <c r="R24" s="16"/>
      <c r="S24" s="17"/>
      <c r="T24" s="14">
        <f t="shared" si="15"/>
        <v>7939.726027</v>
      </c>
      <c r="U24" s="12">
        <f t="shared" si="16"/>
        <v>7939.726027</v>
      </c>
      <c r="V24" s="17"/>
      <c r="W24" s="42">
        <v>45860.0</v>
      </c>
      <c r="X24" s="42">
        <v>46043.0</v>
      </c>
      <c r="Y24" s="17"/>
      <c r="Z24" s="17"/>
      <c r="AA24" s="17"/>
      <c r="AB24" s="14">
        <f t="shared" si="17"/>
        <v>7810.273973</v>
      </c>
      <c r="AC24" s="12">
        <f t="shared" si="18"/>
        <v>7810.273973</v>
      </c>
      <c r="AD24" s="17"/>
      <c r="AE24" s="42">
        <v>46044.0</v>
      </c>
      <c r="AF24" s="42">
        <v>46224.0</v>
      </c>
      <c r="AG24" s="17"/>
      <c r="AH24" s="17"/>
      <c r="AI24" s="14">
        <f t="shared" si="19"/>
        <v>7939.726027</v>
      </c>
      <c r="AJ24" s="12">
        <f t="shared" si="20"/>
        <v>7939.726027</v>
      </c>
      <c r="AK24" s="17"/>
      <c r="AL24" s="42">
        <v>46225.0</v>
      </c>
      <c r="AM24" s="42">
        <v>46408.0</v>
      </c>
      <c r="AN24" s="17"/>
      <c r="AO24" s="17"/>
      <c r="AP24" s="17"/>
      <c r="AQ24" s="18"/>
      <c r="AR24" s="17"/>
      <c r="AS24" s="17"/>
      <c r="AT24" s="17"/>
      <c r="AU24" s="17"/>
      <c r="AV24" s="49" t="s">
        <v>35</v>
      </c>
      <c r="AW24" s="50" t="s">
        <v>111</v>
      </c>
      <c r="AX24" s="51"/>
      <c r="AY24" s="50" t="s">
        <v>37</v>
      </c>
      <c r="AZ24" s="52" t="s">
        <v>112</v>
      </c>
      <c r="BA24" s="52" t="s">
        <v>113</v>
      </c>
      <c r="BB24" s="149" t="s">
        <v>114</v>
      </c>
      <c r="BC24" s="17"/>
    </row>
    <row r="25" ht="27.0" customHeight="1">
      <c r="A25" s="150">
        <v>45531.0</v>
      </c>
      <c r="B25" s="151" t="s">
        <v>115</v>
      </c>
      <c r="C25" s="152">
        <v>50000.0</v>
      </c>
      <c r="D25" s="153">
        <v>0.085</v>
      </c>
      <c r="E25" s="154">
        <f t="shared" si="11"/>
        <v>1711.643836</v>
      </c>
      <c r="F25" s="155">
        <f t="shared" si="12"/>
        <v>1711.643836</v>
      </c>
      <c r="G25" s="150">
        <v>45534.0</v>
      </c>
      <c r="H25" s="150">
        <v>45532.0</v>
      </c>
      <c r="I25" s="156">
        <v>45678.0</v>
      </c>
      <c r="J25" s="157" t="s">
        <v>33</v>
      </c>
      <c r="K25" s="158"/>
      <c r="L25" s="154">
        <f t="shared" si="13"/>
        <v>2107.534247</v>
      </c>
      <c r="M25" s="155">
        <f t="shared" si="14"/>
        <v>2107.534247</v>
      </c>
      <c r="N25" s="159">
        <v>45674.0</v>
      </c>
      <c r="O25" s="159">
        <v>45679.0</v>
      </c>
      <c r="P25" s="150">
        <v>45859.0</v>
      </c>
      <c r="Q25" s="157" t="s">
        <v>33</v>
      </c>
      <c r="R25" s="160" t="s">
        <v>116</v>
      </c>
      <c r="S25" s="161"/>
      <c r="T25" s="154">
        <f t="shared" si="15"/>
        <v>2142.465753</v>
      </c>
      <c r="U25" s="155">
        <f t="shared" si="16"/>
        <v>2142.465753</v>
      </c>
      <c r="V25" s="161"/>
      <c r="W25" s="159">
        <v>45860.0</v>
      </c>
      <c r="X25" s="159">
        <v>46043.0</v>
      </c>
      <c r="Y25" s="161"/>
      <c r="Z25" s="161"/>
      <c r="AA25" s="161"/>
      <c r="AB25" s="154">
        <f t="shared" si="17"/>
        <v>2107.534247</v>
      </c>
      <c r="AC25" s="155">
        <f t="shared" si="18"/>
        <v>2107.534247</v>
      </c>
      <c r="AD25" s="161"/>
      <c r="AE25" s="159">
        <v>46044.0</v>
      </c>
      <c r="AF25" s="159">
        <v>46224.0</v>
      </c>
      <c r="AG25" s="161"/>
      <c r="AH25" s="161"/>
      <c r="AI25" s="154">
        <f t="shared" si="19"/>
        <v>2142.465753</v>
      </c>
      <c r="AJ25" s="155">
        <f t="shared" si="20"/>
        <v>2142.465753</v>
      </c>
      <c r="AK25" s="161"/>
      <c r="AL25" s="159">
        <v>46225.0</v>
      </c>
      <c r="AM25" s="159">
        <v>46408.0</v>
      </c>
      <c r="AN25" s="161"/>
      <c r="AO25" s="161"/>
      <c r="AP25" s="161"/>
      <c r="AQ25" s="162"/>
      <c r="AR25" s="161"/>
      <c r="AS25" s="161"/>
      <c r="AT25" s="161"/>
      <c r="AU25" s="161"/>
      <c r="AV25" s="163" t="s">
        <v>35</v>
      </c>
      <c r="AW25" s="164" t="s">
        <v>117</v>
      </c>
      <c r="AX25" s="165"/>
      <c r="AY25" s="164" t="s">
        <v>37</v>
      </c>
      <c r="AZ25" s="166">
        <v>7.67013972965E11</v>
      </c>
      <c r="BA25" s="166">
        <v>2.1000021E7</v>
      </c>
      <c r="BB25" s="167" t="s">
        <v>118</v>
      </c>
      <c r="BC25" s="161"/>
    </row>
    <row r="26" ht="32.25" customHeight="1">
      <c r="A26" s="127">
        <v>45531.0</v>
      </c>
      <c r="B26" s="128" t="s">
        <v>94</v>
      </c>
      <c r="C26" s="168">
        <v>50000.0</v>
      </c>
      <c r="D26" s="130">
        <v>0.0875</v>
      </c>
      <c r="E26" s="131">
        <f t="shared" si="11"/>
        <v>1761.986301</v>
      </c>
      <c r="F26" s="129">
        <f t="shared" si="12"/>
        <v>1761.986301</v>
      </c>
      <c r="G26" s="127">
        <v>45534.0</v>
      </c>
      <c r="H26" s="127">
        <v>45532.0</v>
      </c>
      <c r="I26" s="132">
        <v>45678.0</v>
      </c>
      <c r="J26" s="133" t="s">
        <v>33</v>
      </c>
      <c r="K26" s="169"/>
      <c r="L26" s="131">
        <f t="shared" si="13"/>
        <v>2169.520548</v>
      </c>
      <c r="M26" s="129">
        <f t="shared" si="14"/>
        <v>2169.520548</v>
      </c>
      <c r="N26" s="135">
        <v>45674.0</v>
      </c>
      <c r="O26" s="135">
        <v>45679.0</v>
      </c>
      <c r="P26" s="127">
        <v>45859.0</v>
      </c>
      <c r="Q26" s="133" t="s">
        <v>33</v>
      </c>
      <c r="R26" s="136" t="s">
        <v>95</v>
      </c>
      <c r="S26" s="169"/>
      <c r="T26" s="131">
        <f t="shared" si="15"/>
        <v>2205.479452</v>
      </c>
      <c r="U26" s="129">
        <f t="shared" si="16"/>
        <v>2205.479452</v>
      </c>
      <c r="V26" s="137"/>
      <c r="W26" s="135">
        <v>45860.0</v>
      </c>
      <c r="X26" s="135">
        <v>46043.0</v>
      </c>
      <c r="Y26" s="169"/>
      <c r="Z26" s="169"/>
      <c r="AA26" s="169"/>
      <c r="AB26" s="131">
        <f t="shared" si="17"/>
        <v>2169.520548</v>
      </c>
      <c r="AC26" s="129">
        <f t="shared" si="18"/>
        <v>2169.520548</v>
      </c>
      <c r="AD26" s="137"/>
      <c r="AE26" s="135">
        <v>46044.0</v>
      </c>
      <c r="AF26" s="135">
        <v>46224.0</v>
      </c>
      <c r="AG26" s="169"/>
      <c r="AH26" s="169"/>
      <c r="AI26" s="131">
        <f t="shared" si="19"/>
        <v>2205.479452</v>
      </c>
      <c r="AJ26" s="129">
        <f t="shared" si="20"/>
        <v>2205.479452</v>
      </c>
      <c r="AK26" s="137"/>
      <c r="AL26" s="135">
        <v>46225.0</v>
      </c>
      <c r="AM26" s="135">
        <v>46408.0</v>
      </c>
      <c r="AN26" s="169"/>
      <c r="AO26" s="169"/>
      <c r="AP26" s="169"/>
      <c r="AQ26" s="170"/>
      <c r="AR26" s="169"/>
      <c r="AS26" s="169"/>
      <c r="AT26" s="169"/>
      <c r="AU26" s="169"/>
      <c r="AV26" s="139" t="s">
        <v>35</v>
      </c>
      <c r="AW26" s="140" t="s">
        <v>96</v>
      </c>
      <c r="AX26" s="141"/>
      <c r="AY26" s="140" t="s">
        <v>37</v>
      </c>
      <c r="AZ26" s="142">
        <v>7.011452811E9</v>
      </c>
      <c r="BA26" s="142">
        <v>2.1407912E7</v>
      </c>
      <c r="BB26" s="143" t="s">
        <v>97</v>
      </c>
      <c r="BC26" s="169"/>
    </row>
    <row r="27">
      <c r="A27" s="40">
        <v>45532.0</v>
      </c>
      <c r="B27" s="47" t="s">
        <v>119</v>
      </c>
      <c r="C27" s="90">
        <v>20000.0</v>
      </c>
      <c r="D27" s="39">
        <v>0.085</v>
      </c>
      <c r="E27" s="14">
        <f t="shared" si="11"/>
        <v>680</v>
      </c>
      <c r="F27" s="12">
        <f t="shared" si="12"/>
        <v>680</v>
      </c>
      <c r="G27" s="40">
        <v>45534.0</v>
      </c>
      <c r="H27" s="40">
        <v>45533.0</v>
      </c>
      <c r="I27" s="15">
        <v>45678.0</v>
      </c>
      <c r="J27" s="11" t="s">
        <v>33</v>
      </c>
      <c r="L27" s="14">
        <f t="shared" si="13"/>
        <v>843.0136986</v>
      </c>
      <c r="M27" s="12">
        <f t="shared" si="14"/>
        <v>843.0136986</v>
      </c>
      <c r="N27" s="42">
        <v>45674.0</v>
      </c>
      <c r="O27" s="42">
        <v>45679.0</v>
      </c>
      <c r="P27" s="40">
        <v>45859.0</v>
      </c>
      <c r="Q27" s="11" t="s">
        <v>33</v>
      </c>
      <c r="R27" s="171"/>
      <c r="T27" s="14">
        <f t="shared" si="15"/>
        <v>856.9863014</v>
      </c>
      <c r="U27" s="12">
        <f t="shared" si="16"/>
        <v>856.9863014</v>
      </c>
      <c r="V27" s="17"/>
      <c r="W27" s="42">
        <v>45860.0</v>
      </c>
      <c r="X27" s="42">
        <v>46043.0</v>
      </c>
      <c r="AB27" s="14">
        <f t="shared" si="17"/>
        <v>843.0136986</v>
      </c>
      <c r="AC27" s="12">
        <f t="shared" si="18"/>
        <v>843.0136986</v>
      </c>
      <c r="AD27" s="17"/>
      <c r="AE27" s="42">
        <v>46044.0</v>
      </c>
      <c r="AF27" s="42">
        <v>46224.0</v>
      </c>
      <c r="AI27" s="14">
        <f t="shared" si="19"/>
        <v>856.9863014</v>
      </c>
      <c r="AJ27" s="12">
        <f t="shared" si="20"/>
        <v>856.9863014</v>
      </c>
      <c r="AK27" s="17"/>
      <c r="AL27" s="42">
        <v>46225.0</v>
      </c>
      <c r="AM27" s="42">
        <v>46408.0</v>
      </c>
      <c r="AQ27" s="172"/>
      <c r="AV27" s="146" t="s">
        <v>35</v>
      </c>
      <c r="AW27" s="147" t="s">
        <v>120</v>
      </c>
      <c r="AX27" s="148"/>
      <c r="AY27" s="147" t="s">
        <v>37</v>
      </c>
      <c r="AZ27" s="52" t="s">
        <v>121</v>
      </c>
      <c r="BA27" s="52" t="s">
        <v>45</v>
      </c>
      <c r="BB27" s="173" t="s">
        <v>122</v>
      </c>
    </row>
    <row r="28">
      <c r="A28" s="40"/>
      <c r="B28" s="47"/>
      <c r="C28" s="90"/>
      <c r="D28" s="39"/>
      <c r="E28" s="14"/>
      <c r="F28" s="12"/>
      <c r="G28" s="174">
        <f>sum(E21:E27)</f>
        <v>33592.67123</v>
      </c>
      <c r="H28" s="40"/>
      <c r="I28" s="15"/>
      <c r="J28" s="11"/>
      <c r="L28" s="14"/>
      <c r="M28" s="12"/>
      <c r="N28" s="42"/>
      <c r="O28" s="42"/>
      <c r="P28" s="40"/>
      <c r="Q28" s="11"/>
      <c r="R28" s="171"/>
      <c r="T28" s="14"/>
      <c r="U28" s="12"/>
      <c r="V28" s="17"/>
      <c r="W28" s="42"/>
      <c r="X28" s="42"/>
      <c r="AB28" s="14"/>
      <c r="AC28" s="12"/>
      <c r="AD28" s="17"/>
      <c r="AE28" s="42"/>
      <c r="AF28" s="42"/>
      <c r="AI28" s="14"/>
      <c r="AJ28" s="12"/>
      <c r="AK28" s="17"/>
      <c r="AL28" s="42"/>
      <c r="AM28" s="42"/>
      <c r="AQ28" s="172"/>
      <c r="AV28" s="172"/>
      <c r="AZ28" s="175"/>
      <c r="BA28" s="175"/>
    </row>
    <row r="29" ht="15.75" customHeight="1">
      <c r="A29" s="144" t="s">
        <v>123</v>
      </c>
      <c r="B29" s="47"/>
      <c r="C29" s="90"/>
      <c r="D29" s="39"/>
      <c r="E29" s="14"/>
      <c r="F29" s="12"/>
      <c r="G29" s="40"/>
      <c r="H29" s="40"/>
      <c r="I29" s="15"/>
      <c r="J29" s="11"/>
      <c r="K29" s="16"/>
      <c r="L29" s="14"/>
      <c r="M29" s="12"/>
      <c r="N29" s="42"/>
      <c r="O29" s="42"/>
      <c r="P29" s="40"/>
      <c r="Q29" s="11" t="s">
        <v>33</v>
      </c>
      <c r="R29" s="16"/>
      <c r="S29" s="17"/>
      <c r="T29" s="14"/>
      <c r="U29" s="12"/>
      <c r="V29" s="17"/>
      <c r="W29" s="42"/>
      <c r="X29" s="42"/>
      <c r="Y29" s="17"/>
      <c r="Z29" s="17"/>
      <c r="AA29" s="17"/>
      <c r="AB29" s="14"/>
      <c r="AC29" s="12"/>
      <c r="AD29" s="17"/>
      <c r="AE29" s="42"/>
      <c r="AF29" s="42"/>
      <c r="AG29" s="17"/>
      <c r="AH29" s="17"/>
      <c r="AI29" s="14"/>
      <c r="AJ29" s="12"/>
      <c r="AK29" s="17"/>
      <c r="AL29" s="42"/>
      <c r="AM29" s="42"/>
      <c r="AN29" s="17"/>
      <c r="AO29" s="17"/>
      <c r="AP29" s="17"/>
      <c r="AQ29" s="18"/>
      <c r="AR29" s="17"/>
      <c r="AS29" s="17"/>
      <c r="AT29" s="17"/>
      <c r="AU29" s="17"/>
      <c r="AV29" s="18"/>
      <c r="AW29" s="17"/>
      <c r="AX29" s="17"/>
      <c r="AY29" s="17"/>
      <c r="AZ29" s="54"/>
      <c r="BA29" s="54"/>
      <c r="BB29" s="17"/>
      <c r="BC29" s="17"/>
    </row>
    <row r="30" ht="30.0" customHeight="1">
      <c r="A30" s="60">
        <v>45533.0</v>
      </c>
      <c r="B30" s="176" t="s">
        <v>62</v>
      </c>
      <c r="C30" s="177">
        <v>200000.0</v>
      </c>
      <c r="D30" s="58">
        <v>0.09</v>
      </c>
      <c r="E30" s="59">
        <f t="shared" ref="E30:E41" si="21">(C30*D30)*((I30-H30+1)/365)</f>
        <v>7200</v>
      </c>
      <c r="F30" s="57">
        <f t="shared" ref="F30:F33" si="22">E30</f>
        <v>7200</v>
      </c>
      <c r="G30" s="60">
        <v>45534.0</v>
      </c>
      <c r="H30" s="60">
        <v>45533.0</v>
      </c>
      <c r="I30" s="55">
        <v>45678.0</v>
      </c>
      <c r="J30" s="56" t="s">
        <v>33</v>
      </c>
      <c r="K30" s="61"/>
      <c r="L30" s="59">
        <f t="shared" ref="L30:L41" si="23">(C30*D30)*((P30-O30+1)/365)</f>
        <v>8926.027397</v>
      </c>
      <c r="M30" s="57">
        <f t="shared" ref="M30:M33" si="24">L30</f>
        <v>8926.027397</v>
      </c>
      <c r="N30" s="62">
        <v>45674.0</v>
      </c>
      <c r="O30" s="62">
        <v>45679.0</v>
      </c>
      <c r="P30" s="60">
        <v>45859.0</v>
      </c>
      <c r="Q30" s="56" t="s">
        <v>33</v>
      </c>
      <c r="R30" s="63" t="s">
        <v>63</v>
      </c>
      <c r="S30" s="64"/>
      <c r="T30" s="59">
        <f t="shared" ref="T30:T41" si="25">(C30*D30)*((X30-W30+1)/365)</f>
        <v>9073.972603</v>
      </c>
      <c r="U30" s="57">
        <f t="shared" ref="U30:U33" si="26">T30</f>
        <v>9073.972603</v>
      </c>
      <c r="V30" s="64"/>
      <c r="W30" s="62">
        <v>45860.0</v>
      </c>
      <c r="X30" s="62">
        <v>46043.0</v>
      </c>
      <c r="Y30" s="64"/>
      <c r="Z30" s="64"/>
      <c r="AA30" s="64"/>
      <c r="AB30" s="59">
        <f t="shared" ref="AB30:AB41" si="27">(C30*D30)*((AF30-AE30+1)/365)</f>
        <v>8926.027397</v>
      </c>
      <c r="AC30" s="57">
        <f t="shared" ref="AC30:AC33" si="28">AB30</f>
        <v>8926.027397</v>
      </c>
      <c r="AD30" s="64"/>
      <c r="AE30" s="62">
        <v>46044.0</v>
      </c>
      <c r="AF30" s="62">
        <v>46224.0</v>
      </c>
      <c r="AG30" s="64"/>
      <c r="AH30" s="64"/>
      <c r="AI30" s="59">
        <f t="shared" ref="AI30:AI41" si="29">(C30*D30)*((AM30-AL30+1)/365)</f>
        <v>9073.972603</v>
      </c>
      <c r="AJ30" s="57">
        <f t="shared" ref="AJ30:AJ33" si="30">AI30</f>
        <v>9073.972603</v>
      </c>
      <c r="AK30" s="64"/>
      <c r="AL30" s="62">
        <v>46225.0</v>
      </c>
      <c r="AM30" s="62">
        <v>46408.0</v>
      </c>
      <c r="AN30" s="64"/>
      <c r="AO30" s="64"/>
      <c r="AP30" s="64"/>
      <c r="AQ30" s="65"/>
      <c r="AR30" s="64"/>
      <c r="AS30" s="64"/>
      <c r="AT30" s="64"/>
      <c r="AU30" s="64"/>
      <c r="AV30" s="66" t="s">
        <v>35</v>
      </c>
      <c r="AW30" s="67" t="s">
        <v>64</v>
      </c>
      <c r="AX30" s="68"/>
      <c r="AY30" s="67" t="s">
        <v>37</v>
      </c>
      <c r="AZ30" s="67" t="s">
        <v>65</v>
      </c>
      <c r="BA30" s="67" t="s">
        <v>66</v>
      </c>
      <c r="BB30" s="69" t="s">
        <v>61</v>
      </c>
      <c r="BC30" s="64"/>
    </row>
    <row r="31">
      <c r="A31" s="40">
        <v>45534.0</v>
      </c>
      <c r="B31" s="47" t="s">
        <v>124</v>
      </c>
      <c r="C31" s="90">
        <v>300000.0</v>
      </c>
      <c r="D31" s="39">
        <v>0.095</v>
      </c>
      <c r="E31" s="14">
        <f t="shared" si="21"/>
        <v>11400</v>
      </c>
      <c r="F31" s="12">
        <f t="shared" si="22"/>
        <v>11400</v>
      </c>
      <c r="G31" s="40">
        <v>45535.0</v>
      </c>
      <c r="H31" s="40">
        <v>45534.0</v>
      </c>
      <c r="I31" s="15">
        <v>45679.0</v>
      </c>
      <c r="J31" s="11" t="s">
        <v>33</v>
      </c>
      <c r="L31" s="14">
        <f t="shared" si="23"/>
        <v>14132.87671</v>
      </c>
      <c r="M31" s="12">
        <f t="shared" si="24"/>
        <v>14132.87671</v>
      </c>
      <c r="N31" s="42">
        <v>45674.0</v>
      </c>
      <c r="O31" s="42">
        <v>45679.0</v>
      </c>
      <c r="P31" s="40">
        <v>45859.0</v>
      </c>
      <c r="Q31" s="11" t="s">
        <v>33</v>
      </c>
      <c r="R31" s="16"/>
      <c r="S31" s="17"/>
      <c r="T31" s="14">
        <f t="shared" si="25"/>
        <v>14367.12329</v>
      </c>
      <c r="U31" s="12">
        <f t="shared" si="26"/>
        <v>14367.12329</v>
      </c>
      <c r="V31" s="17"/>
      <c r="W31" s="42">
        <v>45860.0</v>
      </c>
      <c r="X31" s="42">
        <v>46043.0</v>
      </c>
      <c r="Y31" s="17"/>
      <c r="Z31" s="17"/>
      <c r="AA31" s="17"/>
      <c r="AB31" s="14">
        <f t="shared" si="27"/>
        <v>14132.87671</v>
      </c>
      <c r="AC31" s="12">
        <f t="shared" si="28"/>
        <v>14132.87671</v>
      </c>
      <c r="AD31" s="17"/>
      <c r="AE31" s="42">
        <v>46044.0</v>
      </c>
      <c r="AF31" s="42">
        <v>46224.0</v>
      </c>
      <c r="AG31" s="17"/>
      <c r="AH31" s="17"/>
      <c r="AI31" s="14">
        <f t="shared" si="29"/>
        <v>14367.12329</v>
      </c>
      <c r="AJ31" s="12">
        <f t="shared" si="30"/>
        <v>14367.12329</v>
      </c>
      <c r="AK31" s="17"/>
      <c r="AL31" s="42">
        <v>46225.0</v>
      </c>
      <c r="AM31" s="42">
        <v>46408.0</v>
      </c>
      <c r="AQ31" s="172"/>
      <c r="AV31" s="146" t="s">
        <v>35</v>
      </c>
      <c r="AW31" s="147" t="s">
        <v>125</v>
      </c>
      <c r="AX31" s="148"/>
      <c r="AY31" s="147" t="s">
        <v>37</v>
      </c>
      <c r="AZ31" s="52" t="s">
        <v>126</v>
      </c>
      <c r="BA31" s="52" t="s">
        <v>66</v>
      </c>
      <c r="BB31" s="173" t="s">
        <v>127</v>
      </c>
    </row>
    <row r="32">
      <c r="A32" s="40">
        <v>45534.0</v>
      </c>
      <c r="B32" s="178" t="s">
        <v>128</v>
      </c>
      <c r="C32" s="90">
        <v>20000.0</v>
      </c>
      <c r="D32" s="39">
        <v>0.085</v>
      </c>
      <c r="E32" s="14">
        <f t="shared" si="21"/>
        <v>675.3424658</v>
      </c>
      <c r="F32" s="12">
        <f t="shared" si="22"/>
        <v>675.3424658</v>
      </c>
      <c r="G32" s="40">
        <v>45535.0</v>
      </c>
      <c r="H32" s="40">
        <v>45534.0</v>
      </c>
      <c r="I32" s="15">
        <v>45678.0</v>
      </c>
      <c r="J32" s="11" t="s">
        <v>33</v>
      </c>
      <c r="L32" s="14">
        <f t="shared" si="23"/>
        <v>843.0136986</v>
      </c>
      <c r="M32" s="12">
        <f t="shared" si="24"/>
        <v>843.0136986</v>
      </c>
      <c r="N32" s="42">
        <v>45674.0</v>
      </c>
      <c r="O32" s="42">
        <v>45679.0</v>
      </c>
      <c r="P32" s="40">
        <v>45859.0</v>
      </c>
      <c r="Q32" s="11" t="s">
        <v>33</v>
      </c>
      <c r="R32" s="171"/>
      <c r="T32" s="14">
        <f t="shared" si="25"/>
        <v>856.9863014</v>
      </c>
      <c r="U32" s="12">
        <f t="shared" si="26"/>
        <v>856.9863014</v>
      </c>
      <c r="V32" s="17"/>
      <c r="W32" s="42">
        <v>45860.0</v>
      </c>
      <c r="X32" s="42">
        <v>46043.0</v>
      </c>
      <c r="Y32" s="17"/>
      <c r="Z32" s="17"/>
      <c r="AA32" s="17"/>
      <c r="AB32" s="14">
        <f t="shared" si="27"/>
        <v>843.0136986</v>
      </c>
      <c r="AC32" s="12">
        <f t="shared" si="28"/>
        <v>843.0136986</v>
      </c>
      <c r="AD32" s="17"/>
      <c r="AE32" s="42">
        <v>46044.0</v>
      </c>
      <c r="AF32" s="42">
        <v>46224.0</v>
      </c>
      <c r="AG32" s="17"/>
      <c r="AH32" s="17"/>
      <c r="AI32" s="14">
        <f t="shared" si="29"/>
        <v>856.9863014</v>
      </c>
      <c r="AJ32" s="12">
        <f t="shared" si="30"/>
        <v>856.9863014</v>
      </c>
      <c r="AK32" s="17"/>
      <c r="AL32" s="42">
        <v>46225.0</v>
      </c>
      <c r="AM32" s="42">
        <v>46408.0</v>
      </c>
      <c r="AQ32" s="172"/>
      <c r="AV32" s="146" t="s">
        <v>48</v>
      </c>
      <c r="AW32" s="148"/>
      <c r="AX32" s="147" t="s">
        <v>129</v>
      </c>
      <c r="AY32" s="147" t="s">
        <v>37</v>
      </c>
      <c r="AZ32" s="52">
        <v>8.67857109E8</v>
      </c>
      <c r="BA32" s="52">
        <v>2.1000021E7</v>
      </c>
      <c r="BB32" s="173" t="s">
        <v>130</v>
      </c>
    </row>
    <row r="33">
      <c r="A33" s="40">
        <v>45531.0</v>
      </c>
      <c r="B33" s="47" t="s">
        <v>131</v>
      </c>
      <c r="C33" s="12">
        <v>100000.0</v>
      </c>
      <c r="D33" s="39">
        <v>0.085</v>
      </c>
      <c r="E33" s="14">
        <f t="shared" si="21"/>
        <v>3423.287671</v>
      </c>
      <c r="F33" s="12">
        <f t="shared" si="22"/>
        <v>3423.287671</v>
      </c>
      <c r="G33" s="40">
        <v>45540.0</v>
      </c>
      <c r="H33" s="40">
        <v>45532.0</v>
      </c>
      <c r="I33" s="15">
        <v>45678.0</v>
      </c>
      <c r="J33" s="11" t="s">
        <v>33</v>
      </c>
      <c r="L33" s="14">
        <f t="shared" si="23"/>
        <v>4215.068493</v>
      </c>
      <c r="M33" s="12">
        <f t="shared" si="24"/>
        <v>4215.068493</v>
      </c>
      <c r="N33" s="42">
        <v>45674.0</v>
      </c>
      <c r="O33" s="42">
        <v>45679.0</v>
      </c>
      <c r="P33" s="40">
        <v>45859.0</v>
      </c>
      <c r="Q33" s="11" t="s">
        <v>33</v>
      </c>
      <c r="R33" s="171"/>
      <c r="T33" s="14">
        <f t="shared" si="25"/>
        <v>4284.931507</v>
      </c>
      <c r="U33" s="12">
        <f t="shared" si="26"/>
        <v>4284.931507</v>
      </c>
      <c r="V33" s="17"/>
      <c r="W33" s="42">
        <v>45860.0</v>
      </c>
      <c r="X33" s="42">
        <v>46043.0</v>
      </c>
      <c r="AB33" s="14">
        <f t="shared" si="27"/>
        <v>4215.068493</v>
      </c>
      <c r="AC33" s="12">
        <f t="shared" si="28"/>
        <v>4215.068493</v>
      </c>
      <c r="AD33" s="17"/>
      <c r="AE33" s="42">
        <v>46044.0</v>
      </c>
      <c r="AF33" s="42">
        <v>46224.0</v>
      </c>
      <c r="AI33" s="14">
        <f t="shared" si="29"/>
        <v>4284.931507</v>
      </c>
      <c r="AJ33" s="12">
        <f t="shared" si="30"/>
        <v>4284.931507</v>
      </c>
      <c r="AK33" s="17"/>
      <c r="AL33" s="42">
        <v>46225.0</v>
      </c>
      <c r="AM33" s="42">
        <v>46408.0</v>
      </c>
      <c r="AQ33" s="172"/>
      <c r="AU33" s="179"/>
      <c r="AV33" s="146" t="s">
        <v>35</v>
      </c>
      <c r="AW33" s="147" t="s">
        <v>132</v>
      </c>
      <c r="AX33" s="148"/>
      <c r="AY33" s="147" t="s">
        <v>37</v>
      </c>
      <c r="AZ33" s="52">
        <v>4.83045146737E11</v>
      </c>
      <c r="BA33" s="52">
        <v>2.1000322E7</v>
      </c>
      <c r="BB33" s="173" t="s">
        <v>133</v>
      </c>
    </row>
    <row r="34" ht="15.75" customHeight="1">
      <c r="A34" s="180">
        <v>45534.0</v>
      </c>
      <c r="B34" s="181" t="s">
        <v>134</v>
      </c>
      <c r="C34" s="182">
        <v>200000.0</v>
      </c>
      <c r="D34" s="183">
        <v>0.09</v>
      </c>
      <c r="E34" s="184">
        <f t="shared" si="21"/>
        <v>7052.054795</v>
      </c>
      <c r="F34" s="185">
        <f>E34*0.9</f>
        <v>6346.849315</v>
      </c>
      <c r="G34" s="180">
        <v>45540.0</v>
      </c>
      <c r="H34" s="180">
        <v>45536.0</v>
      </c>
      <c r="I34" s="186">
        <v>45678.0</v>
      </c>
      <c r="J34" s="187" t="s">
        <v>33</v>
      </c>
      <c r="K34" s="188"/>
      <c r="L34" s="184">
        <f t="shared" si="23"/>
        <v>8926.027397</v>
      </c>
      <c r="M34" s="185">
        <f>L34*0.9</f>
        <v>8033.424658</v>
      </c>
      <c r="N34" s="42">
        <v>45674.0</v>
      </c>
      <c r="O34" s="189">
        <v>45679.0</v>
      </c>
      <c r="P34" s="180">
        <v>45859.0</v>
      </c>
      <c r="Q34" s="11" t="s">
        <v>33</v>
      </c>
      <c r="R34" s="188"/>
      <c r="S34" s="190"/>
      <c r="T34" s="184">
        <f t="shared" si="25"/>
        <v>9073.972603</v>
      </c>
      <c r="U34" s="185">
        <f>T34*0.9</f>
        <v>8166.575342</v>
      </c>
      <c r="V34" s="190"/>
      <c r="W34" s="189">
        <v>45860.0</v>
      </c>
      <c r="X34" s="189">
        <v>46043.0</v>
      </c>
      <c r="Y34" s="190"/>
      <c r="Z34" s="190"/>
      <c r="AA34" s="190"/>
      <c r="AB34" s="184">
        <f t="shared" si="27"/>
        <v>8926.027397</v>
      </c>
      <c r="AC34" s="185">
        <f>AB34*0.9</f>
        <v>8033.424658</v>
      </c>
      <c r="AD34" s="190"/>
      <c r="AE34" s="189">
        <v>46044.0</v>
      </c>
      <c r="AF34" s="189">
        <v>46224.0</v>
      </c>
      <c r="AG34" s="190"/>
      <c r="AH34" s="190"/>
      <c r="AI34" s="184">
        <f t="shared" si="29"/>
        <v>9073.972603</v>
      </c>
      <c r="AJ34" s="185">
        <f>AI34*0.9</f>
        <v>8166.575342</v>
      </c>
      <c r="AK34" s="190"/>
      <c r="AL34" s="189">
        <v>46225.0</v>
      </c>
      <c r="AM34" s="189">
        <v>46408.0</v>
      </c>
      <c r="AN34" s="190"/>
      <c r="AO34" s="190"/>
      <c r="AP34" s="190"/>
      <c r="AQ34" s="191"/>
      <c r="AR34" s="190"/>
      <c r="AS34" s="190"/>
      <c r="AT34" s="190"/>
      <c r="AU34" s="190"/>
      <c r="AV34" s="192" t="s">
        <v>135</v>
      </c>
      <c r="AW34" s="193" t="s">
        <v>136</v>
      </c>
      <c r="AX34" s="51"/>
      <c r="AY34" s="193" t="s">
        <v>37</v>
      </c>
      <c r="AZ34" s="194" t="s">
        <v>137</v>
      </c>
      <c r="BA34" s="194" t="s">
        <v>138</v>
      </c>
      <c r="BB34" s="195" t="s">
        <v>139</v>
      </c>
      <c r="BC34" s="190"/>
    </row>
    <row r="35" ht="31.5" customHeight="1">
      <c r="A35" s="109">
        <v>45534.0</v>
      </c>
      <c r="B35" s="110" t="s">
        <v>88</v>
      </c>
      <c r="C35" s="111">
        <v>20000.0</v>
      </c>
      <c r="D35" s="112">
        <v>0.085</v>
      </c>
      <c r="E35" s="113">
        <f t="shared" si="21"/>
        <v>666.0273973</v>
      </c>
      <c r="F35" s="114">
        <f t="shared" ref="F35:F37" si="31">E35</f>
        <v>666.0273973</v>
      </c>
      <c r="G35" s="109">
        <v>45540.0</v>
      </c>
      <c r="H35" s="109">
        <v>45536.0</v>
      </c>
      <c r="I35" s="115">
        <v>45678.0</v>
      </c>
      <c r="J35" s="116" t="s">
        <v>33</v>
      </c>
      <c r="K35" s="196"/>
      <c r="L35" s="113">
        <f t="shared" si="23"/>
        <v>843.0136986</v>
      </c>
      <c r="M35" s="114">
        <f t="shared" ref="M35:M37" si="32">L35</f>
        <v>843.0136986</v>
      </c>
      <c r="N35" s="118">
        <v>45674.0</v>
      </c>
      <c r="O35" s="118">
        <v>45679.0</v>
      </c>
      <c r="P35" s="109">
        <v>45859.0</v>
      </c>
      <c r="Q35" s="116" t="s">
        <v>33</v>
      </c>
      <c r="R35" s="119" t="s">
        <v>89</v>
      </c>
      <c r="S35" s="196"/>
      <c r="T35" s="113">
        <f t="shared" si="25"/>
        <v>856.9863014</v>
      </c>
      <c r="U35" s="114">
        <f t="shared" ref="U35:U37" si="33">T35</f>
        <v>856.9863014</v>
      </c>
      <c r="V35" s="120"/>
      <c r="W35" s="118">
        <v>45860.0</v>
      </c>
      <c r="X35" s="118">
        <v>46043.0</v>
      </c>
      <c r="Y35" s="196"/>
      <c r="Z35" s="196"/>
      <c r="AA35" s="196"/>
      <c r="AB35" s="113">
        <f t="shared" si="27"/>
        <v>843.0136986</v>
      </c>
      <c r="AC35" s="114">
        <f t="shared" ref="AC35:AC37" si="34">AB35</f>
        <v>843.0136986</v>
      </c>
      <c r="AD35" s="120"/>
      <c r="AE35" s="118">
        <v>46044.0</v>
      </c>
      <c r="AF35" s="118">
        <v>46224.0</v>
      </c>
      <c r="AG35" s="196"/>
      <c r="AH35" s="196"/>
      <c r="AI35" s="113">
        <f t="shared" si="29"/>
        <v>856.9863014</v>
      </c>
      <c r="AJ35" s="114">
        <f t="shared" ref="AJ35:AJ37" si="35">AI35</f>
        <v>856.9863014</v>
      </c>
      <c r="AK35" s="120"/>
      <c r="AL35" s="118">
        <v>46225.0</v>
      </c>
      <c r="AM35" s="118">
        <v>46408.0</v>
      </c>
      <c r="AN35" s="196"/>
      <c r="AO35" s="196"/>
      <c r="AP35" s="196"/>
      <c r="AQ35" s="197"/>
      <c r="AR35" s="196"/>
      <c r="AS35" s="196"/>
      <c r="AT35" s="196"/>
      <c r="AU35" s="196"/>
      <c r="AV35" s="122" t="s">
        <v>35</v>
      </c>
      <c r="AW35" s="123" t="s">
        <v>90</v>
      </c>
      <c r="AX35" s="124"/>
      <c r="AY35" s="123" t="s">
        <v>37</v>
      </c>
      <c r="AZ35" s="125" t="s">
        <v>91</v>
      </c>
      <c r="BA35" s="125" t="s">
        <v>92</v>
      </c>
      <c r="BB35" s="126" t="s">
        <v>93</v>
      </c>
      <c r="BC35" s="196"/>
    </row>
    <row r="36" ht="28.5" customHeight="1">
      <c r="A36" s="198">
        <v>45538.0</v>
      </c>
      <c r="B36" s="199" t="s">
        <v>140</v>
      </c>
      <c r="C36" s="200">
        <v>100000.0</v>
      </c>
      <c r="D36" s="201">
        <v>0.085</v>
      </c>
      <c r="E36" s="202">
        <f t="shared" si="21"/>
        <v>3260.273973</v>
      </c>
      <c r="F36" s="203">
        <f t="shared" si="31"/>
        <v>3260.273973</v>
      </c>
      <c r="G36" s="198">
        <v>45540.0</v>
      </c>
      <c r="H36" s="198">
        <v>45539.0</v>
      </c>
      <c r="I36" s="204">
        <v>45678.0</v>
      </c>
      <c r="J36" s="205" t="s">
        <v>33</v>
      </c>
      <c r="K36" s="206"/>
      <c r="L36" s="202">
        <f t="shared" si="23"/>
        <v>4215.068493</v>
      </c>
      <c r="M36" s="203">
        <f t="shared" si="32"/>
        <v>4215.068493</v>
      </c>
      <c r="N36" s="207">
        <v>45674.0</v>
      </c>
      <c r="O36" s="207">
        <v>45679.0</v>
      </c>
      <c r="P36" s="198">
        <v>45859.0</v>
      </c>
      <c r="Q36" s="205" t="s">
        <v>33</v>
      </c>
      <c r="R36" s="208" t="s">
        <v>141</v>
      </c>
      <c r="S36" s="209"/>
      <c r="T36" s="202">
        <f t="shared" si="25"/>
        <v>4284.931507</v>
      </c>
      <c r="U36" s="203">
        <f t="shared" si="33"/>
        <v>4284.931507</v>
      </c>
      <c r="V36" s="209"/>
      <c r="W36" s="207">
        <v>45860.0</v>
      </c>
      <c r="X36" s="207">
        <v>46043.0</v>
      </c>
      <c r="Y36" s="209"/>
      <c r="Z36" s="209"/>
      <c r="AA36" s="209"/>
      <c r="AB36" s="202">
        <f t="shared" si="27"/>
        <v>4215.068493</v>
      </c>
      <c r="AC36" s="203">
        <f t="shared" si="34"/>
        <v>4215.068493</v>
      </c>
      <c r="AD36" s="209"/>
      <c r="AE36" s="207">
        <v>46044.0</v>
      </c>
      <c r="AF36" s="207">
        <v>46224.0</v>
      </c>
      <c r="AG36" s="209"/>
      <c r="AH36" s="209"/>
      <c r="AI36" s="202">
        <f t="shared" si="29"/>
        <v>4284.931507</v>
      </c>
      <c r="AJ36" s="203">
        <f t="shared" si="35"/>
        <v>4284.931507</v>
      </c>
      <c r="AK36" s="209"/>
      <c r="AL36" s="207">
        <v>46225.0</v>
      </c>
      <c r="AM36" s="207">
        <v>46408.0</v>
      </c>
      <c r="AN36" s="209"/>
      <c r="AO36" s="209"/>
      <c r="AP36" s="209"/>
      <c r="AQ36" s="210"/>
      <c r="AR36" s="209"/>
      <c r="AS36" s="209"/>
      <c r="AT36" s="209"/>
      <c r="AU36" s="209"/>
      <c r="AV36" s="211" t="s">
        <v>35</v>
      </c>
      <c r="AW36" s="199" t="s">
        <v>142</v>
      </c>
      <c r="AX36" s="209"/>
      <c r="AY36" s="199"/>
      <c r="AZ36" s="212"/>
      <c r="BA36" s="212"/>
      <c r="BB36" s="213" t="s">
        <v>143</v>
      </c>
      <c r="BC36" s="209"/>
    </row>
    <row r="37" ht="15.75" customHeight="1">
      <c r="A37" s="40">
        <v>45538.0</v>
      </c>
      <c r="B37" s="47" t="s">
        <v>144</v>
      </c>
      <c r="C37" s="90">
        <v>100000.0</v>
      </c>
      <c r="D37" s="39">
        <v>0.0875</v>
      </c>
      <c r="E37" s="14">
        <f t="shared" si="21"/>
        <v>3356.164384</v>
      </c>
      <c r="F37" s="12">
        <f t="shared" si="31"/>
        <v>3356.164384</v>
      </c>
      <c r="G37" s="40">
        <v>45540.0</v>
      </c>
      <c r="H37" s="40">
        <v>45539.0</v>
      </c>
      <c r="I37" s="15">
        <v>45678.0</v>
      </c>
      <c r="J37" s="11" t="s">
        <v>33</v>
      </c>
      <c r="K37" s="16"/>
      <c r="L37" s="14">
        <f t="shared" si="23"/>
        <v>4339.041096</v>
      </c>
      <c r="M37" s="12">
        <f t="shared" si="32"/>
        <v>4339.041096</v>
      </c>
      <c r="N37" s="42">
        <v>45674.0</v>
      </c>
      <c r="O37" s="42">
        <v>45679.0</v>
      </c>
      <c r="P37" s="40">
        <v>45859.0</v>
      </c>
      <c r="Q37" s="11" t="s">
        <v>33</v>
      </c>
      <c r="R37" s="16"/>
      <c r="S37" s="17"/>
      <c r="T37" s="14">
        <f t="shared" si="25"/>
        <v>4410.958904</v>
      </c>
      <c r="U37" s="12">
        <f t="shared" si="33"/>
        <v>4410.958904</v>
      </c>
      <c r="V37" s="17"/>
      <c r="W37" s="42">
        <v>45860.0</v>
      </c>
      <c r="X37" s="42">
        <v>46043.0</v>
      </c>
      <c r="Y37" s="17"/>
      <c r="Z37" s="17"/>
      <c r="AA37" s="17"/>
      <c r="AB37" s="14">
        <f t="shared" si="27"/>
        <v>4339.041096</v>
      </c>
      <c r="AC37" s="12">
        <f t="shared" si="34"/>
        <v>4339.041096</v>
      </c>
      <c r="AD37" s="17"/>
      <c r="AE37" s="42">
        <v>46044.0</v>
      </c>
      <c r="AF37" s="42">
        <v>46224.0</v>
      </c>
      <c r="AG37" s="17"/>
      <c r="AH37" s="17"/>
      <c r="AI37" s="14">
        <f t="shared" si="29"/>
        <v>4410.958904</v>
      </c>
      <c r="AJ37" s="12">
        <f t="shared" si="35"/>
        <v>4410.958904</v>
      </c>
      <c r="AK37" s="17"/>
      <c r="AL37" s="42">
        <v>46225.0</v>
      </c>
      <c r="AM37" s="42">
        <v>46408.0</v>
      </c>
      <c r="AN37" s="17"/>
      <c r="AO37" s="17"/>
      <c r="AP37" s="17"/>
      <c r="AQ37" s="18"/>
      <c r="AR37" s="17"/>
      <c r="AS37" s="17"/>
      <c r="AT37" s="17"/>
      <c r="AU37" s="17"/>
      <c r="AV37" s="146" t="s">
        <v>35</v>
      </c>
      <c r="AW37" s="44" t="s">
        <v>145</v>
      </c>
      <c r="AX37" s="17"/>
      <c r="AY37" s="147" t="s">
        <v>37</v>
      </c>
      <c r="AZ37" s="45" t="s">
        <v>146</v>
      </c>
      <c r="BA37" s="45" t="s">
        <v>147</v>
      </c>
      <c r="BB37" s="46" t="s">
        <v>148</v>
      </c>
      <c r="BC37" s="17"/>
    </row>
    <row r="38" ht="39.0" customHeight="1">
      <c r="A38" s="214">
        <v>45538.0</v>
      </c>
      <c r="B38" s="215" t="s">
        <v>149</v>
      </c>
      <c r="C38" s="216">
        <v>100000.0</v>
      </c>
      <c r="D38" s="217">
        <v>0.0875</v>
      </c>
      <c r="E38" s="218">
        <f t="shared" si="21"/>
        <v>3356.164384</v>
      </c>
      <c r="F38" s="219">
        <f>E38*0.9</f>
        <v>3020.547945</v>
      </c>
      <c r="G38" s="214">
        <v>45540.0</v>
      </c>
      <c r="H38" s="214">
        <v>45539.0</v>
      </c>
      <c r="I38" s="220">
        <v>45678.0</v>
      </c>
      <c r="J38" s="221" t="s">
        <v>33</v>
      </c>
      <c r="K38" s="222" t="s">
        <v>150</v>
      </c>
      <c r="L38" s="218">
        <f t="shared" si="23"/>
        <v>4339.041096</v>
      </c>
      <c r="M38" s="219">
        <f>L38*0.9</f>
        <v>3905.136986</v>
      </c>
      <c r="N38" s="223">
        <v>45674.0</v>
      </c>
      <c r="O38" s="223">
        <v>45679.0</v>
      </c>
      <c r="P38" s="214">
        <v>45859.0</v>
      </c>
      <c r="Q38" s="221" t="s">
        <v>33</v>
      </c>
      <c r="R38" s="222" t="s">
        <v>151</v>
      </c>
      <c r="S38" s="224"/>
      <c r="T38" s="218">
        <f t="shared" si="25"/>
        <v>4410.958904</v>
      </c>
      <c r="U38" s="219">
        <f>T38*0.9</f>
        <v>3969.863014</v>
      </c>
      <c r="V38" s="225"/>
      <c r="W38" s="223">
        <v>45860.0</v>
      </c>
      <c r="X38" s="223">
        <v>46043.0</v>
      </c>
      <c r="Y38" s="224"/>
      <c r="Z38" s="224"/>
      <c r="AA38" s="224"/>
      <c r="AB38" s="218">
        <f t="shared" si="27"/>
        <v>4339.041096</v>
      </c>
      <c r="AC38" s="219">
        <f>AB38*0.9</f>
        <v>3905.136986</v>
      </c>
      <c r="AD38" s="225"/>
      <c r="AE38" s="223">
        <v>46044.0</v>
      </c>
      <c r="AF38" s="223">
        <v>46224.0</v>
      </c>
      <c r="AG38" s="224"/>
      <c r="AH38" s="224"/>
      <c r="AI38" s="218">
        <f t="shared" si="29"/>
        <v>4410.958904</v>
      </c>
      <c r="AJ38" s="219">
        <f>AI38*0.9</f>
        <v>3969.863014</v>
      </c>
      <c r="AK38" s="225"/>
      <c r="AL38" s="223">
        <v>46225.0</v>
      </c>
      <c r="AM38" s="223">
        <v>46408.0</v>
      </c>
      <c r="AN38" s="224"/>
      <c r="AO38" s="224"/>
      <c r="AP38" s="224"/>
      <c r="AQ38" s="226"/>
      <c r="AR38" s="224"/>
      <c r="AS38" s="224"/>
      <c r="AT38" s="224"/>
      <c r="AU38" s="224"/>
      <c r="AV38" s="227" t="s">
        <v>135</v>
      </c>
      <c r="AW38" s="215" t="s">
        <v>136</v>
      </c>
      <c r="AX38" s="228"/>
      <c r="AY38" s="215" t="s">
        <v>37</v>
      </c>
      <c r="AZ38" s="229" t="s">
        <v>152</v>
      </c>
      <c r="BA38" s="229" t="s">
        <v>138</v>
      </c>
      <c r="BB38" s="230" t="s">
        <v>153</v>
      </c>
      <c r="BC38" s="224"/>
    </row>
    <row r="39" ht="15.75" customHeight="1">
      <c r="A39" s="40">
        <v>45538.0</v>
      </c>
      <c r="B39" s="47" t="s">
        <v>154</v>
      </c>
      <c r="C39" s="90">
        <v>50000.0</v>
      </c>
      <c r="D39" s="39">
        <v>0.085</v>
      </c>
      <c r="E39" s="14">
        <f t="shared" si="21"/>
        <v>1630.136986</v>
      </c>
      <c r="F39" s="12">
        <f t="shared" ref="F39:F41" si="36">E39</f>
        <v>1630.136986</v>
      </c>
      <c r="G39" s="40">
        <v>45540.0</v>
      </c>
      <c r="H39" s="40">
        <v>45539.0</v>
      </c>
      <c r="I39" s="15">
        <v>45678.0</v>
      </c>
      <c r="J39" s="11" t="s">
        <v>33</v>
      </c>
      <c r="K39" s="16"/>
      <c r="L39" s="14">
        <f t="shared" si="23"/>
        <v>2107.534247</v>
      </c>
      <c r="M39" s="12">
        <f t="shared" ref="M39:M41" si="37">L39</f>
        <v>2107.534247</v>
      </c>
      <c r="N39" s="42">
        <v>45674.0</v>
      </c>
      <c r="O39" s="42">
        <v>45679.0</v>
      </c>
      <c r="P39" s="40">
        <v>45859.0</v>
      </c>
      <c r="Q39" s="11" t="s">
        <v>33</v>
      </c>
      <c r="R39" s="16"/>
      <c r="S39" s="17"/>
      <c r="T39" s="14">
        <f t="shared" si="25"/>
        <v>2142.465753</v>
      </c>
      <c r="U39" s="12">
        <f t="shared" ref="U39:U41" si="38">T39</f>
        <v>2142.465753</v>
      </c>
      <c r="V39" s="17"/>
      <c r="W39" s="42">
        <v>45860.0</v>
      </c>
      <c r="X39" s="42">
        <v>46043.0</v>
      </c>
      <c r="Y39" s="17"/>
      <c r="Z39" s="17"/>
      <c r="AA39" s="17"/>
      <c r="AB39" s="14">
        <f t="shared" si="27"/>
        <v>2107.534247</v>
      </c>
      <c r="AC39" s="12">
        <f t="shared" ref="AC39:AC41" si="39">AB39</f>
        <v>2107.534247</v>
      </c>
      <c r="AD39" s="17"/>
      <c r="AE39" s="42">
        <v>46044.0</v>
      </c>
      <c r="AF39" s="42">
        <v>46224.0</v>
      </c>
      <c r="AG39" s="17"/>
      <c r="AH39" s="17"/>
      <c r="AI39" s="14">
        <f t="shared" si="29"/>
        <v>2142.465753</v>
      </c>
      <c r="AJ39" s="12">
        <f t="shared" ref="AJ39:AJ41" si="40">AI39</f>
        <v>2142.465753</v>
      </c>
      <c r="AK39" s="17"/>
      <c r="AL39" s="42">
        <v>46225.0</v>
      </c>
      <c r="AM39" s="42">
        <v>46408.0</v>
      </c>
      <c r="AN39" s="17"/>
      <c r="AO39" s="17"/>
      <c r="AP39" s="17"/>
      <c r="AQ39" s="18"/>
      <c r="AR39" s="17"/>
      <c r="AS39" s="17"/>
      <c r="AT39" s="17"/>
      <c r="AU39" s="17"/>
      <c r="AV39" s="146" t="s">
        <v>35</v>
      </c>
      <c r="AW39" s="47" t="s">
        <v>155</v>
      </c>
      <c r="AX39" s="11"/>
      <c r="AY39" s="147" t="s">
        <v>37</v>
      </c>
      <c r="AZ39" s="231" t="s">
        <v>156</v>
      </c>
      <c r="BA39" s="231" t="s">
        <v>157</v>
      </c>
      <c r="BB39" s="91" t="s">
        <v>158</v>
      </c>
      <c r="BC39" s="17"/>
    </row>
    <row r="40">
      <c r="A40" s="40">
        <v>45540.0</v>
      </c>
      <c r="B40" s="178" t="s">
        <v>159</v>
      </c>
      <c r="C40" s="90">
        <v>50000.0</v>
      </c>
      <c r="D40" s="39">
        <v>0.085</v>
      </c>
      <c r="E40" s="14">
        <f t="shared" si="21"/>
        <v>1606.849315</v>
      </c>
      <c r="F40" s="12">
        <f t="shared" si="36"/>
        <v>1606.849315</v>
      </c>
      <c r="G40" s="40">
        <v>45540.0</v>
      </c>
      <c r="H40" s="40">
        <v>45541.0</v>
      </c>
      <c r="I40" s="15">
        <v>45678.0</v>
      </c>
      <c r="J40" s="11" t="s">
        <v>33</v>
      </c>
      <c r="L40" s="14">
        <f t="shared" si="23"/>
        <v>2107.534247</v>
      </c>
      <c r="M40" s="12">
        <f t="shared" si="37"/>
        <v>2107.534247</v>
      </c>
      <c r="N40" s="42">
        <v>45674.0</v>
      </c>
      <c r="O40" s="42">
        <v>45679.0</v>
      </c>
      <c r="P40" s="40">
        <v>45859.0</v>
      </c>
      <c r="Q40" s="11" t="s">
        <v>33</v>
      </c>
      <c r="R40" s="171"/>
      <c r="T40" s="14">
        <f t="shared" si="25"/>
        <v>2142.465753</v>
      </c>
      <c r="U40" s="12">
        <f t="shared" si="38"/>
        <v>2142.465753</v>
      </c>
      <c r="V40" s="17"/>
      <c r="W40" s="42">
        <v>45860.0</v>
      </c>
      <c r="X40" s="42">
        <v>46043.0</v>
      </c>
      <c r="AB40" s="14">
        <f t="shared" si="27"/>
        <v>2107.534247</v>
      </c>
      <c r="AC40" s="12">
        <f t="shared" si="39"/>
        <v>2107.534247</v>
      </c>
      <c r="AD40" s="17"/>
      <c r="AE40" s="42">
        <v>46044.0</v>
      </c>
      <c r="AF40" s="42">
        <v>46224.0</v>
      </c>
      <c r="AI40" s="14">
        <f t="shared" si="29"/>
        <v>2142.465753</v>
      </c>
      <c r="AJ40" s="12">
        <f t="shared" si="40"/>
        <v>2142.465753</v>
      </c>
      <c r="AK40" s="17"/>
      <c r="AL40" s="42">
        <v>46225.0</v>
      </c>
      <c r="AM40" s="42">
        <v>46408.0</v>
      </c>
      <c r="AQ40" s="172"/>
      <c r="AV40" s="146" t="s">
        <v>35</v>
      </c>
      <c r="AW40" s="178" t="s">
        <v>160</v>
      </c>
      <c r="AX40" s="232"/>
      <c r="AY40" s="147" t="s">
        <v>37</v>
      </c>
      <c r="AZ40" s="233" t="s">
        <v>161</v>
      </c>
      <c r="BA40" s="233" t="s">
        <v>138</v>
      </c>
      <c r="BB40" s="234" t="s">
        <v>162</v>
      </c>
    </row>
    <row r="41" ht="30.75" customHeight="1">
      <c r="A41" s="70">
        <v>45540.0</v>
      </c>
      <c r="B41" s="71" t="s">
        <v>73</v>
      </c>
      <c r="C41" s="72">
        <v>50000.0</v>
      </c>
      <c r="D41" s="73">
        <v>0.085</v>
      </c>
      <c r="E41" s="74">
        <f t="shared" si="21"/>
        <v>1595.205479</v>
      </c>
      <c r="F41" s="75">
        <f t="shared" si="36"/>
        <v>1595.205479</v>
      </c>
      <c r="G41" s="70">
        <v>45540.0</v>
      </c>
      <c r="H41" s="70">
        <v>45542.0</v>
      </c>
      <c r="I41" s="76">
        <v>45678.0</v>
      </c>
      <c r="J41" s="77" t="s">
        <v>33</v>
      </c>
      <c r="K41" s="78"/>
      <c r="L41" s="74">
        <f t="shared" si="23"/>
        <v>2107.534247</v>
      </c>
      <c r="M41" s="75">
        <f t="shared" si="37"/>
        <v>2107.534247</v>
      </c>
      <c r="N41" s="79">
        <v>45674.0</v>
      </c>
      <c r="O41" s="79">
        <v>45679.0</v>
      </c>
      <c r="P41" s="70">
        <v>45859.0</v>
      </c>
      <c r="Q41" s="77" t="s">
        <v>33</v>
      </c>
      <c r="R41" s="80" t="s">
        <v>74</v>
      </c>
      <c r="S41" s="81"/>
      <c r="T41" s="74">
        <f t="shared" si="25"/>
        <v>2142.465753</v>
      </c>
      <c r="U41" s="75">
        <f t="shared" si="38"/>
        <v>2142.465753</v>
      </c>
      <c r="V41" s="81"/>
      <c r="W41" s="79">
        <v>45860.0</v>
      </c>
      <c r="X41" s="79">
        <v>46043.0</v>
      </c>
      <c r="Y41" s="81"/>
      <c r="Z41" s="81"/>
      <c r="AA41" s="81"/>
      <c r="AB41" s="74">
        <f t="shared" si="27"/>
        <v>2107.534247</v>
      </c>
      <c r="AC41" s="75">
        <f t="shared" si="39"/>
        <v>2107.534247</v>
      </c>
      <c r="AD41" s="81"/>
      <c r="AE41" s="79">
        <v>46044.0</v>
      </c>
      <c r="AF41" s="79">
        <v>46224.0</v>
      </c>
      <c r="AG41" s="81"/>
      <c r="AH41" s="81"/>
      <c r="AI41" s="74">
        <f t="shared" si="29"/>
        <v>2142.465753</v>
      </c>
      <c r="AJ41" s="75">
        <f t="shared" si="40"/>
        <v>2142.465753</v>
      </c>
      <c r="AK41" s="81"/>
      <c r="AL41" s="79">
        <v>46225.0</v>
      </c>
      <c r="AM41" s="79">
        <v>46408.0</v>
      </c>
      <c r="AN41" s="81"/>
      <c r="AO41" s="81"/>
      <c r="AP41" s="81"/>
      <c r="AQ41" s="82"/>
      <c r="AR41" s="81"/>
      <c r="AS41" s="81"/>
      <c r="AT41" s="81"/>
      <c r="AU41" s="81"/>
      <c r="AV41" s="83" t="s">
        <v>35</v>
      </c>
      <c r="AW41" s="84" t="s">
        <v>75</v>
      </c>
      <c r="AX41" s="85"/>
      <c r="AY41" s="84" t="s">
        <v>37</v>
      </c>
      <c r="AZ41" s="86">
        <v>1.4790115E7</v>
      </c>
      <c r="BA41" s="86">
        <v>1.1000138E7</v>
      </c>
      <c r="BB41" s="87" t="s">
        <v>76</v>
      </c>
      <c r="BC41" s="81"/>
    </row>
    <row r="42" ht="18.0" customHeight="1">
      <c r="A42" s="40"/>
      <c r="B42" s="47"/>
      <c r="C42" s="90"/>
      <c r="D42" s="39"/>
      <c r="E42" s="14"/>
      <c r="F42" s="12"/>
      <c r="G42" s="174">
        <f>sum(E30:E41)</f>
        <v>45221.50685</v>
      </c>
      <c r="H42" s="40"/>
      <c r="I42" s="15"/>
      <c r="J42" s="11"/>
      <c r="K42" s="16"/>
      <c r="L42" s="14"/>
      <c r="M42" s="12"/>
      <c r="N42" s="42"/>
      <c r="O42" s="42"/>
      <c r="P42" s="40"/>
      <c r="Q42" s="11"/>
      <c r="R42" s="41"/>
      <c r="S42" s="17"/>
      <c r="T42" s="14"/>
      <c r="U42" s="12"/>
      <c r="V42" s="17"/>
      <c r="W42" s="42"/>
      <c r="X42" s="42"/>
      <c r="Y42" s="17"/>
      <c r="Z42" s="17"/>
      <c r="AA42" s="17"/>
      <c r="AB42" s="14"/>
      <c r="AC42" s="12"/>
      <c r="AD42" s="17"/>
      <c r="AE42" s="42"/>
      <c r="AF42" s="42"/>
      <c r="AG42" s="17"/>
      <c r="AH42" s="17"/>
      <c r="AI42" s="14"/>
      <c r="AJ42" s="12"/>
      <c r="AK42" s="17"/>
      <c r="AL42" s="42"/>
      <c r="AM42" s="42"/>
      <c r="AN42" s="17"/>
      <c r="AO42" s="17"/>
      <c r="AP42" s="17"/>
      <c r="AQ42" s="18"/>
      <c r="AR42" s="17"/>
      <c r="AS42" s="17"/>
      <c r="AT42" s="17"/>
      <c r="AU42" s="17"/>
      <c r="AV42" s="18"/>
      <c r="AW42" s="17"/>
      <c r="AX42" s="17"/>
      <c r="AY42" s="17"/>
      <c r="AZ42" s="54"/>
      <c r="BA42" s="54"/>
      <c r="BB42" s="17"/>
      <c r="BC42" s="17"/>
    </row>
    <row r="43" ht="18.75" customHeight="1">
      <c r="A43" s="144" t="s">
        <v>163</v>
      </c>
      <c r="B43" s="47"/>
      <c r="C43" s="90"/>
      <c r="D43" s="39"/>
      <c r="E43" s="14"/>
      <c r="F43" s="12"/>
      <c r="G43" s="40"/>
      <c r="H43" s="40"/>
      <c r="I43" s="15"/>
      <c r="J43" s="11"/>
      <c r="K43" s="16"/>
      <c r="L43" s="14"/>
      <c r="M43" s="12"/>
      <c r="N43" s="42"/>
      <c r="O43" s="42"/>
      <c r="P43" s="40"/>
      <c r="Q43" s="11"/>
      <c r="R43" s="41"/>
      <c r="S43" s="17"/>
      <c r="T43" s="14"/>
      <c r="U43" s="12"/>
      <c r="V43" s="17"/>
      <c r="W43" s="42"/>
      <c r="X43" s="42"/>
      <c r="Y43" s="17"/>
      <c r="Z43" s="17"/>
      <c r="AA43" s="17"/>
      <c r="AB43" s="14"/>
      <c r="AC43" s="12"/>
      <c r="AD43" s="17"/>
      <c r="AE43" s="42"/>
      <c r="AF43" s="42"/>
      <c r="AG43" s="17"/>
      <c r="AH43" s="17"/>
      <c r="AI43" s="14"/>
      <c r="AJ43" s="12"/>
      <c r="AK43" s="17"/>
      <c r="AL43" s="42"/>
      <c r="AM43" s="42"/>
      <c r="AN43" s="17"/>
      <c r="AO43" s="17"/>
      <c r="AP43" s="17"/>
      <c r="AQ43" s="18"/>
      <c r="AR43" s="17"/>
      <c r="AS43" s="17"/>
      <c r="AT43" s="17"/>
      <c r="AU43" s="17"/>
      <c r="AV43" s="18"/>
      <c r="AW43" s="17"/>
      <c r="AX43" s="17"/>
      <c r="AY43" s="17"/>
      <c r="AZ43" s="54"/>
      <c r="BA43" s="54"/>
      <c r="BB43" s="17"/>
      <c r="BC43" s="17"/>
    </row>
    <row r="44">
      <c r="A44" s="40">
        <v>45551.0</v>
      </c>
      <c r="B44" s="178" t="s">
        <v>164</v>
      </c>
      <c r="C44" s="90">
        <v>20000.0</v>
      </c>
      <c r="D44" s="39">
        <v>0.085</v>
      </c>
      <c r="E44" s="14">
        <f t="shared" ref="E44:E58" si="41">(C44*D44)*((I44-H44+1)/365)</f>
        <v>568.2191781</v>
      </c>
      <c r="F44" s="12">
        <f t="shared" ref="F44:F58" si="42">E44</f>
        <v>568.2191781</v>
      </c>
      <c r="G44" s="40">
        <v>45568.0</v>
      </c>
      <c r="H44" s="40">
        <v>45557.0</v>
      </c>
      <c r="I44" s="15">
        <v>45678.0</v>
      </c>
      <c r="J44" s="11" t="s">
        <v>33</v>
      </c>
      <c r="L44" s="14">
        <f t="shared" ref="L44:L58" si="43">(C44*D44)*((P44-O44+1)/365)</f>
        <v>843.0136986</v>
      </c>
      <c r="M44" s="12">
        <f t="shared" ref="M44:M58" si="44">L44</f>
        <v>843.0136986</v>
      </c>
      <c r="N44" s="42">
        <v>45674.0</v>
      </c>
      <c r="O44" s="42">
        <v>45679.0</v>
      </c>
      <c r="P44" s="40">
        <v>45859.0</v>
      </c>
      <c r="Q44" s="11" t="s">
        <v>33</v>
      </c>
      <c r="R44" s="171"/>
      <c r="T44" s="14">
        <f t="shared" ref="T44:T58" si="45">(C44*D44)*((X44-W44+1)/365)</f>
        <v>856.9863014</v>
      </c>
      <c r="U44" s="12">
        <f t="shared" ref="U44:U58" si="46">T44</f>
        <v>856.9863014</v>
      </c>
      <c r="W44" s="42">
        <v>45860.0</v>
      </c>
      <c r="X44" s="42">
        <v>46043.0</v>
      </c>
      <c r="AB44" s="14">
        <f t="shared" ref="AB44:AB70" si="47">(C44*D44)*((AF44-AE44+1)/365)</f>
        <v>843.0136986</v>
      </c>
      <c r="AC44" s="12">
        <f t="shared" ref="AC44:AC64" si="48">AB44</f>
        <v>843.0136986</v>
      </c>
      <c r="AE44" s="42">
        <v>46044.0</v>
      </c>
      <c r="AF44" s="42">
        <v>46224.0</v>
      </c>
      <c r="AI44" s="14">
        <f t="shared" ref="AI44:AI70" si="49">(C44*D44)*((AM44-AL44+1)/365)</f>
        <v>856.9863014</v>
      </c>
      <c r="AJ44" s="12">
        <f t="shared" ref="AJ44:AJ70" si="50">AI44</f>
        <v>856.9863014</v>
      </c>
      <c r="AL44" s="42">
        <v>46225.0</v>
      </c>
      <c r="AM44" s="42">
        <v>46408.0</v>
      </c>
      <c r="AQ44" s="172"/>
      <c r="AV44" s="146" t="s">
        <v>35</v>
      </c>
      <c r="AW44" s="178" t="s">
        <v>165</v>
      </c>
      <c r="AX44" s="232"/>
      <c r="AY44" s="147" t="s">
        <v>37</v>
      </c>
      <c r="AZ44" s="233" t="s">
        <v>166</v>
      </c>
      <c r="BA44" s="233" t="s">
        <v>167</v>
      </c>
      <c r="BB44" s="234" t="s">
        <v>168</v>
      </c>
    </row>
    <row r="45">
      <c r="A45" s="40">
        <v>45553.0</v>
      </c>
      <c r="B45" s="235" t="s">
        <v>169</v>
      </c>
      <c r="C45" s="90">
        <v>20000.0</v>
      </c>
      <c r="D45" s="39">
        <v>0.085</v>
      </c>
      <c r="E45" s="14">
        <f t="shared" si="41"/>
        <v>568.2191781</v>
      </c>
      <c r="F45" s="12">
        <f t="shared" si="42"/>
        <v>568.2191781</v>
      </c>
      <c r="G45" s="40">
        <v>45568.0</v>
      </c>
      <c r="H45" s="40">
        <v>45557.0</v>
      </c>
      <c r="I45" s="15">
        <v>45678.0</v>
      </c>
      <c r="J45" s="11" t="s">
        <v>33</v>
      </c>
      <c r="L45" s="14">
        <f t="shared" si="43"/>
        <v>843.0136986</v>
      </c>
      <c r="M45" s="12">
        <f t="shared" si="44"/>
        <v>843.0136986</v>
      </c>
      <c r="N45" s="42">
        <v>45674.0</v>
      </c>
      <c r="O45" s="42">
        <v>45679.0</v>
      </c>
      <c r="P45" s="40">
        <v>45859.0</v>
      </c>
      <c r="Q45" s="11" t="s">
        <v>33</v>
      </c>
      <c r="R45" s="171"/>
      <c r="T45" s="14">
        <f t="shared" si="45"/>
        <v>856.9863014</v>
      </c>
      <c r="U45" s="12">
        <f t="shared" si="46"/>
        <v>856.9863014</v>
      </c>
      <c r="W45" s="42">
        <v>45860.0</v>
      </c>
      <c r="X45" s="42">
        <v>46043.0</v>
      </c>
      <c r="AB45" s="14">
        <f t="shared" si="47"/>
        <v>843.0136986</v>
      </c>
      <c r="AC45" s="12">
        <f t="shared" si="48"/>
        <v>843.0136986</v>
      </c>
      <c r="AE45" s="42">
        <v>46044.0</v>
      </c>
      <c r="AF45" s="42">
        <v>46224.0</v>
      </c>
      <c r="AI45" s="14">
        <f t="shared" si="49"/>
        <v>856.9863014</v>
      </c>
      <c r="AJ45" s="12">
        <f t="shared" si="50"/>
        <v>856.9863014</v>
      </c>
      <c r="AL45" s="42">
        <v>46225.0</v>
      </c>
      <c r="AM45" s="42">
        <v>46408.0</v>
      </c>
      <c r="AQ45" s="172"/>
      <c r="AV45" s="146" t="s">
        <v>35</v>
      </c>
      <c r="AW45" s="147" t="s">
        <v>170</v>
      </c>
      <c r="AX45" s="148"/>
      <c r="AY45" s="147" t="s">
        <v>37</v>
      </c>
      <c r="AZ45" s="52" t="s">
        <v>171</v>
      </c>
      <c r="BA45" s="52" t="s">
        <v>138</v>
      </c>
      <c r="BB45" s="173" t="s">
        <v>172</v>
      </c>
    </row>
    <row r="46">
      <c r="A46" s="40">
        <v>45555.0</v>
      </c>
      <c r="B46" s="178" t="s">
        <v>173</v>
      </c>
      <c r="C46" s="90">
        <v>30000.0</v>
      </c>
      <c r="D46" s="39">
        <v>0.085</v>
      </c>
      <c r="E46" s="14">
        <f t="shared" si="41"/>
        <v>852.3287671</v>
      </c>
      <c r="F46" s="12">
        <f t="shared" si="42"/>
        <v>852.3287671</v>
      </c>
      <c r="G46" s="40">
        <v>45568.0</v>
      </c>
      <c r="H46" s="40">
        <v>45557.0</v>
      </c>
      <c r="I46" s="15">
        <v>45678.0</v>
      </c>
      <c r="J46" s="11" t="s">
        <v>33</v>
      </c>
      <c r="L46" s="14">
        <f t="shared" si="43"/>
        <v>1264.520548</v>
      </c>
      <c r="M46" s="12">
        <f t="shared" si="44"/>
        <v>1264.520548</v>
      </c>
      <c r="N46" s="42">
        <v>45674.0</v>
      </c>
      <c r="O46" s="42">
        <v>45679.0</v>
      </c>
      <c r="P46" s="40">
        <v>45859.0</v>
      </c>
      <c r="Q46" s="11" t="s">
        <v>33</v>
      </c>
      <c r="R46" s="171"/>
      <c r="T46" s="14">
        <f t="shared" si="45"/>
        <v>1285.479452</v>
      </c>
      <c r="U46" s="12">
        <f t="shared" si="46"/>
        <v>1285.479452</v>
      </c>
      <c r="W46" s="42">
        <v>45860.0</v>
      </c>
      <c r="X46" s="42">
        <v>46043.0</v>
      </c>
      <c r="AB46" s="14">
        <f t="shared" si="47"/>
        <v>1264.520548</v>
      </c>
      <c r="AC46" s="12">
        <f t="shared" si="48"/>
        <v>1264.520548</v>
      </c>
      <c r="AE46" s="42">
        <v>46044.0</v>
      </c>
      <c r="AF46" s="42">
        <v>46224.0</v>
      </c>
      <c r="AI46" s="14">
        <f t="shared" si="49"/>
        <v>1285.479452</v>
      </c>
      <c r="AJ46" s="12">
        <f t="shared" si="50"/>
        <v>1285.479452</v>
      </c>
      <c r="AL46" s="42">
        <v>46225.0</v>
      </c>
      <c r="AM46" s="42">
        <v>46408.0</v>
      </c>
      <c r="AQ46" s="172"/>
      <c r="AV46" s="146" t="s">
        <v>35</v>
      </c>
      <c r="AW46" s="178" t="s">
        <v>174</v>
      </c>
      <c r="AX46" s="232"/>
      <c r="AY46" s="147" t="s">
        <v>37</v>
      </c>
      <c r="AZ46" s="233" t="s">
        <v>175</v>
      </c>
      <c r="BA46" s="52" t="s">
        <v>138</v>
      </c>
      <c r="BB46" s="234" t="s">
        <v>176</v>
      </c>
    </row>
    <row r="47">
      <c r="A47" s="40">
        <v>45561.0</v>
      </c>
      <c r="B47" s="178" t="s">
        <v>177</v>
      </c>
      <c r="C47" s="90">
        <v>20000.0</v>
      </c>
      <c r="D47" s="39">
        <v>0.085</v>
      </c>
      <c r="E47" s="14">
        <f t="shared" si="41"/>
        <v>544.9315068</v>
      </c>
      <c r="F47" s="12">
        <f t="shared" si="42"/>
        <v>544.9315068</v>
      </c>
      <c r="G47" s="40">
        <v>45568.0</v>
      </c>
      <c r="H47" s="40">
        <v>45562.0</v>
      </c>
      <c r="I47" s="15">
        <v>45678.0</v>
      </c>
      <c r="J47" s="11" t="s">
        <v>33</v>
      </c>
      <c r="L47" s="14">
        <f t="shared" si="43"/>
        <v>843.0136986</v>
      </c>
      <c r="M47" s="12">
        <f t="shared" si="44"/>
        <v>843.0136986</v>
      </c>
      <c r="N47" s="42">
        <v>45674.0</v>
      </c>
      <c r="O47" s="42">
        <v>45679.0</v>
      </c>
      <c r="P47" s="40">
        <v>45859.0</v>
      </c>
      <c r="Q47" s="11" t="s">
        <v>33</v>
      </c>
      <c r="R47" s="171"/>
      <c r="T47" s="14">
        <f t="shared" si="45"/>
        <v>856.9863014</v>
      </c>
      <c r="U47" s="12">
        <f t="shared" si="46"/>
        <v>856.9863014</v>
      </c>
      <c r="W47" s="42">
        <v>45860.0</v>
      </c>
      <c r="X47" s="42">
        <v>46043.0</v>
      </c>
      <c r="AB47" s="14">
        <f t="shared" si="47"/>
        <v>843.0136986</v>
      </c>
      <c r="AC47" s="12">
        <f t="shared" si="48"/>
        <v>843.0136986</v>
      </c>
      <c r="AE47" s="42">
        <v>46044.0</v>
      </c>
      <c r="AF47" s="42">
        <v>46224.0</v>
      </c>
      <c r="AI47" s="14">
        <f t="shared" si="49"/>
        <v>856.9863014</v>
      </c>
      <c r="AJ47" s="12">
        <f t="shared" si="50"/>
        <v>856.9863014</v>
      </c>
      <c r="AL47" s="42">
        <v>46225.0</v>
      </c>
      <c r="AM47" s="42">
        <v>46408.0</v>
      </c>
      <c r="AQ47" s="172"/>
      <c r="AV47" s="146" t="s">
        <v>35</v>
      </c>
      <c r="AW47" s="178" t="s">
        <v>178</v>
      </c>
      <c r="AZ47" s="175"/>
      <c r="BA47" s="175"/>
      <c r="BB47" s="234" t="s">
        <v>179</v>
      </c>
    </row>
    <row r="48" ht="15.75" customHeight="1">
      <c r="A48" s="40">
        <v>45561.0</v>
      </c>
      <c r="B48" s="47" t="s">
        <v>180</v>
      </c>
      <c r="C48" s="90">
        <v>50000.0</v>
      </c>
      <c r="D48" s="39">
        <v>0.085</v>
      </c>
      <c r="E48" s="14">
        <f t="shared" si="41"/>
        <v>1362.328767</v>
      </c>
      <c r="F48" s="12">
        <f t="shared" si="42"/>
        <v>1362.328767</v>
      </c>
      <c r="G48" s="40">
        <v>45568.0</v>
      </c>
      <c r="H48" s="40">
        <v>45562.0</v>
      </c>
      <c r="I48" s="15">
        <v>45678.0</v>
      </c>
      <c r="J48" s="11" t="s">
        <v>33</v>
      </c>
      <c r="K48" s="16"/>
      <c r="L48" s="14">
        <f t="shared" si="43"/>
        <v>2107.534247</v>
      </c>
      <c r="M48" s="12">
        <f t="shared" si="44"/>
        <v>2107.534247</v>
      </c>
      <c r="N48" s="42">
        <v>45674.0</v>
      </c>
      <c r="O48" s="42">
        <v>45679.0</v>
      </c>
      <c r="P48" s="40">
        <v>45859.0</v>
      </c>
      <c r="Q48" s="11" t="s">
        <v>33</v>
      </c>
      <c r="R48" s="16"/>
      <c r="S48" s="17"/>
      <c r="T48" s="14">
        <f t="shared" si="45"/>
        <v>2142.465753</v>
      </c>
      <c r="U48" s="12">
        <f t="shared" si="46"/>
        <v>2142.465753</v>
      </c>
      <c r="V48" s="17"/>
      <c r="W48" s="42">
        <v>45860.0</v>
      </c>
      <c r="X48" s="42">
        <v>46043.0</v>
      </c>
      <c r="Y48" s="17"/>
      <c r="Z48" s="17"/>
      <c r="AA48" s="17"/>
      <c r="AB48" s="14">
        <f t="shared" si="47"/>
        <v>2107.534247</v>
      </c>
      <c r="AC48" s="12">
        <f t="shared" si="48"/>
        <v>2107.534247</v>
      </c>
      <c r="AD48" s="17"/>
      <c r="AE48" s="42">
        <v>46044.0</v>
      </c>
      <c r="AF48" s="42">
        <v>46224.0</v>
      </c>
      <c r="AG48" s="17"/>
      <c r="AH48" s="17"/>
      <c r="AI48" s="14">
        <f t="shared" si="49"/>
        <v>2142.465753</v>
      </c>
      <c r="AJ48" s="12">
        <f t="shared" si="50"/>
        <v>2142.465753</v>
      </c>
      <c r="AK48" s="17"/>
      <c r="AL48" s="42">
        <v>46225.0</v>
      </c>
      <c r="AM48" s="42">
        <v>46408.0</v>
      </c>
      <c r="AN48" s="17"/>
      <c r="AO48" s="17"/>
      <c r="AP48" s="17"/>
      <c r="AQ48" s="18"/>
      <c r="AR48" s="17"/>
      <c r="AS48" s="17"/>
      <c r="AT48" s="17"/>
      <c r="AU48" s="17"/>
      <c r="AV48" s="146" t="s">
        <v>35</v>
      </c>
      <c r="AW48" s="88" t="s">
        <v>181</v>
      </c>
      <c r="AX48" s="51"/>
      <c r="AY48" s="51"/>
      <c r="AZ48" s="89"/>
      <c r="BA48" s="89"/>
      <c r="BB48" s="51" t="s">
        <v>182</v>
      </c>
      <c r="BC48" s="17"/>
    </row>
    <row r="49">
      <c r="A49" s="40">
        <v>45562.0</v>
      </c>
      <c r="B49" s="178" t="s">
        <v>183</v>
      </c>
      <c r="C49" s="90">
        <v>150000.0</v>
      </c>
      <c r="D49" s="39">
        <v>0.085</v>
      </c>
      <c r="E49" s="14">
        <f t="shared" si="41"/>
        <v>4052.054795</v>
      </c>
      <c r="F49" s="12">
        <f t="shared" si="42"/>
        <v>4052.054795</v>
      </c>
      <c r="G49" s="40">
        <v>45568.0</v>
      </c>
      <c r="H49" s="40">
        <v>45563.0</v>
      </c>
      <c r="I49" s="40">
        <v>45678.0</v>
      </c>
      <c r="J49" s="11" t="s">
        <v>33</v>
      </c>
      <c r="L49" s="14">
        <f t="shared" si="43"/>
        <v>6322.60274</v>
      </c>
      <c r="M49" s="12">
        <f t="shared" si="44"/>
        <v>6322.60274</v>
      </c>
      <c r="N49" s="42">
        <v>45674.0</v>
      </c>
      <c r="O49" s="42">
        <v>45679.0</v>
      </c>
      <c r="P49" s="40">
        <v>45859.0</v>
      </c>
      <c r="Q49" s="11" t="s">
        <v>33</v>
      </c>
      <c r="R49" s="171"/>
      <c r="T49" s="14">
        <f t="shared" si="45"/>
        <v>6427.39726</v>
      </c>
      <c r="U49" s="12">
        <f t="shared" si="46"/>
        <v>6427.39726</v>
      </c>
      <c r="W49" s="42">
        <v>45860.0</v>
      </c>
      <c r="X49" s="42">
        <v>46043.0</v>
      </c>
      <c r="AB49" s="14">
        <f t="shared" si="47"/>
        <v>6322.60274</v>
      </c>
      <c r="AC49" s="12">
        <f t="shared" si="48"/>
        <v>6322.60274</v>
      </c>
      <c r="AE49" s="42">
        <v>46044.0</v>
      </c>
      <c r="AF49" s="42">
        <v>46224.0</v>
      </c>
      <c r="AI49" s="14">
        <f t="shared" si="49"/>
        <v>6427.39726</v>
      </c>
      <c r="AJ49" s="12">
        <f t="shared" si="50"/>
        <v>6427.39726</v>
      </c>
      <c r="AL49" s="42">
        <v>46225.0</v>
      </c>
      <c r="AM49" s="42">
        <v>46408.0</v>
      </c>
      <c r="AQ49" s="172"/>
      <c r="AV49" s="146" t="s">
        <v>35</v>
      </c>
      <c r="AW49" s="236" t="s">
        <v>184</v>
      </c>
      <c r="AX49" s="148"/>
      <c r="AY49" s="147" t="s">
        <v>37</v>
      </c>
      <c r="AZ49" s="237" t="s">
        <v>185</v>
      </c>
      <c r="BA49" s="237" t="s">
        <v>186</v>
      </c>
      <c r="BB49" s="148" t="s">
        <v>187</v>
      </c>
    </row>
    <row r="50" ht="33.0" customHeight="1">
      <c r="A50" s="198">
        <v>45565.0</v>
      </c>
      <c r="B50" s="238" t="s">
        <v>140</v>
      </c>
      <c r="C50" s="200">
        <v>100000.0</v>
      </c>
      <c r="D50" s="201">
        <v>0.085</v>
      </c>
      <c r="E50" s="202">
        <f t="shared" si="41"/>
        <v>2631.506849</v>
      </c>
      <c r="F50" s="203">
        <f t="shared" si="42"/>
        <v>2631.506849</v>
      </c>
      <c r="G50" s="198">
        <v>45568.0</v>
      </c>
      <c r="H50" s="198">
        <v>45566.0</v>
      </c>
      <c r="I50" s="198">
        <v>45678.0</v>
      </c>
      <c r="J50" s="205" t="s">
        <v>33</v>
      </c>
      <c r="K50" s="239"/>
      <c r="L50" s="202">
        <f t="shared" si="43"/>
        <v>4215.068493</v>
      </c>
      <c r="M50" s="203">
        <f t="shared" si="44"/>
        <v>4215.068493</v>
      </c>
      <c r="N50" s="207">
        <v>45674.0</v>
      </c>
      <c r="O50" s="207">
        <v>45679.0</v>
      </c>
      <c r="P50" s="198">
        <v>45859.0</v>
      </c>
      <c r="Q50" s="205" t="s">
        <v>33</v>
      </c>
      <c r="R50" s="208" t="s">
        <v>141</v>
      </c>
      <c r="S50" s="239"/>
      <c r="T50" s="240">
        <f t="shared" si="45"/>
        <v>4284.931507</v>
      </c>
      <c r="U50" s="241">
        <f t="shared" si="46"/>
        <v>4284.931507</v>
      </c>
      <c r="V50" s="239"/>
      <c r="W50" s="242">
        <v>45860.0</v>
      </c>
      <c r="X50" s="242">
        <v>46043.0</v>
      </c>
      <c r="Y50" s="239"/>
      <c r="Z50" s="239"/>
      <c r="AA50" s="239"/>
      <c r="AB50" s="240">
        <f t="shared" si="47"/>
        <v>4215.068493</v>
      </c>
      <c r="AC50" s="241">
        <f t="shared" si="48"/>
        <v>4215.068493</v>
      </c>
      <c r="AD50" s="239"/>
      <c r="AE50" s="242">
        <v>46044.0</v>
      </c>
      <c r="AF50" s="242">
        <v>46224.0</v>
      </c>
      <c r="AG50" s="239"/>
      <c r="AH50" s="239"/>
      <c r="AI50" s="240">
        <f t="shared" si="49"/>
        <v>4284.931507</v>
      </c>
      <c r="AJ50" s="241">
        <f t="shared" si="50"/>
        <v>4284.931507</v>
      </c>
      <c r="AK50" s="239"/>
      <c r="AL50" s="242">
        <v>46225.0</v>
      </c>
      <c r="AM50" s="242">
        <v>46408.0</v>
      </c>
      <c r="AN50" s="239"/>
      <c r="AO50" s="239"/>
      <c r="AP50" s="239"/>
      <c r="AQ50" s="243"/>
      <c r="AR50" s="239"/>
      <c r="AS50" s="239"/>
      <c r="AT50" s="239"/>
      <c r="AU50" s="239"/>
      <c r="AV50" s="211" t="s">
        <v>35</v>
      </c>
      <c r="AW50" s="199" t="s">
        <v>142</v>
      </c>
      <c r="AX50" s="209"/>
      <c r="AY50" s="199"/>
      <c r="AZ50" s="212"/>
      <c r="BA50" s="212"/>
      <c r="BB50" s="213" t="s">
        <v>143</v>
      </c>
      <c r="BC50" s="239"/>
    </row>
    <row r="51" ht="15.75" customHeight="1">
      <c r="A51" s="40">
        <v>45566.0</v>
      </c>
      <c r="B51" s="47" t="s">
        <v>188</v>
      </c>
      <c r="C51" s="90">
        <v>50000.0</v>
      </c>
      <c r="D51" s="39">
        <v>0.085</v>
      </c>
      <c r="E51" s="14">
        <f t="shared" si="41"/>
        <v>1304.109589</v>
      </c>
      <c r="F51" s="12">
        <f t="shared" si="42"/>
        <v>1304.109589</v>
      </c>
      <c r="G51" s="40">
        <v>45568.0</v>
      </c>
      <c r="H51" s="40">
        <v>45567.0</v>
      </c>
      <c r="I51" s="40">
        <v>45678.0</v>
      </c>
      <c r="J51" s="11" t="s">
        <v>33</v>
      </c>
      <c r="K51" s="16"/>
      <c r="L51" s="14">
        <f t="shared" si="43"/>
        <v>2107.534247</v>
      </c>
      <c r="M51" s="12">
        <f t="shared" si="44"/>
        <v>2107.534247</v>
      </c>
      <c r="N51" s="42">
        <v>45674.0</v>
      </c>
      <c r="O51" s="42">
        <v>45679.0</v>
      </c>
      <c r="P51" s="40">
        <v>45859.0</v>
      </c>
      <c r="Q51" s="11" t="s">
        <v>33</v>
      </c>
      <c r="R51" s="16"/>
      <c r="S51" s="17"/>
      <c r="T51" s="14">
        <f t="shared" si="45"/>
        <v>2142.465753</v>
      </c>
      <c r="U51" s="12">
        <f t="shared" si="46"/>
        <v>2142.465753</v>
      </c>
      <c r="V51" s="17"/>
      <c r="W51" s="42">
        <v>45860.0</v>
      </c>
      <c r="X51" s="42">
        <v>46043.0</v>
      </c>
      <c r="Y51" s="17"/>
      <c r="Z51" s="17"/>
      <c r="AA51" s="17"/>
      <c r="AB51" s="14">
        <f t="shared" si="47"/>
        <v>2107.534247</v>
      </c>
      <c r="AC51" s="12">
        <f t="shared" si="48"/>
        <v>2107.534247</v>
      </c>
      <c r="AD51" s="17"/>
      <c r="AE51" s="42">
        <v>46044.0</v>
      </c>
      <c r="AF51" s="42">
        <v>46224.0</v>
      </c>
      <c r="AG51" s="17"/>
      <c r="AH51" s="17"/>
      <c r="AI51" s="14">
        <f t="shared" si="49"/>
        <v>2142.465753</v>
      </c>
      <c r="AJ51" s="12">
        <f t="shared" si="50"/>
        <v>2142.465753</v>
      </c>
      <c r="AK51" s="17"/>
      <c r="AL51" s="42">
        <v>46225.0</v>
      </c>
      <c r="AM51" s="42">
        <v>46408.0</v>
      </c>
      <c r="AN51" s="17"/>
      <c r="AO51" s="17"/>
      <c r="AP51" s="17"/>
      <c r="AQ51" s="18"/>
      <c r="AR51" s="17"/>
      <c r="AS51" s="17"/>
      <c r="AT51" s="17"/>
      <c r="AU51" s="17"/>
      <c r="AV51" s="49" t="s">
        <v>35</v>
      </c>
      <c r="AW51" s="50" t="s">
        <v>189</v>
      </c>
      <c r="AX51" s="51"/>
      <c r="AY51" s="50" t="s">
        <v>37</v>
      </c>
      <c r="AZ51" s="52">
        <v>4.608844321E9</v>
      </c>
      <c r="BA51" s="52">
        <v>1.1000138E7</v>
      </c>
      <c r="BB51" s="53" t="s">
        <v>190</v>
      </c>
      <c r="BC51" s="17"/>
    </row>
    <row r="52" ht="15.75" customHeight="1">
      <c r="A52" s="40">
        <v>45566.0</v>
      </c>
      <c r="B52" s="47" t="s">
        <v>191</v>
      </c>
      <c r="C52" s="90">
        <v>200000.0</v>
      </c>
      <c r="D52" s="39">
        <v>0.0875</v>
      </c>
      <c r="E52" s="14">
        <f t="shared" si="41"/>
        <v>5369.863014</v>
      </c>
      <c r="F52" s="12">
        <f t="shared" si="42"/>
        <v>5369.863014</v>
      </c>
      <c r="G52" s="40">
        <v>45568.0</v>
      </c>
      <c r="H52" s="40">
        <v>45567.0</v>
      </c>
      <c r="I52" s="15">
        <v>45678.0</v>
      </c>
      <c r="J52" s="11" t="s">
        <v>33</v>
      </c>
      <c r="K52" s="16"/>
      <c r="L52" s="14">
        <f t="shared" si="43"/>
        <v>8678.082192</v>
      </c>
      <c r="M52" s="12">
        <f t="shared" si="44"/>
        <v>8678.082192</v>
      </c>
      <c r="N52" s="42">
        <v>45674.0</v>
      </c>
      <c r="O52" s="42">
        <v>45679.0</v>
      </c>
      <c r="P52" s="40">
        <v>45859.0</v>
      </c>
      <c r="Q52" s="11" t="s">
        <v>33</v>
      </c>
      <c r="R52" s="16"/>
      <c r="S52" s="17"/>
      <c r="T52" s="14">
        <f t="shared" si="45"/>
        <v>8821.917808</v>
      </c>
      <c r="U52" s="12">
        <f t="shared" si="46"/>
        <v>8821.917808</v>
      </c>
      <c r="V52" s="17"/>
      <c r="W52" s="42">
        <v>45860.0</v>
      </c>
      <c r="X52" s="42">
        <v>46043.0</v>
      </c>
      <c r="Y52" s="17"/>
      <c r="Z52" s="17"/>
      <c r="AA52" s="17"/>
      <c r="AB52" s="14">
        <f t="shared" si="47"/>
        <v>8678.082192</v>
      </c>
      <c r="AC52" s="12">
        <f t="shared" si="48"/>
        <v>8678.082192</v>
      </c>
      <c r="AD52" s="17"/>
      <c r="AE52" s="42">
        <v>46044.0</v>
      </c>
      <c r="AF52" s="42">
        <v>46224.0</v>
      </c>
      <c r="AG52" s="17"/>
      <c r="AH52" s="17"/>
      <c r="AI52" s="14">
        <f t="shared" si="49"/>
        <v>8821.917808</v>
      </c>
      <c r="AJ52" s="12">
        <f t="shared" si="50"/>
        <v>8821.917808</v>
      </c>
      <c r="AK52" s="17"/>
      <c r="AL52" s="42">
        <v>46225.0</v>
      </c>
      <c r="AM52" s="42">
        <v>46408.0</v>
      </c>
      <c r="AN52" s="17"/>
      <c r="AO52" s="17"/>
      <c r="AP52" s="17"/>
      <c r="AQ52" s="18"/>
      <c r="AR52" s="17"/>
      <c r="AS52" s="17"/>
      <c r="AT52" s="17"/>
      <c r="AU52" s="17"/>
      <c r="AV52" s="49" t="s">
        <v>35</v>
      </c>
      <c r="AW52" s="47" t="s">
        <v>192</v>
      </c>
      <c r="AX52" s="17"/>
      <c r="AY52" s="17"/>
      <c r="AZ52" s="54"/>
      <c r="BA52" s="54"/>
      <c r="BB52" s="91" t="s">
        <v>193</v>
      </c>
      <c r="BC52" s="17"/>
    </row>
    <row r="53" ht="30.75" customHeight="1">
      <c r="A53" s="244">
        <v>45572.0</v>
      </c>
      <c r="B53" s="245" t="s">
        <v>32</v>
      </c>
      <c r="C53" s="246">
        <v>10000.0</v>
      </c>
      <c r="D53" s="247">
        <v>0.085</v>
      </c>
      <c r="E53" s="27">
        <f t="shared" si="41"/>
        <v>246.8493151</v>
      </c>
      <c r="F53" s="25">
        <f t="shared" si="42"/>
        <v>246.8493151</v>
      </c>
      <c r="G53" s="244">
        <v>45583.0</v>
      </c>
      <c r="H53" s="28">
        <v>45573.0</v>
      </c>
      <c r="I53" s="23">
        <v>45678.0</v>
      </c>
      <c r="J53" s="24" t="s">
        <v>33</v>
      </c>
      <c r="K53" s="248"/>
      <c r="L53" s="27">
        <f t="shared" si="43"/>
        <v>421.5068493</v>
      </c>
      <c r="M53" s="25">
        <f t="shared" si="44"/>
        <v>421.5068493</v>
      </c>
      <c r="N53" s="30">
        <v>45674.0</v>
      </c>
      <c r="O53" s="30">
        <v>45679.0</v>
      </c>
      <c r="P53" s="28">
        <v>45859.0</v>
      </c>
      <c r="Q53" s="24" t="s">
        <v>33</v>
      </c>
      <c r="R53" s="31" t="s">
        <v>34</v>
      </c>
      <c r="S53" s="248"/>
      <c r="T53" s="27">
        <f t="shared" si="45"/>
        <v>428.4931507</v>
      </c>
      <c r="U53" s="25">
        <f t="shared" si="46"/>
        <v>428.4931507</v>
      </c>
      <c r="V53" s="248"/>
      <c r="W53" s="30">
        <v>45860.0</v>
      </c>
      <c r="X53" s="30">
        <v>46043.0</v>
      </c>
      <c r="Y53" s="248"/>
      <c r="Z53" s="248"/>
      <c r="AA53" s="248"/>
      <c r="AB53" s="27">
        <f t="shared" si="47"/>
        <v>421.5068493</v>
      </c>
      <c r="AC53" s="25">
        <f t="shared" si="48"/>
        <v>421.5068493</v>
      </c>
      <c r="AD53" s="248"/>
      <c r="AE53" s="30">
        <v>46044.0</v>
      </c>
      <c r="AF53" s="30">
        <v>46224.0</v>
      </c>
      <c r="AG53" s="248"/>
      <c r="AH53" s="248"/>
      <c r="AI53" s="27">
        <f t="shared" si="49"/>
        <v>428.4931507</v>
      </c>
      <c r="AJ53" s="25">
        <f t="shared" si="50"/>
        <v>428.4931507</v>
      </c>
      <c r="AK53" s="248"/>
      <c r="AL53" s="30">
        <v>46225.0</v>
      </c>
      <c r="AM53" s="30">
        <v>46408.0</v>
      </c>
      <c r="AN53" s="248"/>
      <c r="AO53" s="248"/>
      <c r="AP53" s="248"/>
      <c r="AQ53" s="249"/>
      <c r="AR53" s="248"/>
      <c r="AS53" s="248"/>
      <c r="AT53" s="248"/>
      <c r="AU53" s="248"/>
      <c r="AV53" s="34" t="s">
        <v>35</v>
      </c>
      <c r="AW53" s="35" t="s">
        <v>36</v>
      </c>
      <c r="AX53" s="36"/>
      <c r="AY53" s="35" t="s">
        <v>37</v>
      </c>
      <c r="AZ53" s="37" t="s">
        <v>38</v>
      </c>
      <c r="BA53" s="37" t="s">
        <v>39</v>
      </c>
      <c r="BB53" s="38" t="s">
        <v>40</v>
      </c>
      <c r="BC53" s="248"/>
    </row>
    <row r="54">
      <c r="A54" s="250">
        <v>45573.0</v>
      </c>
      <c r="B54" s="178" t="s">
        <v>194</v>
      </c>
      <c r="C54" s="90">
        <v>20000.0</v>
      </c>
      <c r="D54" s="39">
        <v>0.085</v>
      </c>
      <c r="E54" s="14">
        <f t="shared" si="41"/>
        <v>489.0410959</v>
      </c>
      <c r="F54" s="12">
        <f t="shared" si="42"/>
        <v>489.0410959</v>
      </c>
      <c r="G54" s="250">
        <v>45583.0</v>
      </c>
      <c r="H54" s="250">
        <v>45574.0</v>
      </c>
      <c r="I54" s="15">
        <v>45678.0</v>
      </c>
      <c r="J54" s="11" t="s">
        <v>33</v>
      </c>
      <c r="L54" s="14">
        <f t="shared" si="43"/>
        <v>843.0136986</v>
      </c>
      <c r="M54" s="12">
        <f t="shared" si="44"/>
        <v>843.0136986</v>
      </c>
      <c r="N54" s="42">
        <v>45674.0</v>
      </c>
      <c r="O54" s="42">
        <v>45679.0</v>
      </c>
      <c r="P54" s="40">
        <v>45859.0</v>
      </c>
      <c r="Q54" s="11" t="s">
        <v>33</v>
      </c>
      <c r="R54" s="171"/>
      <c r="T54" s="14">
        <f t="shared" si="45"/>
        <v>856.9863014</v>
      </c>
      <c r="U54" s="12">
        <f t="shared" si="46"/>
        <v>856.9863014</v>
      </c>
      <c r="W54" s="42">
        <v>45860.0</v>
      </c>
      <c r="X54" s="42">
        <v>46043.0</v>
      </c>
      <c r="AB54" s="14">
        <f t="shared" si="47"/>
        <v>843.0136986</v>
      </c>
      <c r="AC54" s="12">
        <f t="shared" si="48"/>
        <v>843.0136986</v>
      </c>
      <c r="AE54" s="42">
        <v>46044.0</v>
      </c>
      <c r="AF54" s="42">
        <v>46224.0</v>
      </c>
      <c r="AI54" s="14">
        <f t="shared" si="49"/>
        <v>856.9863014</v>
      </c>
      <c r="AJ54" s="12">
        <f t="shared" si="50"/>
        <v>856.9863014</v>
      </c>
      <c r="AL54" s="42">
        <v>46225.0</v>
      </c>
      <c r="AM54" s="42">
        <v>46408.0</v>
      </c>
      <c r="AQ54" s="172"/>
      <c r="AV54" s="146" t="s">
        <v>35</v>
      </c>
      <c r="AW54" s="147" t="s">
        <v>195</v>
      </c>
      <c r="AX54" s="148"/>
      <c r="AY54" s="147" t="s">
        <v>37</v>
      </c>
      <c r="AZ54" s="52" t="s">
        <v>196</v>
      </c>
      <c r="BA54" s="52" t="s">
        <v>197</v>
      </c>
      <c r="BB54" s="173" t="s">
        <v>198</v>
      </c>
    </row>
    <row r="55" ht="31.5" customHeight="1">
      <c r="A55" s="251">
        <v>45573.0</v>
      </c>
      <c r="B55" s="252" t="s">
        <v>199</v>
      </c>
      <c r="C55" s="253">
        <v>100000.0</v>
      </c>
      <c r="D55" s="254">
        <v>0.085</v>
      </c>
      <c r="E55" s="255">
        <f t="shared" si="41"/>
        <v>2538.356164</v>
      </c>
      <c r="F55" s="256">
        <f t="shared" si="42"/>
        <v>2538.356164</v>
      </c>
      <c r="G55" s="251">
        <v>45583.0</v>
      </c>
      <c r="H55" s="257">
        <v>45570.0</v>
      </c>
      <c r="I55" s="258">
        <v>45678.0</v>
      </c>
      <c r="J55" s="259" t="s">
        <v>33</v>
      </c>
      <c r="K55" s="260"/>
      <c r="L55" s="255">
        <f t="shared" si="43"/>
        <v>4215.068493</v>
      </c>
      <c r="M55" s="256">
        <f t="shared" si="44"/>
        <v>4215.068493</v>
      </c>
      <c r="N55" s="261">
        <v>45674.0</v>
      </c>
      <c r="O55" s="261">
        <v>45679.0</v>
      </c>
      <c r="P55" s="257">
        <v>45859.0</v>
      </c>
      <c r="Q55" s="259" t="s">
        <v>33</v>
      </c>
      <c r="R55" s="262" t="s">
        <v>200</v>
      </c>
      <c r="S55" s="260"/>
      <c r="T55" s="255">
        <f t="shared" si="45"/>
        <v>4284.931507</v>
      </c>
      <c r="U55" s="256">
        <f t="shared" si="46"/>
        <v>4284.931507</v>
      </c>
      <c r="V55" s="260"/>
      <c r="W55" s="261">
        <v>45860.0</v>
      </c>
      <c r="X55" s="261">
        <v>46043.0</v>
      </c>
      <c r="Y55" s="260"/>
      <c r="Z55" s="260"/>
      <c r="AA55" s="260"/>
      <c r="AB55" s="255">
        <f t="shared" si="47"/>
        <v>4215.068493</v>
      </c>
      <c r="AC55" s="256">
        <f t="shared" si="48"/>
        <v>4215.068493</v>
      </c>
      <c r="AD55" s="260"/>
      <c r="AE55" s="261">
        <v>46044.0</v>
      </c>
      <c r="AF55" s="261">
        <v>46224.0</v>
      </c>
      <c r="AG55" s="260"/>
      <c r="AH55" s="260"/>
      <c r="AI55" s="255">
        <f t="shared" si="49"/>
        <v>4284.931507</v>
      </c>
      <c r="AJ55" s="256">
        <f t="shared" si="50"/>
        <v>4284.931507</v>
      </c>
      <c r="AK55" s="260"/>
      <c r="AL55" s="261">
        <v>46225.0</v>
      </c>
      <c r="AM55" s="261">
        <v>46408.0</v>
      </c>
      <c r="AN55" s="260"/>
      <c r="AO55" s="260"/>
      <c r="AP55" s="260"/>
      <c r="AQ55" s="263"/>
      <c r="AR55" s="260"/>
      <c r="AS55" s="260"/>
      <c r="AT55" s="260"/>
      <c r="AU55" s="260"/>
      <c r="AV55" s="264" t="s">
        <v>35</v>
      </c>
      <c r="AW55" s="265" t="s">
        <v>201</v>
      </c>
      <c r="AX55" s="266"/>
      <c r="AY55" s="265" t="s">
        <v>37</v>
      </c>
      <c r="AZ55" s="267" t="s">
        <v>202</v>
      </c>
      <c r="BA55" s="267" t="s">
        <v>138</v>
      </c>
      <c r="BB55" s="268" t="s">
        <v>203</v>
      </c>
      <c r="BC55" s="260"/>
    </row>
    <row r="56" ht="24.0" customHeight="1">
      <c r="A56" s="269">
        <v>45581.0</v>
      </c>
      <c r="B56" s="110" t="s">
        <v>88</v>
      </c>
      <c r="C56" s="270">
        <v>30000.0</v>
      </c>
      <c r="D56" s="112">
        <v>0.085</v>
      </c>
      <c r="E56" s="113">
        <f t="shared" si="41"/>
        <v>677.6712329</v>
      </c>
      <c r="F56" s="114">
        <f t="shared" si="42"/>
        <v>677.6712329</v>
      </c>
      <c r="G56" s="269">
        <v>45583.0</v>
      </c>
      <c r="H56" s="109">
        <v>45582.0</v>
      </c>
      <c r="I56" s="115">
        <v>45678.0</v>
      </c>
      <c r="J56" s="116" t="s">
        <v>33</v>
      </c>
      <c r="K56" s="117"/>
      <c r="L56" s="113">
        <f t="shared" si="43"/>
        <v>1264.520548</v>
      </c>
      <c r="M56" s="114">
        <f t="shared" si="44"/>
        <v>1264.520548</v>
      </c>
      <c r="N56" s="118">
        <v>45674.0</v>
      </c>
      <c r="O56" s="118">
        <v>45679.0</v>
      </c>
      <c r="P56" s="109">
        <v>45859.0</v>
      </c>
      <c r="Q56" s="116" t="s">
        <v>33</v>
      </c>
      <c r="R56" s="119" t="s">
        <v>89</v>
      </c>
      <c r="S56" s="120"/>
      <c r="T56" s="113">
        <f t="shared" si="45"/>
        <v>1285.479452</v>
      </c>
      <c r="U56" s="114">
        <f t="shared" si="46"/>
        <v>1285.479452</v>
      </c>
      <c r="V56" s="120"/>
      <c r="W56" s="118">
        <v>45860.0</v>
      </c>
      <c r="X56" s="118">
        <v>46043.0</v>
      </c>
      <c r="Y56" s="120"/>
      <c r="Z56" s="120"/>
      <c r="AA56" s="120"/>
      <c r="AB56" s="113">
        <f t="shared" si="47"/>
        <v>1264.520548</v>
      </c>
      <c r="AC56" s="114">
        <f t="shared" si="48"/>
        <v>1264.520548</v>
      </c>
      <c r="AD56" s="120"/>
      <c r="AE56" s="118">
        <v>46044.0</v>
      </c>
      <c r="AF56" s="118">
        <v>46224.0</v>
      </c>
      <c r="AG56" s="120"/>
      <c r="AH56" s="120"/>
      <c r="AI56" s="113">
        <f t="shared" si="49"/>
        <v>1285.479452</v>
      </c>
      <c r="AJ56" s="114">
        <f t="shared" si="50"/>
        <v>1285.479452</v>
      </c>
      <c r="AK56" s="120"/>
      <c r="AL56" s="118">
        <v>46225.0</v>
      </c>
      <c r="AM56" s="118">
        <v>46408.0</v>
      </c>
      <c r="AN56" s="120"/>
      <c r="AO56" s="120"/>
      <c r="AP56" s="120"/>
      <c r="AQ56" s="121"/>
      <c r="AR56" s="120"/>
      <c r="AS56" s="120"/>
      <c r="AT56" s="120"/>
      <c r="AU56" s="120"/>
      <c r="AV56" s="122" t="s">
        <v>35</v>
      </c>
      <c r="AW56" s="123" t="s">
        <v>90</v>
      </c>
      <c r="AX56" s="124"/>
      <c r="AY56" s="123" t="s">
        <v>37</v>
      </c>
      <c r="AZ56" s="125" t="s">
        <v>91</v>
      </c>
      <c r="BA56" s="125" t="s">
        <v>92</v>
      </c>
      <c r="BB56" s="126" t="s">
        <v>93</v>
      </c>
      <c r="BC56" s="120"/>
    </row>
    <row r="57" ht="35.25" customHeight="1">
      <c r="A57" s="251">
        <v>45583.0</v>
      </c>
      <c r="B57" s="252" t="s">
        <v>199</v>
      </c>
      <c r="C57" s="253">
        <v>200000.0</v>
      </c>
      <c r="D57" s="254">
        <v>0.085</v>
      </c>
      <c r="E57" s="255">
        <f t="shared" si="41"/>
        <v>4424.657534</v>
      </c>
      <c r="F57" s="256">
        <f t="shared" si="42"/>
        <v>4424.657534</v>
      </c>
      <c r="G57" s="251">
        <v>45586.0</v>
      </c>
      <c r="H57" s="257">
        <v>45584.0</v>
      </c>
      <c r="I57" s="258">
        <v>45678.0</v>
      </c>
      <c r="J57" s="259" t="s">
        <v>33</v>
      </c>
      <c r="K57" s="271"/>
      <c r="L57" s="255">
        <f t="shared" si="43"/>
        <v>8430.136986</v>
      </c>
      <c r="M57" s="256">
        <f t="shared" si="44"/>
        <v>8430.136986</v>
      </c>
      <c r="N57" s="261">
        <v>45674.0</v>
      </c>
      <c r="O57" s="261">
        <v>45679.0</v>
      </c>
      <c r="P57" s="257">
        <v>45859.0</v>
      </c>
      <c r="Q57" s="259" t="s">
        <v>33</v>
      </c>
      <c r="R57" s="262" t="s">
        <v>200</v>
      </c>
      <c r="S57" s="272"/>
      <c r="T57" s="255">
        <f t="shared" si="45"/>
        <v>8569.863014</v>
      </c>
      <c r="U57" s="256">
        <f t="shared" si="46"/>
        <v>8569.863014</v>
      </c>
      <c r="V57" s="272"/>
      <c r="W57" s="261">
        <v>45860.0</v>
      </c>
      <c r="X57" s="261">
        <v>46043.0</v>
      </c>
      <c r="Y57" s="272"/>
      <c r="Z57" s="272"/>
      <c r="AA57" s="272"/>
      <c r="AB57" s="255">
        <f t="shared" si="47"/>
        <v>8430.136986</v>
      </c>
      <c r="AC57" s="256">
        <f t="shared" si="48"/>
        <v>8430.136986</v>
      </c>
      <c r="AD57" s="272"/>
      <c r="AE57" s="261">
        <v>46044.0</v>
      </c>
      <c r="AF57" s="261">
        <v>46224.0</v>
      </c>
      <c r="AG57" s="272"/>
      <c r="AH57" s="272"/>
      <c r="AI57" s="255">
        <f t="shared" si="49"/>
        <v>8569.863014</v>
      </c>
      <c r="AJ57" s="256">
        <f t="shared" si="50"/>
        <v>8569.863014</v>
      </c>
      <c r="AK57" s="272"/>
      <c r="AL57" s="261">
        <v>46225.0</v>
      </c>
      <c r="AM57" s="261">
        <v>46408.0</v>
      </c>
      <c r="AN57" s="272"/>
      <c r="AO57" s="272"/>
      <c r="AP57" s="272"/>
      <c r="AQ57" s="273"/>
      <c r="AR57" s="272"/>
      <c r="AS57" s="272"/>
      <c r="AT57" s="272"/>
      <c r="AU57" s="272"/>
      <c r="AV57" s="274" t="s">
        <v>35</v>
      </c>
      <c r="AW57" s="275" t="s">
        <v>201</v>
      </c>
      <c r="AX57" s="276"/>
      <c r="AY57" s="275" t="s">
        <v>37</v>
      </c>
      <c r="AZ57" s="267" t="s">
        <v>202</v>
      </c>
      <c r="BA57" s="267" t="s">
        <v>138</v>
      </c>
      <c r="BB57" s="277" t="s">
        <v>203</v>
      </c>
      <c r="BC57" s="272"/>
    </row>
    <row r="58" ht="15.75" customHeight="1">
      <c r="A58" s="42">
        <v>45583.0</v>
      </c>
      <c r="B58" s="47" t="s">
        <v>204</v>
      </c>
      <c r="C58" s="90">
        <v>50000.0</v>
      </c>
      <c r="D58" s="39">
        <v>0.085</v>
      </c>
      <c r="E58" s="14">
        <f t="shared" si="41"/>
        <v>1106.164384</v>
      </c>
      <c r="F58" s="12">
        <f t="shared" si="42"/>
        <v>1106.164384</v>
      </c>
      <c r="G58" s="250">
        <v>45594.0</v>
      </c>
      <c r="H58" s="40">
        <v>45584.0</v>
      </c>
      <c r="I58" s="15">
        <v>45678.0</v>
      </c>
      <c r="J58" s="11" t="s">
        <v>33</v>
      </c>
      <c r="K58" s="16"/>
      <c r="L58" s="14">
        <f t="shared" si="43"/>
        <v>2107.534247</v>
      </c>
      <c r="M58" s="12">
        <f t="shared" si="44"/>
        <v>2107.534247</v>
      </c>
      <c r="N58" s="42">
        <v>45674.0</v>
      </c>
      <c r="O58" s="42">
        <v>45679.0</v>
      </c>
      <c r="P58" s="40">
        <v>45859.0</v>
      </c>
      <c r="Q58" s="11" t="s">
        <v>33</v>
      </c>
      <c r="R58" s="16"/>
      <c r="S58" s="17"/>
      <c r="T58" s="14">
        <f t="shared" si="45"/>
        <v>2142.465753</v>
      </c>
      <c r="U58" s="12">
        <f t="shared" si="46"/>
        <v>2142.465753</v>
      </c>
      <c r="V58" s="17"/>
      <c r="W58" s="42">
        <v>45860.0</v>
      </c>
      <c r="X58" s="42">
        <v>46043.0</v>
      </c>
      <c r="Y58" s="17"/>
      <c r="Z58" s="17"/>
      <c r="AA58" s="17"/>
      <c r="AB58" s="14">
        <f t="shared" si="47"/>
        <v>2107.534247</v>
      </c>
      <c r="AC58" s="12">
        <f t="shared" si="48"/>
        <v>2107.534247</v>
      </c>
      <c r="AD58" s="17"/>
      <c r="AE58" s="42">
        <v>46044.0</v>
      </c>
      <c r="AF58" s="42">
        <v>46224.0</v>
      </c>
      <c r="AG58" s="17"/>
      <c r="AH58" s="17"/>
      <c r="AI58" s="14">
        <f t="shared" si="49"/>
        <v>2142.465753</v>
      </c>
      <c r="AJ58" s="12">
        <f t="shared" si="50"/>
        <v>2142.465753</v>
      </c>
      <c r="AK58" s="17"/>
      <c r="AL58" s="42">
        <v>46225.0</v>
      </c>
      <c r="AM58" s="42">
        <v>46408.0</v>
      </c>
      <c r="AN58" s="17"/>
      <c r="AO58" s="17"/>
      <c r="AP58" s="17"/>
      <c r="AQ58" s="18"/>
      <c r="AR58" s="17"/>
      <c r="AS58" s="17"/>
      <c r="AT58" s="17"/>
      <c r="AU58" s="17"/>
      <c r="AV58" s="49" t="s">
        <v>35</v>
      </c>
      <c r="AW58" s="50" t="s">
        <v>205</v>
      </c>
      <c r="AX58" s="51"/>
      <c r="AY58" s="50" t="s">
        <v>37</v>
      </c>
      <c r="AZ58" s="52" t="s">
        <v>206</v>
      </c>
      <c r="BA58" s="52" t="s">
        <v>207</v>
      </c>
      <c r="BB58" s="53" t="s">
        <v>208</v>
      </c>
      <c r="BC58" s="17"/>
    </row>
    <row r="59" ht="15.75" customHeight="1">
      <c r="A59" s="40"/>
      <c r="B59" s="47"/>
      <c r="C59" s="90"/>
      <c r="D59" s="39"/>
      <c r="E59" s="14"/>
      <c r="F59" s="278"/>
      <c r="G59" s="174">
        <f>sum(E44:E58)</f>
        <v>26736.30137</v>
      </c>
      <c r="H59" s="40"/>
      <c r="I59" s="40"/>
      <c r="J59" s="11"/>
      <c r="K59" s="16"/>
      <c r="L59" s="14"/>
      <c r="M59" s="12"/>
      <c r="N59" s="42"/>
      <c r="O59" s="42"/>
      <c r="P59" s="40"/>
      <c r="Q59" s="11"/>
      <c r="R59" s="16"/>
      <c r="S59" s="17"/>
      <c r="T59" s="14"/>
      <c r="U59" s="12"/>
      <c r="V59" s="17"/>
      <c r="W59" s="42"/>
      <c r="X59" s="42"/>
      <c r="Y59" s="17"/>
      <c r="Z59" s="17"/>
      <c r="AA59" s="17"/>
      <c r="AB59" s="14">
        <f t="shared" si="47"/>
        <v>0</v>
      </c>
      <c r="AC59" s="12">
        <f t="shared" si="48"/>
        <v>0</v>
      </c>
      <c r="AD59" s="17"/>
      <c r="AE59" s="42">
        <v>46044.0</v>
      </c>
      <c r="AF59" s="42">
        <v>46224.0</v>
      </c>
      <c r="AG59" s="17"/>
      <c r="AH59" s="17"/>
      <c r="AI59" s="14">
        <f t="shared" si="49"/>
        <v>0</v>
      </c>
      <c r="AJ59" s="12">
        <f t="shared" si="50"/>
        <v>0</v>
      </c>
      <c r="AK59" s="17"/>
      <c r="AL59" s="42">
        <v>46225.0</v>
      </c>
      <c r="AM59" s="42">
        <v>46408.0</v>
      </c>
      <c r="AN59" s="17"/>
      <c r="AO59" s="17"/>
      <c r="AP59" s="17"/>
      <c r="AQ59" s="18"/>
      <c r="AR59" s="17"/>
      <c r="AS59" s="17"/>
      <c r="AT59" s="17"/>
      <c r="AU59" s="17"/>
      <c r="AV59" s="18"/>
      <c r="AW59" s="17"/>
      <c r="AX59" s="17"/>
      <c r="AY59" s="17"/>
      <c r="AZ59" s="54"/>
      <c r="BA59" s="54"/>
      <c r="BB59" s="17"/>
      <c r="BC59" s="17"/>
    </row>
    <row r="60" ht="15.75" customHeight="1">
      <c r="A60" s="144" t="s">
        <v>209</v>
      </c>
      <c r="B60" s="47"/>
      <c r="C60" s="90"/>
      <c r="D60" s="39"/>
      <c r="E60" s="14"/>
      <c r="F60" s="278"/>
      <c r="G60" s="40"/>
      <c r="H60" s="40"/>
      <c r="I60" s="40"/>
      <c r="J60" s="11"/>
      <c r="K60" s="16"/>
      <c r="L60" s="14"/>
      <c r="M60" s="12"/>
      <c r="N60" s="42"/>
      <c r="O60" s="42"/>
      <c r="P60" s="40"/>
      <c r="Q60" s="11"/>
      <c r="R60" s="16"/>
      <c r="S60" s="17"/>
      <c r="T60" s="14"/>
      <c r="U60" s="12"/>
      <c r="V60" s="17"/>
      <c r="W60" s="42"/>
      <c r="X60" s="42"/>
      <c r="Y60" s="17"/>
      <c r="Z60" s="17"/>
      <c r="AA60" s="17"/>
      <c r="AB60" s="14">
        <f t="shared" si="47"/>
        <v>0</v>
      </c>
      <c r="AC60" s="12">
        <f t="shared" si="48"/>
        <v>0</v>
      </c>
      <c r="AD60" s="17"/>
      <c r="AE60" s="42">
        <v>46044.0</v>
      </c>
      <c r="AF60" s="42">
        <v>46224.0</v>
      </c>
      <c r="AG60" s="17"/>
      <c r="AH60" s="17"/>
      <c r="AI60" s="14">
        <f t="shared" si="49"/>
        <v>0</v>
      </c>
      <c r="AJ60" s="12">
        <f t="shared" si="50"/>
        <v>0</v>
      </c>
      <c r="AK60" s="17"/>
      <c r="AL60" s="42">
        <v>46225.0</v>
      </c>
      <c r="AM60" s="42">
        <v>46408.0</v>
      </c>
      <c r="AN60" s="17"/>
      <c r="AO60" s="17"/>
      <c r="AP60" s="17"/>
      <c r="AQ60" s="18"/>
      <c r="AR60" s="17"/>
      <c r="AS60" s="17"/>
      <c r="AT60" s="17"/>
      <c r="AU60" s="17"/>
      <c r="AV60" s="18"/>
      <c r="AW60" s="17"/>
      <c r="AX60" s="17"/>
      <c r="AY60" s="17"/>
      <c r="AZ60" s="54"/>
      <c r="BA60" s="54"/>
      <c r="BB60" s="17"/>
      <c r="BC60" s="17"/>
    </row>
    <row r="61" ht="15.75" customHeight="1">
      <c r="A61" s="40">
        <v>45611.0</v>
      </c>
      <c r="B61" s="47" t="s">
        <v>210</v>
      </c>
      <c r="C61" s="90">
        <v>20000.0</v>
      </c>
      <c r="D61" s="39">
        <v>0.085</v>
      </c>
      <c r="E61" s="14">
        <f t="shared" ref="E61:E70" si="51">(C61*D61)*((I61-H61+1)/365)</f>
        <v>312.0547945</v>
      </c>
      <c r="F61" s="278">
        <f t="shared" ref="F61:F64" si="52">E61</f>
        <v>312.0547945</v>
      </c>
      <c r="G61" s="40">
        <v>45618.0</v>
      </c>
      <c r="H61" s="40">
        <v>45612.0</v>
      </c>
      <c r="I61" s="40">
        <v>45678.0</v>
      </c>
      <c r="J61" s="11" t="s">
        <v>33</v>
      </c>
      <c r="K61" s="16"/>
      <c r="L61" s="14">
        <f>(C61*D61)*((P61-O61+1)/365)</f>
        <v>843.0136986</v>
      </c>
      <c r="M61" s="12">
        <f>L61</f>
        <v>843.0136986</v>
      </c>
      <c r="N61" s="42">
        <v>45674.0</v>
      </c>
      <c r="O61" s="42">
        <v>45679.0</v>
      </c>
      <c r="P61" s="40">
        <v>45859.0</v>
      </c>
      <c r="Q61" s="11" t="s">
        <v>33</v>
      </c>
      <c r="R61" s="16"/>
      <c r="S61" s="17"/>
      <c r="T61" s="14">
        <f t="shared" ref="T61:T70" si="53">(C61*D61)*((X61-W61+1)/365)</f>
        <v>856.9863014</v>
      </c>
      <c r="U61" s="12">
        <f t="shared" ref="U61:U64" si="54">T61</f>
        <v>856.9863014</v>
      </c>
      <c r="V61" s="17"/>
      <c r="W61" s="42">
        <v>45860.0</v>
      </c>
      <c r="X61" s="42">
        <v>46043.0</v>
      </c>
      <c r="Y61" s="17"/>
      <c r="Z61" s="17"/>
      <c r="AA61" s="17"/>
      <c r="AB61" s="14">
        <f t="shared" si="47"/>
        <v>843.0136986</v>
      </c>
      <c r="AC61" s="12">
        <f t="shared" si="48"/>
        <v>843.0136986</v>
      </c>
      <c r="AD61" s="17"/>
      <c r="AE61" s="42">
        <v>46044.0</v>
      </c>
      <c r="AF61" s="42">
        <v>46224.0</v>
      </c>
      <c r="AG61" s="17"/>
      <c r="AH61" s="17"/>
      <c r="AI61" s="14">
        <f t="shared" si="49"/>
        <v>856.9863014</v>
      </c>
      <c r="AJ61" s="12">
        <f t="shared" si="50"/>
        <v>856.9863014</v>
      </c>
      <c r="AK61" s="17"/>
      <c r="AL61" s="42">
        <v>46225.0</v>
      </c>
      <c r="AM61" s="42">
        <v>46408.0</v>
      </c>
      <c r="AN61" s="17"/>
      <c r="AO61" s="17"/>
      <c r="AP61" s="17"/>
      <c r="AQ61" s="18"/>
      <c r="AR61" s="17"/>
      <c r="AS61" s="17"/>
      <c r="AT61" s="17"/>
      <c r="AU61" s="17"/>
      <c r="AV61" s="49" t="s">
        <v>35</v>
      </c>
      <c r="AW61" s="47" t="s">
        <v>211</v>
      </c>
      <c r="AX61" s="11"/>
      <c r="AY61" s="50" t="s">
        <v>37</v>
      </c>
      <c r="AZ61" s="231" t="s">
        <v>212</v>
      </c>
      <c r="BA61" s="231" t="s">
        <v>45</v>
      </c>
      <c r="BB61" s="91" t="s">
        <v>213</v>
      </c>
      <c r="BC61" s="17"/>
    </row>
    <row r="62" ht="24.75" customHeight="1">
      <c r="A62" s="42">
        <v>45617.0</v>
      </c>
      <c r="B62" s="47" t="s">
        <v>214</v>
      </c>
      <c r="C62" s="90">
        <v>100000.0</v>
      </c>
      <c r="D62" s="39">
        <v>0.0875</v>
      </c>
      <c r="E62" s="14">
        <f t="shared" si="51"/>
        <v>623.2876712</v>
      </c>
      <c r="F62" s="278">
        <f t="shared" si="52"/>
        <v>623.2876712</v>
      </c>
      <c r="G62" s="40">
        <v>45618.0</v>
      </c>
      <c r="H62" s="40">
        <v>45615.0</v>
      </c>
      <c r="I62" s="40">
        <v>45640.0</v>
      </c>
      <c r="J62" s="11" t="s">
        <v>33</v>
      </c>
      <c r="K62" s="41" t="s">
        <v>215</v>
      </c>
      <c r="L62" s="14"/>
      <c r="M62" s="12"/>
      <c r="N62" s="42"/>
      <c r="O62" s="42"/>
      <c r="P62" s="40"/>
      <c r="Q62" s="11"/>
      <c r="R62" s="16"/>
      <c r="S62" s="17"/>
      <c r="T62" s="14">
        <f t="shared" si="53"/>
        <v>4410.958904</v>
      </c>
      <c r="U62" s="12">
        <f t="shared" si="54"/>
        <v>4410.958904</v>
      </c>
      <c r="V62" s="17"/>
      <c r="W62" s="42">
        <v>45860.0</v>
      </c>
      <c r="X62" s="42">
        <v>46043.0</v>
      </c>
      <c r="Y62" s="17"/>
      <c r="Z62" s="17"/>
      <c r="AA62" s="17"/>
      <c r="AB62" s="14">
        <f t="shared" si="47"/>
        <v>4339.041096</v>
      </c>
      <c r="AC62" s="12">
        <f t="shared" si="48"/>
        <v>4339.041096</v>
      </c>
      <c r="AD62" s="17"/>
      <c r="AE62" s="42">
        <v>46044.0</v>
      </c>
      <c r="AF62" s="42">
        <v>46224.0</v>
      </c>
      <c r="AG62" s="17"/>
      <c r="AH62" s="17"/>
      <c r="AI62" s="14">
        <f t="shared" si="49"/>
        <v>4410.958904</v>
      </c>
      <c r="AJ62" s="12">
        <f t="shared" si="50"/>
        <v>4410.958904</v>
      </c>
      <c r="AK62" s="17"/>
      <c r="AL62" s="42">
        <v>46225.0</v>
      </c>
      <c r="AM62" s="42">
        <v>46408.0</v>
      </c>
      <c r="AN62" s="17"/>
      <c r="AO62" s="17"/>
      <c r="AP62" s="17"/>
      <c r="AQ62" s="279">
        <f>C62-910.95</f>
        <v>99089.05</v>
      </c>
      <c r="AR62" s="280">
        <v>45639.0</v>
      </c>
      <c r="AS62" s="11" t="s">
        <v>33</v>
      </c>
      <c r="AT62" s="17"/>
      <c r="AU62" s="17"/>
      <c r="AV62" s="49" t="s">
        <v>35</v>
      </c>
      <c r="AW62" s="47" t="s">
        <v>216</v>
      </c>
      <c r="AX62" s="11"/>
      <c r="AY62" s="50"/>
      <c r="AZ62" s="21"/>
      <c r="BA62" s="21"/>
      <c r="BB62" s="91" t="s">
        <v>217</v>
      </c>
      <c r="BC62" s="17"/>
    </row>
    <row r="63" ht="31.5" customHeight="1">
      <c r="A63" s="150">
        <v>45621.0</v>
      </c>
      <c r="B63" s="151" t="s">
        <v>115</v>
      </c>
      <c r="C63" s="152">
        <v>50000.0</v>
      </c>
      <c r="D63" s="153">
        <v>0.085</v>
      </c>
      <c r="E63" s="154">
        <f t="shared" si="51"/>
        <v>663.6986301</v>
      </c>
      <c r="F63" s="281">
        <f t="shared" si="52"/>
        <v>663.6986301</v>
      </c>
      <c r="G63" s="150">
        <v>45623.0</v>
      </c>
      <c r="H63" s="150">
        <v>45622.0</v>
      </c>
      <c r="I63" s="150">
        <v>45678.0</v>
      </c>
      <c r="J63" s="157" t="s">
        <v>33</v>
      </c>
      <c r="K63" s="158"/>
      <c r="L63" s="154">
        <f t="shared" ref="L63:L70" si="55">(C63*D63)*((P63-O63+1)/365)</f>
        <v>2107.534247</v>
      </c>
      <c r="M63" s="155">
        <f t="shared" ref="M63:M64" si="56">L63</f>
        <v>2107.534247</v>
      </c>
      <c r="N63" s="159">
        <v>45674.0</v>
      </c>
      <c r="O63" s="159">
        <v>45679.0</v>
      </c>
      <c r="P63" s="150">
        <v>45859.0</v>
      </c>
      <c r="Q63" s="157" t="s">
        <v>33</v>
      </c>
      <c r="R63" s="160" t="s">
        <v>116</v>
      </c>
      <c r="S63" s="161"/>
      <c r="T63" s="154">
        <f t="shared" si="53"/>
        <v>2142.465753</v>
      </c>
      <c r="U63" s="155">
        <f t="shared" si="54"/>
        <v>2142.465753</v>
      </c>
      <c r="V63" s="161"/>
      <c r="W63" s="159">
        <v>45860.0</v>
      </c>
      <c r="X63" s="159">
        <v>46043.0</v>
      </c>
      <c r="Y63" s="161"/>
      <c r="Z63" s="161"/>
      <c r="AA63" s="161"/>
      <c r="AB63" s="154">
        <f t="shared" si="47"/>
        <v>2107.534247</v>
      </c>
      <c r="AC63" s="155">
        <f t="shared" si="48"/>
        <v>2107.534247</v>
      </c>
      <c r="AD63" s="161"/>
      <c r="AE63" s="159">
        <v>46044.0</v>
      </c>
      <c r="AF63" s="159">
        <v>46224.0</v>
      </c>
      <c r="AG63" s="161"/>
      <c r="AH63" s="161"/>
      <c r="AI63" s="154">
        <f t="shared" si="49"/>
        <v>2142.465753</v>
      </c>
      <c r="AJ63" s="155">
        <f t="shared" si="50"/>
        <v>2142.465753</v>
      </c>
      <c r="AK63" s="161"/>
      <c r="AL63" s="159">
        <v>46225.0</v>
      </c>
      <c r="AM63" s="159">
        <v>46408.0</v>
      </c>
      <c r="AN63" s="161"/>
      <c r="AO63" s="161"/>
      <c r="AP63" s="161"/>
      <c r="AQ63" s="162"/>
      <c r="AR63" s="161"/>
      <c r="AS63" s="161"/>
      <c r="AT63" s="161"/>
      <c r="AU63" s="161"/>
      <c r="AV63" s="163" t="s">
        <v>35</v>
      </c>
      <c r="AW63" s="164" t="s">
        <v>117</v>
      </c>
      <c r="AX63" s="165"/>
      <c r="AY63" s="164" t="s">
        <v>37</v>
      </c>
      <c r="AZ63" s="166">
        <v>7.67013972965E11</v>
      </c>
      <c r="BA63" s="166">
        <v>2.1000021E7</v>
      </c>
      <c r="BB63" s="167" t="s">
        <v>118</v>
      </c>
      <c r="BC63" s="161"/>
    </row>
    <row r="64" ht="15.75" customHeight="1">
      <c r="A64" s="40">
        <v>45623.0</v>
      </c>
      <c r="B64" s="47" t="s">
        <v>218</v>
      </c>
      <c r="C64" s="90">
        <v>10000.0</v>
      </c>
      <c r="D64" s="39">
        <v>0.085</v>
      </c>
      <c r="E64" s="14">
        <f t="shared" si="51"/>
        <v>128.0821918</v>
      </c>
      <c r="F64" s="278">
        <f t="shared" si="52"/>
        <v>128.0821918</v>
      </c>
      <c r="G64" s="40">
        <v>45632.0</v>
      </c>
      <c r="H64" s="40">
        <v>45624.0</v>
      </c>
      <c r="I64" s="40">
        <v>45678.0</v>
      </c>
      <c r="J64" s="11" t="s">
        <v>33</v>
      </c>
      <c r="K64" s="16"/>
      <c r="L64" s="14">
        <f t="shared" si="55"/>
        <v>421.5068493</v>
      </c>
      <c r="M64" s="12">
        <f t="shared" si="56"/>
        <v>421.5068493</v>
      </c>
      <c r="N64" s="42">
        <v>45674.0</v>
      </c>
      <c r="O64" s="42">
        <v>45679.0</v>
      </c>
      <c r="P64" s="40">
        <v>45859.0</v>
      </c>
      <c r="Q64" s="11" t="s">
        <v>33</v>
      </c>
      <c r="R64" s="16"/>
      <c r="S64" s="17"/>
      <c r="T64" s="14">
        <f t="shared" si="53"/>
        <v>428.4931507</v>
      </c>
      <c r="U64" s="12">
        <f t="shared" si="54"/>
        <v>428.4931507</v>
      </c>
      <c r="V64" s="17"/>
      <c r="W64" s="42">
        <v>45860.0</v>
      </c>
      <c r="X64" s="42">
        <v>46043.0</v>
      </c>
      <c r="Y64" s="17"/>
      <c r="Z64" s="17"/>
      <c r="AA64" s="17"/>
      <c r="AB64" s="14">
        <f t="shared" si="47"/>
        <v>421.5068493</v>
      </c>
      <c r="AC64" s="12">
        <f t="shared" si="48"/>
        <v>421.5068493</v>
      </c>
      <c r="AD64" s="17"/>
      <c r="AE64" s="42">
        <v>46044.0</v>
      </c>
      <c r="AF64" s="42">
        <v>46224.0</v>
      </c>
      <c r="AG64" s="17"/>
      <c r="AH64" s="17"/>
      <c r="AI64" s="14">
        <f t="shared" si="49"/>
        <v>428.4931507</v>
      </c>
      <c r="AJ64" s="12">
        <f t="shared" si="50"/>
        <v>428.4931507</v>
      </c>
      <c r="AK64" s="17"/>
      <c r="AL64" s="42">
        <v>46225.0</v>
      </c>
      <c r="AM64" s="42">
        <v>46408.0</v>
      </c>
      <c r="AN64" s="17"/>
      <c r="AO64" s="17"/>
      <c r="AP64" s="17"/>
      <c r="AQ64" s="18"/>
      <c r="AR64" s="17"/>
      <c r="AS64" s="17"/>
      <c r="AT64" s="17"/>
      <c r="AU64" s="17"/>
      <c r="AV64" s="49" t="s">
        <v>35</v>
      </c>
      <c r="AW64" s="50" t="s">
        <v>219</v>
      </c>
      <c r="AX64" s="51"/>
      <c r="AY64" s="50" t="s">
        <v>37</v>
      </c>
      <c r="AZ64" s="52">
        <v>8.42263808E8</v>
      </c>
      <c r="BA64" s="52">
        <v>2.1000021E7</v>
      </c>
      <c r="BB64" s="53" t="s">
        <v>220</v>
      </c>
      <c r="BC64" s="17"/>
    </row>
    <row r="65" ht="45.75" customHeight="1">
      <c r="A65" s="214">
        <v>45623.0</v>
      </c>
      <c r="B65" s="282" t="s">
        <v>149</v>
      </c>
      <c r="C65" s="216">
        <v>100000.0</v>
      </c>
      <c r="D65" s="217">
        <v>0.0875</v>
      </c>
      <c r="E65" s="218">
        <f t="shared" si="51"/>
        <v>1318.493151</v>
      </c>
      <c r="F65" s="219">
        <f>E65*0.9</f>
        <v>1186.643836</v>
      </c>
      <c r="G65" s="214">
        <v>45632.0</v>
      </c>
      <c r="H65" s="214">
        <v>45624.0</v>
      </c>
      <c r="I65" s="214">
        <v>45678.0</v>
      </c>
      <c r="J65" s="221" t="s">
        <v>33</v>
      </c>
      <c r="K65" s="222" t="s">
        <v>150</v>
      </c>
      <c r="L65" s="218">
        <f t="shared" si="55"/>
        <v>4339.041096</v>
      </c>
      <c r="M65" s="219">
        <f>L65*0.9</f>
        <v>3905.136986</v>
      </c>
      <c r="N65" s="223">
        <v>45674.0</v>
      </c>
      <c r="O65" s="223">
        <v>45679.0</v>
      </c>
      <c r="P65" s="214">
        <v>45859.0</v>
      </c>
      <c r="Q65" s="221" t="s">
        <v>33</v>
      </c>
      <c r="R65" s="222" t="s">
        <v>151</v>
      </c>
      <c r="S65" s="225"/>
      <c r="T65" s="218">
        <f t="shared" si="53"/>
        <v>4410.958904</v>
      </c>
      <c r="U65" s="219">
        <f>T65*0.9</f>
        <v>3969.863014</v>
      </c>
      <c r="V65" s="225"/>
      <c r="W65" s="223">
        <v>45860.0</v>
      </c>
      <c r="X65" s="223">
        <v>46043.0</v>
      </c>
      <c r="Y65" s="225"/>
      <c r="Z65" s="225"/>
      <c r="AA65" s="225"/>
      <c r="AB65" s="218">
        <f t="shared" si="47"/>
        <v>4339.041096</v>
      </c>
      <c r="AC65" s="219">
        <f>AB65*0.9</f>
        <v>3905.136986</v>
      </c>
      <c r="AD65" s="225"/>
      <c r="AE65" s="223">
        <v>46044.0</v>
      </c>
      <c r="AF65" s="223">
        <v>46224.0</v>
      </c>
      <c r="AG65" s="225"/>
      <c r="AH65" s="225"/>
      <c r="AI65" s="218">
        <f t="shared" si="49"/>
        <v>4410.958904</v>
      </c>
      <c r="AJ65" s="219">
        <f t="shared" si="50"/>
        <v>4410.958904</v>
      </c>
      <c r="AK65" s="225"/>
      <c r="AL65" s="223">
        <v>46225.0</v>
      </c>
      <c r="AM65" s="223">
        <v>46408.0</v>
      </c>
      <c r="AN65" s="225"/>
      <c r="AO65" s="225"/>
      <c r="AP65" s="225"/>
      <c r="AQ65" s="283"/>
      <c r="AR65" s="225"/>
      <c r="AS65" s="225"/>
      <c r="AT65" s="225"/>
      <c r="AU65" s="225"/>
      <c r="AV65" s="284" t="s">
        <v>135</v>
      </c>
      <c r="AW65" s="285" t="s">
        <v>136</v>
      </c>
      <c r="AX65" s="286"/>
      <c r="AY65" s="285" t="s">
        <v>37</v>
      </c>
      <c r="AZ65" s="285" t="s">
        <v>152</v>
      </c>
      <c r="BA65" s="285" t="s">
        <v>221</v>
      </c>
      <c r="BB65" s="287" t="s">
        <v>222</v>
      </c>
      <c r="BC65" s="225"/>
    </row>
    <row r="66" ht="15.75" customHeight="1">
      <c r="A66" s="40">
        <v>45628.0</v>
      </c>
      <c r="B66" s="47" t="s">
        <v>223</v>
      </c>
      <c r="C66" s="90">
        <v>10000.0</v>
      </c>
      <c r="D66" s="39">
        <v>0.085</v>
      </c>
      <c r="E66" s="14">
        <f t="shared" si="51"/>
        <v>116.4383562</v>
      </c>
      <c r="F66" s="278">
        <f t="shared" ref="F66:F70" si="57">E66</f>
        <v>116.4383562</v>
      </c>
      <c r="G66" s="40">
        <v>45632.0</v>
      </c>
      <c r="H66" s="40">
        <v>45629.0</v>
      </c>
      <c r="I66" s="40">
        <v>45678.0</v>
      </c>
      <c r="J66" s="11" t="s">
        <v>33</v>
      </c>
      <c r="K66" s="16"/>
      <c r="L66" s="14">
        <f t="shared" si="55"/>
        <v>421.5068493</v>
      </c>
      <c r="M66" s="12">
        <f t="shared" ref="M66:M70" si="58">L66</f>
        <v>421.5068493</v>
      </c>
      <c r="N66" s="42">
        <v>45674.0</v>
      </c>
      <c r="O66" s="42">
        <v>45679.0</v>
      </c>
      <c r="P66" s="40">
        <v>45859.0</v>
      </c>
      <c r="Q66" s="11" t="s">
        <v>33</v>
      </c>
      <c r="R66" s="16"/>
      <c r="S66" s="17"/>
      <c r="T66" s="14">
        <f t="shared" si="53"/>
        <v>428.4931507</v>
      </c>
      <c r="U66" s="12">
        <f t="shared" ref="U66:U70" si="59">T66</f>
        <v>428.4931507</v>
      </c>
      <c r="V66" s="17"/>
      <c r="W66" s="42">
        <v>45860.0</v>
      </c>
      <c r="X66" s="42">
        <v>46043.0</v>
      </c>
      <c r="Y66" s="17"/>
      <c r="Z66" s="17"/>
      <c r="AA66" s="17"/>
      <c r="AB66" s="14">
        <f t="shared" si="47"/>
        <v>421.5068493</v>
      </c>
      <c r="AC66" s="12">
        <f t="shared" ref="AC66:AC70" si="60">AB66</f>
        <v>421.5068493</v>
      </c>
      <c r="AD66" s="17"/>
      <c r="AE66" s="42">
        <v>46044.0</v>
      </c>
      <c r="AF66" s="42">
        <v>46224.0</v>
      </c>
      <c r="AG66" s="17"/>
      <c r="AH66" s="17"/>
      <c r="AI66" s="14">
        <f t="shared" si="49"/>
        <v>428.4931507</v>
      </c>
      <c r="AJ66" s="12">
        <f t="shared" si="50"/>
        <v>428.4931507</v>
      </c>
      <c r="AK66" s="17"/>
      <c r="AL66" s="42">
        <v>46225.0</v>
      </c>
      <c r="AM66" s="42">
        <v>46408.0</v>
      </c>
      <c r="AN66" s="17"/>
      <c r="AO66" s="17"/>
      <c r="AP66" s="17"/>
      <c r="AQ66" s="18"/>
      <c r="AR66" s="17"/>
      <c r="AS66" s="17"/>
      <c r="AT66" s="17"/>
      <c r="AU66" s="17"/>
      <c r="AV66" s="49" t="s">
        <v>35</v>
      </c>
      <c r="AW66" s="50" t="s">
        <v>224</v>
      </c>
      <c r="AX66" s="51"/>
      <c r="AY66" s="50" t="s">
        <v>37</v>
      </c>
      <c r="AZ66" s="52" t="s">
        <v>225</v>
      </c>
      <c r="BA66" s="52" t="s">
        <v>138</v>
      </c>
      <c r="BB66" s="53" t="s">
        <v>220</v>
      </c>
      <c r="BC66" s="17"/>
    </row>
    <row r="67" ht="15.75" customHeight="1">
      <c r="A67" s="40">
        <v>45629.0</v>
      </c>
      <c r="B67" s="47" t="s">
        <v>226</v>
      </c>
      <c r="C67" s="90">
        <v>20000.0</v>
      </c>
      <c r="D67" s="39">
        <v>0.085</v>
      </c>
      <c r="E67" s="14">
        <f t="shared" si="51"/>
        <v>228.2191781</v>
      </c>
      <c r="F67" s="278">
        <f t="shared" si="57"/>
        <v>228.2191781</v>
      </c>
      <c r="G67" s="40">
        <v>45632.0</v>
      </c>
      <c r="H67" s="40">
        <v>45630.0</v>
      </c>
      <c r="I67" s="40">
        <v>45678.0</v>
      </c>
      <c r="J67" s="11" t="s">
        <v>33</v>
      </c>
      <c r="K67" s="16"/>
      <c r="L67" s="14">
        <f t="shared" si="55"/>
        <v>843.0136986</v>
      </c>
      <c r="M67" s="12">
        <f t="shared" si="58"/>
        <v>843.0136986</v>
      </c>
      <c r="N67" s="42">
        <v>45674.0</v>
      </c>
      <c r="O67" s="42">
        <v>45679.0</v>
      </c>
      <c r="P67" s="40">
        <v>45859.0</v>
      </c>
      <c r="Q67" s="11" t="s">
        <v>33</v>
      </c>
      <c r="R67" s="16"/>
      <c r="S67" s="17"/>
      <c r="T67" s="14">
        <f t="shared" si="53"/>
        <v>856.9863014</v>
      </c>
      <c r="U67" s="12">
        <f t="shared" si="59"/>
        <v>856.9863014</v>
      </c>
      <c r="V67" s="17"/>
      <c r="W67" s="42">
        <v>45860.0</v>
      </c>
      <c r="X67" s="42">
        <v>46043.0</v>
      </c>
      <c r="Y67" s="17"/>
      <c r="Z67" s="17"/>
      <c r="AA67" s="17"/>
      <c r="AB67" s="14">
        <f t="shared" si="47"/>
        <v>843.0136986</v>
      </c>
      <c r="AC67" s="12">
        <f t="shared" si="60"/>
        <v>843.0136986</v>
      </c>
      <c r="AD67" s="17"/>
      <c r="AE67" s="42">
        <v>46044.0</v>
      </c>
      <c r="AF67" s="42">
        <v>46224.0</v>
      </c>
      <c r="AG67" s="17"/>
      <c r="AH67" s="17"/>
      <c r="AI67" s="14">
        <f t="shared" si="49"/>
        <v>856.9863014</v>
      </c>
      <c r="AJ67" s="12">
        <f t="shared" si="50"/>
        <v>856.9863014</v>
      </c>
      <c r="AK67" s="17"/>
      <c r="AL67" s="42">
        <v>46225.0</v>
      </c>
      <c r="AM67" s="42">
        <v>46408.0</v>
      </c>
      <c r="AN67" s="17"/>
      <c r="AO67" s="17"/>
      <c r="AP67" s="17"/>
      <c r="AQ67" s="18"/>
      <c r="AR67" s="17"/>
      <c r="AS67" s="17"/>
      <c r="AT67" s="17"/>
      <c r="AU67" s="17"/>
      <c r="AV67" s="49" t="s">
        <v>35</v>
      </c>
      <c r="AW67" s="88" t="s">
        <v>227</v>
      </c>
      <c r="AX67" s="51"/>
      <c r="AY67" s="50" t="s">
        <v>37</v>
      </c>
      <c r="AZ67" s="237" t="s">
        <v>228</v>
      </c>
      <c r="BA67" s="237" t="s">
        <v>229</v>
      </c>
      <c r="BB67" s="51" t="s">
        <v>230</v>
      </c>
      <c r="BC67" s="17"/>
    </row>
    <row r="68" ht="15.75" customHeight="1">
      <c r="A68" s="40">
        <v>45636.0</v>
      </c>
      <c r="B68" s="47" t="s">
        <v>231</v>
      </c>
      <c r="C68" s="90">
        <v>50000.0</v>
      </c>
      <c r="D68" s="39">
        <v>0.085</v>
      </c>
      <c r="E68" s="14">
        <f t="shared" si="51"/>
        <v>489.0410959</v>
      </c>
      <c r="F68" s="278">
        <f t="shared" si="57"/>
        <v>489.0410959</v>
      </c>
      <c r="G68" s="40">
        <v>45647.0</v>
      </c>
      <c r="H68" s="40">
        <v>45637.0</v>
      </c>
      <c r="I68" s="40">
        <v>45678.0</v>
      </c>
      <c r="J68" s="11" t="s">
        <v>33</v>
      </c>
      <c r="K68" s="16"/>
      <c r="L68" s="14">
        <f t="shared" si="55"/>
        <v>2107.534247</v>
      </c>
      <c r="M68" s="12">
        <f t="shared" si="58"/>
        <v>2107.534247</v>
      </c>
      <c r="N68" s="42">
        <v>45674.0</v>
      </c>
      <c r="O68" s="42">
        <v>45679.0</v>
      </c>
      <c r="P68" s="40">
        <v>45859.0</v>
      </c>
      <c r="Q68" s="11" t="s">
        <v>33</v>
      </c>
      <c r="R68" s="16"/>
      <c r="S68" s="17"/>
      <c r="T68" s="14">
        <f t="shared" si="53"/>
        <v>2142.465753</v>
      </c>
      <c r="U68" s="12">
        <f t="shared" si="59"/>
        <v>2142.465753</v>
      </c>
      <c r="V68" s="17"/>
      <c r="W68" s="42">
        <v>45860.0</v>
      </c>
      <c r="X68" s="42">
        <v>46043.0</v>
      </c>
      <c r="Y68" s="17"/>
      <c r="Z68" s="17"/>
      <c r="AA68" s="17"/>
      <c r="AB68" s="14">
        <f t="shared" si="47"/>
        <v>2107.534247</v>
      </c>
      <c r="AC68" s="12">
        <f t="shared" si="60"/>
        <v>2107.534247</v>
      </c>
      <c r="AD68" s="17"/>
      <c r="AE68" s="42">
        <v>46044.0</v>
      </c>
      <c r="AF68" s="42">
        <v>46224.0</v>
      </c>
      <c r="AG68" s="17"/>
      <c r="AH68" s="17"/>
      <c r="AI68" s="14">
        <f t="shared" si="49"/>
        <v>2142.465753</v>
      </c>
      <c r="AJ68" s="12">
        <f t="shared" si="50"/>
        <v>2142.465753</v>
      </c>
      <c r="AK68" s="17"/>
      <c r="AL68" s="42">
        <v>46225.0</v>
      </c>
      <c r="AM68" s="42">
        <v>46408.0</v>
      </c>
      <c r="AN68" s="17"/>
      <c r="AO68" s="17"/>
      <c r="AP68" s="17"/>
      <c r="AQ68" s="17"/>
      <c r="AR68" s="17"/>
      <c r="AS68" s="17"/>
      <c r="AT68" s="17"/>
      <c r="AU68" s="17"/>
      <c r="AV68" s="49" t="s">
        <v>35</v>
      </c>
      <c r="AW68" s="47" t="s">
        <v>232</v>
      </c>
      <c r="AX68" s="11"/>
      <c r="AY68" s="50" t="s">
        <v>37</v>
      </c>
      <c r="AZ68" s="231" t="s">
        <v>233</v>
      </c>
      <c r="BA68" s="231" t="s">
        <v>234</v>
      </c>
      <c r="BB68" s="91" t="s">
        <v>235</v>
      </c>
      <c r="BC68" s="17"/>
    </row>
    <row r="69" ht="15.75" customHeight="1">
      <c r="A69" s="40">
        <v>45636.0</v>
      </c>
      <c r="B69" s="47" t="s">
        <v>236</v>
      </c>
      <c r="C69" s="90">
        <v>50000.0</v>
      </c>
      <c r="D69" s="39">
        <v>0.085</v>
      </c>
      <c r="E69" s="14">
        <f t="shared" si="51"/>
        <v>489.0410959</v>
      </c>
      <c r="F69" s="278">
        <f t="shared" si="57"/>
        <v>489.0410959</v>
      </c>
      <c r="G69" s="40">
        <v>45647.0</v>
      </c>
      <c r="H69" s="40">
        <v>45637.0</v>
      </c>
      <c r="I69" s="40">
        <v>45678.0</v>
      </c>
      <c r="J69" s="11" t="s">
        <v>33</v>
      </c>
      <c r="K69" s="16"/>
      <c r="L69" s="14">
        <f t="shared" si="55"/>
        <v>2107.534247</v>
      </c>
      <c r="M69" s="12">
        <f t="shared" si="58"/>
        <v>2107.534247</v>
      </c>
      <c r="N69" s="42">
        <v>45674.0</v>
      </c>
      <c r="O69" s="42">
        <v>45679.0</v>
      </c>
      <c r="P69" s="40">
        <v>45859.0</v>
      </c>
      <c r="Q69" s="11" t="s">
        <v>33</v>
      </c>
      <c r="R69" s="16"/>
      <c r="S69" s="17"/>
      <c r="T69" s="14">
        <f t="shared" si="53"/>
        <v>2142.465753</v>
      </c>
      <c r="U69" s="12">
        <f t="shared" si="59"/>
        <v>2142.465753</v>
      </c>
      <c r="V69" s="17"/>
      <c r="W69" s="42">
        <v>45860.0</v>
      </c>
      <c r="X69" s="42">
        <v>46043.0</v>
      </c>
      <c r="Y69" s="17"/>
      <c r="Z69" s="17"/>
      <c r="AA69" s="17"/>
      <c r="AB69" s="14">
        <f t="shared" si="47"/>
        <v>2107.534247</v>
      </c>
      <c r="AC69" s="12">
        <f t="shared" si="60"/>
        <v>2107.534247</v>
      </c>
      <c r="AD69" s="17"/>
      <c r="AE69" s="42">
        <v>46044.0</v>
      </c>
      <c r="AF69" s="42">
        <v>46224.0</v>
      </c>
      <c r="AG69" s="17"/>
      <c r="AH69" s="17"/>
      <c r="AI69" s="14">
        <f t="shared" si="49"/>
        <v>2142.465753</v>
      </c>
      <c r="AJ69" s="12">
        <f t="shared" si="50"/>
        <v>2142.465753</v>
      </c>
      <c r="AK69" s="17"/>
      <c r="AL69" s="42">
        <v>46225.0</v>
      </c>
      <c r="AM69" s="42">
        <v>46408.0</v>
      </c>
      <c r="AN69" s="17"/>
      <c r="AO69" s="17"/>
      <c r="AP69" s="17"/>
      <c r="AQ69" s="17"/>
      <c r="AR69" s="17"/>
      <c r="AS69" s="17"/>
      <c r="AT69" s="17"/>
      <c r="AU69" s="17"/>
      <c r="AV69" s="49" t="s">
        <v>35</v>
      </c>
      <c r="AW69" s="47" t="s">
        <v>237</v>
      </c>
      <c r="AX69" s="11"/>
      <c r="AY69" s="50" t="s">
        <v>37</v>
      </c>
      <c r="AZ69" s="231" t="s">
        <v>238</v>
      </c>
      <c r="BA69" s="231" t="s">
        <v>239</v>
      </c>
      <c r="BB69" s="91" t="s">
        <v>235</v>
      </c>
      <c r="BC69" s="17"/>
    </row>
    <row r="70" ht="39.0" customHeight="1">
      <c r="A70" s="28">
        <v>45637.0</v>
      </c>
      <c r="B70" s="288" t="s">
        <v>32</v>
      </c>
      <c r="C70" s="246">
        <v>100000.0</v>
      </c>
      <c r="D70" s="247">
        <v>0.085</v>
      </c>
      <c r="E70" s="27">
        <f t="shared" si="51"/>
        <v>954.7945205</v>
      </c>
      <c r="F70" s="289">
        <f t="shared" si="57"/>
        <v>954.7945205</v>
      </c>
      <c r="G70" s="28">
        <v>45647.0</v>
      </c>
      <c r="H70" s="28">
        <v>45638.0</v>
      </c>
      <c r="I70" s="28">
        <v>45678.0</v>
      </c>
      <c r="J70" s="24" t="s">
        <v>33</v>
      </c>
      <c r="K70" s="29"/>
      <c r="L70" s="27">
        <f t="shared" si="55"/>
        <v>4215.068493</v>
      </c>
      <c r="M70" s="25">
        <f t="shared" si="58"/>
        <v>4215.068493</v>
      </c>
      <c r="N70" s="30">
        <v>45674.0</v>
      </c>
      <c r="O70" s="30">
        <v>45679.0</v>
      </c>
      <c r="P70" s="28">
        <v>45859.0</v>
      </c>
      <c r="Q70" s="24" t="s">
        <v>33</v>
      </c>
      <c r="R70" s="31" t="s">
        <v>34</v>
      </c>
      <c r="S70" s="32"/>
      <c r="T70" s="27">
        <f t="shared" si="53"/>
        <v>4284.931507</v>
      </c>
      <c r="U70" s="25">
        <f t="shared" si="59"/>
        <v>4284.931507</v>
      </c>
      <c r="V70" s="32"/>
      <c r="W70" s="30">
        <v>45860.0</v>
      </c>
      <c r="X70" s="30">
        <v>46043.0</v>
      </c>
      <c r="Y70" s="32"/>
      <c r="Z70" s="32"/>
      <c r="AA70" s="32"/>
      <c r="AB70" s="27">
        <f t="shared" si="47"/>
        <v>4215.068493</v>
      </c>
      <c r="AC70" s="25">
        <f t="shared" si="60"/>
        <v>4215.068493</v>
      </c>
      <c r="AD70" s="32"/>
      <c r="AE70" s="30">
        <v>46044.0</v>
      </c>
      <c r="AF70" s="30">
        <v>46224.0</v>
      </c>
      <c r="AG70" s="32"/>
      <c r="AH70" s="32"/>
      <c r="AI70" s="27">
        <f t="shared" si="49"/>
        <v>4284.931507</v>
      </c>
      <c r="AJ70" s="25">
        <f t="shared" si="50"/>
        <v>4284.931507</v>
      </c>
      <c r="AK70" s="32"/>
      <c r="AL70" s="30">
        <v>46225.0</v>
      </c>
      <c r="AM70" s="30">
        <v>46408.0</v>
      </c>
      <c r="AN70" s="32"/>
      <c r="AO70" s="32"/>
      <c r="AP70" s="32"/>
      <c r="AQ70" s="32"/>
      <c r="AR70" s="32"/>
      <c r="AS70" s="32"/>
      <c r="AT70" s="32"/>
      <c r="AU70" s="32"/>
      <c r="AV70" s="34" t="s">
        <v>35</v>
      </c>
      <c r="AW70" s="35" t="s">
        <v>36</v>
      </c>
      <c r="AX70" s="36"/>
      <c r="AY70" s="35" t="s">
        <v>37</v>
      </c>
      <c r="AZ70" s="37" t="s">
        <v>38</v>
      </c>
      <c r="BA70" s="37" t="s">
        <v>39</v>
      </c>
      <c r="BB70" s="38" t="s">
        <v>40</v>
      </c>
      <c r="BC70" s="32"/>
    </row>
    <row r="71" ht="15.75" customHeight="1">
      <c r="A71" s="11"/>
      <c r="D71" s="11"/>
      <c r="E71" s="17"/>
      <c r="F71" s="278"/>
      <c r="G71" s="145">
        <f>sum(E61:E70)</f>
        <v>5323.150685</v>
      </c>
      <c r="H71" s="17"/>
      <c r="I71" s="17"/>
      <c r="J71" s="11"/>
      <c r="K71" s="16"/>
      <c r="L71" s="12"/>
      <c r="M71" s="278"/>
      <c r="N71" s="11"/>
      <c r="O71" s="11"/>
      <c r="P71" s="11"/>
      <c r="Q71" s="17"/>
      <c r="R71" s="16"/>
      <c r="S71" s="17"/>
      <c r="T71" s="17"/>
      <c r="U71" s="278"/>
      <c r="V71" s="17"/>
      <c r="W71" s="17"/>
      <c r="X71" s="17"/>
      <c r="Y71" s="17"/>
      <c r="Z71" s="17"/>
      <c r="AA71" s="17"/>
      <c r="AB71" s="17"/>
      <c r="AC71" s="278"/>
      <c r="AD71" s="17"/>
      <c r="AE71" s="17"/>
      <c r="AF71" s="17"/>
      <c r="AG71" s="17"/>
      <c r="AH71" s="17"/>
      <c r="AI71" s="17"/>
      <c r="AJ71" s="278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54"/>
      <c r="BA71" s="54"/>
      <c r="BB71" s="17"/>
      <c r="BC71" s="17"/>
    </row>
    <row r="72" ht="15.75" customHeight="1">
      <c r="A72" s="290"/>
      <c r="B72" s="290"/>
      <c r="C72" s="291">
        <f>SUM(C3:C70)-C62</f>
        <v>5000000</v>
      </c>
      <c r="D72" s="290"/>
      <c r="E72" s="291">
        <f t="shared" ref="E72:F72" si="61">SUM(E3:E70)</f>
        <v>170319.6575</v>
      </c>
      <c r="F72" s="291">
        <f t="shared" si="61"/>
        <v>169146.9863</v>
      </c>
      <c r="G72" s="292"/>
      <c r="H72" s="292"/>
      <c r="I72" s="292"/>
      <c r="J72" s="290"/>
      <c r="K72" s="293"/>
      <c r="L72" s="291">
        <f t="shared" ref="L72:M72" si="62">SUM(L3:L70)</f>
        <v>218402.5342</v>
      </c>
      <c r="M72" s="291">
        <f t="shared" si="62"/>
        <v>216642.1233</v>
      </c>
      <c r="N72" s="290"/>
      <c r="O72" s="290"/>
      <c r="P72" s="290"/>
      <c r="Q72" s="292"/>
      <c r="R72" s="293"/>
      <c r="S72" s="292"/>
      <c r="T72" s="291">
        <f t="shared" ref="T72:U72" si="63">SUM(T3:T70)</f>
        <v>226433.4247</v>
      </c>
      <c r="U72" s="291">
        <f t="shared" si="63"/>
        <v>224643.8356</v>
      </c>
      <c r="V72" s="292"/>
      <c r="W72" s="292"/>
      <c r="X72" s="292"/>
      <c r="Y72" s="292"/>
      <c r="Z72" s="292"/>
      <c r="AA72" s="292"/>
      <c r="AB72" s="291">
        <f t="shared" ref="AB72:AC72" si="64">SUM(AB3:AB70)</f>
        <v>222741.5753</v>
      </c>
      <c r="AC72" s="291">
        <f t="shared" si="64"/>
        <v>220981.1644</v>
      </c>
      <c r="AD72" s="292"/>
      <c r="AE72" s="292"/>
      <c r="AF72" s="292"/>
      <c r="AG72" s="292"/>
      <c r="AH72" s="292"/>
      <c r="AI72" s="291">
        <f t="shared" ref="AI72:AJ72" si="65">SUM(AI3:AI70)</f>
        <v>226433.4247</v>
      </c>
      <c r="AJ72" s="291">
        <f t="shared" si="65"/>
        <v>225084.9315</v>
      </c>
      <c r="AK72" s="292"/>
      <c r="AL72" s="292"/>
      <c r="AM72" s="292"/>
      <c r="AN72" s="292"/>
      <c r="AO72" s="292"/>
      <c r="AP72" s="292"/>
      <c r="AQ72" s="292"/>
      <c r="AR72" s="292"/>
      <c r="AS72" s="292"/>
      <c r="AT72" s="292"/>
      <c r="AU72" s="292"/>
      <c r="AV72" s="292"/>
      <c r="AW72" s="292"/>
      <c r="AX72" s="292"/>
      <c r="AY72" s="292"/>
      <c r="AZ72" s="294"/>
      <c r="BA72" s="294"/>
      <c r="BB72" s="292"/>
      <c r="BC72" s="292"/>
    </row>
    <row r="73" ht="15.75" customHeight="1">
      <c r="A73" s="11"/>
      <c r="B73" s="11"/>
      <c r="C73" s="91"/>
      <c r="D73" s="11"/>
      <c r="E73" s="17"/>
      <c r="F73" s="17"/>
      <c r="G73" s="17"/>
      <c r="H73" s="17"/>
      <c r="I73" s="17"/>
      <c r="J73" s="11"/>
      <c r="K73" s="16"/>
      <c r="L73" s="12"/>
      <c r="M73" s="12"/>
      <c r="N73" s="11"/>
      <c r="O73" s="11"/>
      <c r="P73" s="11"/>
      <c r="Q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54"/>
      <c r="BA73" s="54"/>
      <c r="BB73" s="17"/>
      <c r="BC73" s="17"/>
    </row>
    <row r="74" ht="15.75" customHeight="1">
      <c r="A74" s="11"/>
      <c r="B74" s="11"/>
      <c r="D74" s="11"/>
      <c r="E74" s="17"/>
      <c r="F74" s="17"/>
      <c r="G74" s="17"/>
      <c r="H74" s="17"/>
      <c r="I74" s="17"/>
      <c r="J74" s="11"/>
      <c r="K74" s="16"/>
      <c r="L74" s="12"/>
      <c r="M74" s="12"/>
      <c r="N74" s="11"/>
      <c r="O74" s="11"/>
      <c r="P74" s="11"/>
      <c r="Q74" s="17"/>
      <c r="R74" s="16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54"/>
      <c r="BA74" s="54"/>
      <c r="BB74" s="17"/>
      <c r="BC74" s="17"/>
    </row>
    <row r="75" ht="15.75" customHeight="1">
      <c r="A75" s="11"/>
      <c r="B75" s="11"/>
      <c r="D75" s="11"/>
      <c r="E75" s="17"/>
      <c r="F75" s="295"/>
      <c r="G75" s="17"/>
      <c r="H75" s="17"/>
      <c r="I75" s="17"/>
      <c r="J75" s="11"/>
      <c r="K75" s="16"/>
      <c r="L75" s="12"/>
      <c r="M75" s="90"/>
      <c r="N75" s="47"/>
      <c r="O75" s="11"/>
      <c r="P75" s="11"/>
      <c r="Q75" s="17"/>
      <c r="R75" s="16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54"/>
      <c r="BA75" s="54"/>
      <c r="BB75" s="17"/>
      <c r="BC75" s="17"/>
    </row>
    <row r="76" ht="15.75" customHeight="1">
      <c r="A76" s="11"/>
      <c r="B76" s="11"/>
      <c r="D76" s="11"/>
      <c r="E76" s="17"/>
      <c r="F76" s="295"/>
      <c r="G76" s="17"/>
      <c r="H76" s="17"/>
      <c r="I76" s="17"/>
      <c r="J76" s="11"/>
      <c r="K76" s="16"/>
      <c r="L76" s="12"/>
      <c r="M76" s="12"/>
      <c r="N76" s="11"/>
      <c r="O76" s="11"/>
      <c r="P76" s="11"/>
      <c r="Q76" s="17"/>
      <c r="R76" s="16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54"/>
      <c r="BA76" s="54"/>
      <c r="BB76" s="17"/>
      <c r="BC76" s="17"/>
    </row>
    <row r="77" ht="15.75" customHeight="1">
      <c r="A77" s="11"/>
      <c r="B77" s="11"/>
      <c r="D77" s="11"/>
      <c r="E77" s="17"/>
      <c r="F77" s="17"/>
      <c r="G77" s="17"/>
      <c r="H77" s="17"/>
      <c r="I77" s="17"/>
      <c r="J77" s="11"/>
      <c r="K77" s="16"/>
      <c r="L77" s="12"/>
      <c r="M77" s="12"/>
      <c r="N77" s="11"/>
      <c r="O77" s="11"/>
      <c r="P77" s="11"/>
      <c r="Q77" s="17"/>
      <c r="R77" s="16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54"/>
      <c r="BA77" s="54"/>
      <c r="BB77" s="17"/>
      <c r="BC77" s="17"/>
    </row>
    <row r="78" ht="15.75" customHeight="1">
      <c r="A78" s="11"/>
      <c r="B78" s="11"/>
      <c r="C78" s="296" t="s">
        <v>240</v>
      </c>
      <c r="D78" s="11"/>
      <c r="E78" s="17"/>
      <c r="F78" s="17"/>
      <c r="G78" s="17"/>
      <c r="H78" s="17"/>
      <c r="I78" s="17"/>
      <c r="J78" s="11"/>
      <c r="K78" s="16"/>
      <c r="L78" s="12"/>
      <c r="M78" s="12"/>
      <c r="N78" s="11"/>
      <c r="O78" s="11"/>
      <c r="P78" s="11"/>
      <c r="Q78" s="17"/>
      <c r="R78" s="16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54"/>
      <c r="BA78" s="54"/>
      <c r="BB78" s="17"/>
      <c r="BC78" s="17"/>
    </row>
    <row r="79" ht="15.75" customHeight="1">
      <c r="A79" s="11"/>
      <c r="B79" s="11"/>
      <c r="C79" s="296" t="s">
        <v>241</v>
      </c>
      <c r="D79" s="11"/>
      <c r="E79" s="17"/>
      <c r="F79" s="17"/>
      <c r="G79" s="17"/>
      <c r="H79" s="17"/>
      <c r="I79" s="17"/>
      <c r="J79" s="11"/>
      <c r="K79" s="16"/>
      <c r="L79" s="12"/>
      <c r="M79" s="12"/>
      <c r="N79" s="11"/>
      <c r="O79" s="11"/>
      <c r="P79" s="11"/>
      <c r="Q79" s="17"/>
      <c r="R79" s="16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54"/>
      <c r="BA79" s="54"/>
      <c r="BB79" s="17"/>
      <c r="BC79" s="17"/>
    </row>
    <row r="80" ht="15.75" customHeight="1">
      <c r="A80" s="11"/>
      <c r="B80" s="11"/>
      <c r="C80" s="297"/>
      <c r="D80" s="11"/>
      <c r="E80" s="12"/>
      <c r="F80" s="17"/>
      <c r="G80" s="17"/>
      <c r="H80" s="17"/>
      <c r="I80" s="17"/>
      <c r="J80" s="11"/>
      <c r="K80" s="16"/>
      <c r="L80" s="12"/>
      <c r="M80" s="12"/>
      <c r="N80" s="11"/>
      <c r="O80" s="11"/>
      <c r="P80" s="11"/>
      <c r="Q80" s="17"/>
      <c r="R80" s="16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54"/>
      <c r="BA80" s="54"/>
      <c r="BB80" s="17"/>
      <c r="BC80" s="17"/>
    </row>
    <row r="81" ht="15.75" customHeight="1">
      <c r="A81" s="11"/>
      <c r="B81" s="11"/>
      <c r="C81" s="90"/>
      <c r="D81" s="298"/>
      <c r="E81" s="12"/>
      <c r="F81" s="17"/>
      <c r="G81" s="17"/>
      <c r="H81" s="40"/>
      <c r="I81" s="15"/>
      <c r="J81" s="11"/>
      <c r="K81" s="16"/>
      <c r="L81" s="12"/>
      <c r="M81" s="12"/>
      <c r="N81" s="11"/>
      <c r="O81" s="11"/>
      <c r="P81" s="11"/>
      <c r="Q81" s="17"/>
      <c r="R81" s="16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54"/>
      <c r="BA81" s="54"/>
      <c r="BB81" s="17"/>
      <c r="BC81" s="17"/>
    </row>
    <row r="82" ht="15.75" customHeight="1">
      <c r="A82" s="11"/>
      <c r="B82" s="11"/>
      <c r="C82" s="17"/>
      <c r="D82" s="11"/>
      <c r="E82" s="90"/>
      <c r="F82" s="17"/>
      <c r="G82" s="17"/>
      <c r="H82" s="17"/>
      <c r="I82" s="17"/>
      <c r="J82" s="11"/>
      <c r="K82" s="16"/>
      <c r="L82" s="12"/>
      <c r="M82" s="12"/>
      <c r="N82" s="11"/>
      <c r="O82" s="11"/>
      <c r="P82" s="11"/>
      <c r="Q82" s="17"/>
      <c r="R82" s="16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54"/>
      <c r="BA82" s="54"/>
      <c r="BB82" s="17"/>
      <c r="BC82" s="17"/>
    </row>
    <row r="83" ht="15.75" customHeight="1">
      <c r="A83" s="11"/>
      <c r="B83" s="11"/>
      <c r="C83" s="17"/>
      <c r="D83" s="11"/>
      <c r="E83" s="17"/>
      <c r="F83" s="17"/>
      <c r="G83" s="17"/>
      <c r="H83" s="17"/>
      <c r="I83" s="17"/>
      <c r="J83" s="11"/>
      <c r="K83" s="16"/>
      <c r="L83" s="12"/>
      <c r="M83" s="12"/>
      <c r="N83" s="11"/>
      <c r="O83" s="11"/>
      <c r="P83" s="11"/>
      <c r="Q83" s="17"/>
      <c r="R83" s="16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54"/>
      <c r="BA83" s="54"/>
      <c r="BB83" s="17"/>
      <c r="BC83" s="17"/>
    </row>
    <row r="84" ht="15.75" customHeight="1">
      <c r="A84" s="11"/>
      <c r="B84" s="11"/>
      <c r="C84" s="17"/>
      <c r="D84" s="11"/>
      <c r="E84" s="17"/>
      <c r="F84" s="17"/>
      <c r="G84" s="17"/>
      <c r="H84" s="17"/>
      <c r="I84" s="17"/>
      <c r="J84" s="11"/>
      <c r="K84" s="16"/>
      <c r="L84" s="12"/>
      <c r="M84" s="12"/>
      <c r="N84" s="11"/>
      <c r="O84" s="11"/>
      <c r="P84" s="11"/>
      <c r="Q84" s="17"/>
      <c r="R84" s="16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54"/>
      <c r="BA84" s="54"/>
      <c r="BB84" s="17"/>
      <c r="BC84" s="17"/>
    </row>
    <row r="85" ht="15.75" customHeight="1">
      <c r="A85" s="11"/>
      <c r="B85" s="11"/>
      <c r="C85" s="17"/>
      <c r="D85" s="11"/>
      <c r="E85" s="17"/>
      <c r="F85" s="17"/>
      <c r="G85" s="17"/>
      <c r="H85" s="17"/>
      <c r="I85" s="17"/>
      <c r="J85" s="11"/>
      <c r="K85" s="16"/>
      <c r="L85" s="12"/>
      <c r="M85" s="12"/>
      <c r="N85" s="11"/>
      <c r="O85" s="11"/>
      <c r="P85" s="11"/>
      <c r="Q85" s="17"/>
      <c r="R85" s="16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54"/>
      <c r="BA85" s="54"/>
      <c r="BB85" s="17"/>
      <c r="BC85" s="17"/>
    </row>
    <row r="86" ht="15.75" customHeight="1">
      <c r="A86" s="11"/>
      <c r="B86" s="11"/>
      <c r="C86" s="17"/>
      <c r="D86" s="11"/>
      <c r="E86" s="17"/>
      <c r="F86" s="17"/>
      <c r="G86" s="17"/>
      <c r="H86" s="17"/>
      <c r="I86" s="17"/>
      <c r="J86" s="11"/>
      <c r="K86" s="16"/>
      <c r="L86" s="12"/>
      <c r="M86" s="12"/>
      <c r="N86" s="11"/>
      <c r="O86" s="11"/>
      <c r="P86" s="11"/>
      <c r="Q86" s="17"/>
      <c r="R86" s="16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54"/>
      <c r="BA86" s="54"/>
      <c r="BB86" s="17"/>
      <c r="BC86" s="17"/>
    </row>
    <row r="87" ht="15.75" customHeight="1">
      <c r="A87" s="11"/>
      <c r="B87" s="11"/>
      <c r="C87" s="17"/>
      <c r="D87" s="11"/>
      <c r="E87" s="17"/>
      <c r="F87" s="17"/>
      <c r="G87" s="17"/>
      <c r="H87" s="17"/>
      <c r="I87" s="17"/>
      <c r="J87" s="11"/>
      <c r="K87" s="16"/>
      <c r="L87" s="12"/>
      <c r="M87" s="12"/>
      <c r="N87" s="11"/>
      <c r="O87" s="11"/>
      <c r="P87" s="11"/>
      <c r="Q87" s="17"/>
      <c r="R87" s="16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54"/>
      <c r="BA87" s="54"/>
      <c r="BB87" s="17"/>
      <c r="BC87" s="17"/>
    </row>
    <row r="88" ht="15.75" customHeight="1">
      <c r="A88" s="11"/>
      <c r="B88" s="11"/>
      <c r="C88" s="17"/>
      <c r="D88" s="11"/>
      <c r="E88" s="17"/>
      <c r="F88" s="17"/>
      <c r="G88" s="17"/>
      <c r="H88" s="17"/>
      <c r="I88" s="17"/>
      <c r="J88" s="11"/>
      <c r="K88" s="16"/>
      <c r="L88" s="12"/>
      <c r="M88" s="12"/>
      <c r="N88" s="11"/>
      <c r="O88" s="11"/>
      <c r="P88" s="11"/>
      <c r="Q88" s="17"/>
      <c r="R88" s="1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54"/>
      <c r="BA88" s="54"/>
      <c r="BB88" s="17"/>
      <c r="BC88" s="17"/>
    </row>
    <row r="89" ht="15.75" customHeight="1">
      <c r="A89" s="11"/>
      <c r="B89" s="11"/>
      <c r="C89" s="17"/>
      <c r="D89" s="11"/>
      <c r="E89" s="17"/>
      <c r="F89" s="17"/>
      <c r="G89" s="17"/>
      <c r="H89" s="17"/>
      <c r="I89" s="17"/>
      <c r="J89" s="11"/>
      <c r="K89" s="16"/>
      <c r="L89" s="12"/>
      <c r="M89" s="12"/>
      <c r="N89" s="11"/>
      <c r="O89" s="11"/>
      <c r="P89" s="11"/>
      <c r="Q89" s="17"/>
      <c r="R89" s="16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54"/>
      <c r="BA89" s="54"/>
      <c r="BB89" s="17"/>
      <c r="BC89" s="17"/>
    </row>
    <row r="90" ht="15.75" customHeight="1">
      <c r="A90" s="11"/>
      <c r="B90" s="11"/>
      <c r="C90" s="17"/>
      <c r="D90" s="11"/>
      <c r="E90" s="17"/>
      <c r="F90" s="17"/>
      <c r="G90" s="17"/>
      <c r="H90" s="17"/>
      <c r="I90" s="17"/>
      <c r="J90" s="11"/>
      <c r="K90" s="16"/>
      <c r="L90" s="12"/>
      <c r="M90" s="12"/>
      <c r="N90" s="11"/>
      <c r="O90" s="11"/>
      <c r="P90" s="11"/>
      <c r="Q90" s="17"/>
      <c r="R90" s="16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54"/>
      <c r="BA90" s="54"/>
      <c r="BB90" s="17"/>
      <c r="BC90" s="17"/>
    </row>
    <row r="91" ht="15.75" customHeight="1">
      <c r="A91" s="11"/>
      <c r="B91" s="11"/>
      <c r="C91" s="17"/>
      <c r="D91" s="11"/>
      <c r="E91" s="17"/>
      <c r="F91" s="17"/>
      <c r="G91" s="17"/>
      <c r="H91" s="17"/>
      <c r="I91" s="17"/>
      <c r="J91" s="11"/>
      <c r="K91" s="16"/>
      <c r="L91" s="12"/>
      <c r="M91" s="12"/>
      <c r="N91" s="11"/>
      <c r="O91" s="11"/>
      <c r="P91" s="11"/>
      <c r="Q91" s="17"/>
      <c r="R91" s="16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54"/>
      <c r="BA91" s="54"/>
      <c r="BB91" s="17"/>
      <c r="BC91" s="17"/>
    </row>
    <row r="92" ht="15.75" customHeight="1">
      <c r="A92" s="11"/>
      <c r="B92" s="11"/>
      <c r="C92" s="17"/>
      <c r="D92" s="11"/>
      <c r="E92" s="17"/>
      <c r="F92" s="17"/>
      <c r="G92" s="17"/>
      <c r="H92" s="17"/>
      <c r="I92" s="17"/>
      <c r="J92" s="11"/>
      <c r="K92" s="16"/>
      <c r="L92" s="12"/>
      <c r="M92" s="12"/>
      <c r="N92" s="11"/>
      <c r="O92" s="11"/>
      <c r="P92" s="11"/>
      <c r="Q92" s="17"/>
      <c r="R92" s="16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54"/>
      <c r="BA92" s="54"/>
      <c r="BB92" s="17"/>
      <c r="BC92" s="17"/>
    </row>
    <row r="93" ht="15.75" customHeight="1">
      <c r="A93" s="11"/>
      <c r="B93" s="11"/>
      <c r="C93" s="17"/>
      <c r="D93" s="11"/>
      <c r="E93" s="17"/>
      <c r="F93" s="17"/>
      <c r="G93" s="17"/>
      <c r="H93" s="17"/>
      <c r="I93" s="17"/>
      <c r="J93" s="11"/>
      <c r="K93" s="16"/>
      <c r="L93" s="12"/>
      <c r="M93" s="12"/>
      <c r="N93" s="11"/>
      <c r="O93" s="11"/>
      <c r="P93" s="11"/>
      <c r="Q93" s="17"/>
      <c r="R93" s="16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54"/>
      <c r="BA93" s="54"/>
      <c r="BB93" s="17"/>
      <c r="BC93" s="17"/>
    </row>
    <row r="94" ht="15.75" customHeight="1">
      <c r="A94" s="11"/>
      <c r="B94" s="11"/>
      <c r="C94" s="17"/>
      <c r="D94" s="11"/>
      <c r="E94" s="17"/>
      <c r="F94" s="17"/>
      <c r="G94" s="17"/>
      <c r="H94" s="17"/>
      <c r="I94" s="17"/>
      <c r="J94" s="11"/>
      <c r="K94" s="16"/>
      <c r="L94" s="12"/>
      <c r="M94" s="12"/>
      <c r="N94" s="11"/>
      <c r="O94" s="11"/>
      <c r="P94" s="11"/>
      <c r="Q94" s="17"/>
      <c r="R94" s="16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54"/>
      <c r="BA94" s="54"/>
      <c r="BB94" s="17"/>
      <c r="BC94" s="17"/>
    </row>
    <row r="95" ht="15.75" customHeight="1">
      <c r="A95" s="11"/>
      <c r="B95" s="11"/>
      <c r="C95" s="17"/>
      <c r="D95" s="11"/>
      <c r="E95" s="17"/>
      <c r="F95" s="17"/>
      <c r="G95" s="17"/>
      <c r="H95" s="17"/>
      <c r="I95" s="17"/>
      <c r="J95" s="11"/>
      <c r="K95" s="16"/>
      <c r="L95" s="12"/>
      <c r="M95" s="12"/>
      <c r="N95" s="11"/>
      <c r="O95" s="11"/>
      <c r="P95" s="11"/>
      <c r="Q95" s="17"/>
      <c r="R95" s="16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54"/>
      <c r="BA95" s="54"/>
      <c r="BB95" s="17"/>
      <c r="BC95" s="17"/>
    </row>
    <row r="96" ht="15.75" customHeight="1">
      <c r="A96" s="11"/>
      <c r="B96" s="11"/>
      <c r="C96" s="17"/>
      <c r="D96" s="11"/>
      <c r="E96" s="17"/>
      <c r="F96" s="17"/>
      <c r="G96" s="17"/>
      <c r="H96" s="17"/>
      <c r="I96" s="17"/>
      <c r="J96" s="11"/>
      <c r="K96" s="16"/>
      <c r="L96" s="12"/>
      <c r="M96" s="12"/>
      <c r="N96" s="11"/>
      <c r="O96" s="11"/>
      <c r="P96" s="11"/>
      <c r="Q96" s="17"/>
      <c r="R96" s="16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54"/>
      <c r="BA96" s="54"/>
      <c r="BB96" s="17"/>
      <c r="BC96" s="17"/>
    </row>
    <row r="97" ht="15.75" customHeight="1">
      <c r="A97" s="11"/>
      <c r="B97" s="11"/>
      <c r="C97" s="17"/>
      <c r="D97" s="11"/>
      <c r="E97" s="17"/>
      <c r="F97" s="17"/>
      <c r="G97" s="17"/>
      <c r="H97" s="17"/>
      <c r="I97" s="17"/>
      <c r="J97" s="11"/>
      <c r="K97" s="16"/>
      <c r="L97" s="12"/>
      <c r="M97" s="12"/>
      <c r="N97" s="11"/>
      <c r="O97" s="11"/>
      <c r="P97" s="11"/>
      <c r="Q97" s="17"/>
      <c r="R97" s="16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54"/>
      <c r="BA97" s="54"/>
      <c r="BB97" s="17"/>
      <c r="BC97" s="17"/>
    </row>
    <row r="98" ht="15.75" customHeight="1">
      <c r="A98" s="11"/>
      <c r="B98" s="11"/>
      <c r="C98" s="17"/>
      <c r="D98" s="11"/>
      <c r="E98" s="17"/>
      <c r="F98" s="17"/>
      <c r="G98" s="17"/>
      <c r="H98" s="17"/>
      <c r="I98" s="17"/>
      <c r="J98" s="11"/>
      <c r="K98" s="16"/>
      <c r="L98" s="12"/>
      <c r="M98" s="12"/>
      <c r="N98" s="11"/>
      <c r="O98" s="11"/>
      <c r="P98" s="11"/>
      <c r="Q98" s="17"/>
      <c r="R98" s="16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54"/>
      <c r="BA98" s="54"/>
      <c r="BB98" s="17"/>
      <c r="BC98" s="17"/>
    </row>
    <row r="99" ht="15.75" customHeight="1">
      <c r="A99" s="11"/>
      <c r="B99" s="11"/>
      <c r="C99" s="17"/>
      <c r="D99" s="11"/>
      <c r="E99" s="17"/>
      <c r="F99" s="17"/>
      <c r="G99" s="17"/>
      <c r="H99" s="17"/>
      <c r="I99" s="17"/>
      <c r="J99" s="11"/>
      <c r="K99" s="16"/>
      <c r="L99" s="12"/>
      <c r="M99" s="12"/>
      <c r="N99" s="11"/>
      <c r="O99" s="11"/>
      <c r="P99" s="11"/>
      <c r="Q99" s="17"/>
      <c r="R99" s="16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54"/>
      <c r="BA99" s="54"/>
      <c r="BB99" s="17"/>
      <c r="BC99" s="17"/>
    </row>
    <row r="100" ht="15.75" customHeight="1">
      <c r="A100" s="11"/>
      <c r="B100" s="11"/>
      <c r="C100" s="17"/>
      <c r="D100" s="11"/>
      <c r="E100" s="17"/>
      <c r="F100" s="17"/>
      <c r="G100" s="17"/>
      <c r="H100" s="17"/>
      <c r="I100" s="17"/>
      <c r="J100" s="11"/>
      <c r="K100" s="16"/>
      <c r="L100" s="12"/>
      <c r="M100" s="12"/>
      <c r="N100" s="11"/>
      <c r="O100" s="11"/>
      <c r="P100" s="11"/>
      <c r="Q100" s="17"/>
      <c r="R100" s="16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54"/>
      <c r="BA100" s="54"/>
      <c r="BB100" s="17"/>
      <c r="BC100" s="17"/>
    </row>
    <row r="101" ht="15.75" customHeight="1">
      <c r="A101" s="11"/>
      <c r="B101" s="11"/>
      <c r="C101" s="17"/>
      <c r="D101" s="11"/>
      <c r="E101" s="17"/>
      <c r="F101" s="17"/>
      <c r="G101" s="17"/>
      <c r="H101" s="17"/>
      <c r="I101" s="17"/>
      <c r="J101" s="11"/>
      <c r="K101" s="16"/>
      <c r="L101" s="12"/>
      <c r="M101" s="12"/>
      <c r="N101" s="11"/>
      <c r="O101" s="11"/>
      <c r="P101" s="11"/>
      <c r="Q101" s="17"/>
      <c r="R101" s="16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54"/>
      <c r="BA101" s="54"/>
      <c r="BB101" s="17"/>
      <c r="BC101" s="17"/>
    </row>
    <row r="102" ht="15.75" customHeight="1">
      <c r="A102" s="11"/>
      <c r="B102" s="11"/>
      <c r="C102" s="17"/>
      <c r="D102" s="11"/>
      <c r="E102" s="17"/>
      <c r="F102" s="17"/>
      <c r="G102" s="17"/>
      <c r="H102" s="17"/>
      <c r="I102" s="17"/>
      <c r="J102" s="11"/>
      <c r="K102" s="16"/>
      <c r="L102" s="12"/>
      <c r="M102" s="12"/>
      <c r="N102" s="11"/>
      <c r="O102" s="11"/>
      <c r="P102" s="11"/>
      <c r="Q102" s="17"/>
      <c r="R102" s="16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54"/>
      <c r="BA102" s="54"/>
      <c r="BB102" s="17"/>
      <c r="BC102" s="17"/>
    </row>
    <row r="103" ht="15.75" customHeight="1">
      <c r="A103" s="11"/>
      <c r="B103" s="11"/>
      <c r="C103" s="17"/>
      <c r="D103" s="11"/>
      <c r="E103" s="17"/>
      <c r="F103" s="17"/>
      <c r="G103" s="17"/>
      <c r="H103" s="17"/>
      <c r="I103" s="17"/>
      <c r="J103" s="11"/>
      <c r="K103" s="16"/>
      <c r="L103" s="12"/>
      <c r="M103" s="12"/>
      <c r="N103" s="11"/>
      <c r="O103" s="11"/>
      <c r="P103" s="11"/>
      <c r="Q103" s="17"/>
      <c r="R103" s="16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54"/>
      <c r="BA103" s="54"/>
      <c r="BB103" s="17"/>
      <c r="BC103" s="17"/>
    </row>
    <row r="104" ht="15.75" customHeight="1">
      <c r="A104" s="11"/>
      <c r="B104" s="11"/>
      <c r="C104" s="17"/>
      <c r="D104" s="11"/>
      <c r="E104" s="17"/>
      <c r="F104" s="17"/>
      <c r="G104" s="17"/>
      <c r="H104" s="17"/>
      <c r="I104" s="17"/>
      <c r="J104" s="11"/>
      <c r="K104" s="16"/>
      <c r="L104" s="12"/>
      <c r="M104" s="12"/>
      <c r="N104" s="11"/>
      <c r="O104" s="11"/>
      <c r="P104" s="11"/>
      <c r="Q104" s="17"/>
      <c r="R104" s="16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54"/>
      <c r="BA104" s="54"/>
      <c r="BB104" s="17"/>
      <c r="BC104" s="17"/>
    </row>
    <row r="105" ht="15.75" customHeight="1">
      <c r="A105" s="11"/>
      <c r="B105" s="11"/>
      <c r="C105" s="17"/>
      <c r="D105" s="11"/>
      <c r="E105" s="17"/>
      <c r="F105" s="17"/>
      <c r="G105" s="17"/>
      <c r="H105" s="17"/>
      <c r="I105" s="17"/>
      <c r="J105" s="11"/>
      <c r="K105" s="16"/>
      <c r="L105" s="12"/>
      <c r="M105" s="12"/>
      <c r="N105" s="11"/>
      <c r="O105" s="11"/>
      <c r="P105" s="11"/>
      <c r="Q105" s="17"/>
      <c r="R105" s="16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54"/>
      <c r="BA105" s="54"/>
      <c r="BB105" s="17"/>
      <c r="BC105" s="17"/>
    </row>
    <row r="106" ht="15.75" customHeight="1">
      <c r="A106" s="11"/>
      <c r="B106" s="11"/>
      <c r="C106" s="17"/>
      <c r="D106" s="11"/>
      <c r="E106" s="17"/>
      <c r="F106" s="17"/>
      <c r="G106" s="17"/>
      <c r="H106" s="17"/>
      <c r="I106" s="17"/>
      <c r="J106" s="11"/>
      <c r="K106" s="16"/>
      <c r="L106" s="12"/>
      <c r="M106" s="12"/>
      <c r="N106" s="11"/>
      <c r="O106" s="11"/>
      <c r="P106" s="11"/>
      <c r="Q106" s="17"/>
      <c r="R106" s="16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54"/>
      <c r="BA106" s="54"/>
      <c r="BB106" s="17"/>
      <c r="BC106" s="17"/>
    </row>
    <row r="107" ht="15.75" customHeight="1">
      <c r="A107" s="11"/>
      <c r="B107" s="11"/>
      <c r="C107" s="17"/>
      <c r="D107" s="11"/>
      <c r="E107" s="17"/>
      <c r="F107" s="17"/>
      <c r="G107" s="17"/>
      <c r="H107" s="17"/>
      <c r="I107" s="17"/>
      <c r="J107" s="11"/>
      <c r="K107" s="16"/>
      <c r="L107" s="12"/>
      <c r="M107" s="12"/>
      <c r="N107" s="11"/>
      <c r="O107" s="11"/>
      <c r="P107" s="11"/>
      <c r="Q107" s="17"/>
      <c r="R107" s="16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54"/>
      <c r="BA107" s="54"/>
      <c r="BB107" s="17"/>
      <c r="BC107" s="17"/>
    </row>
    <row r="108" ht="15.75" customHeight="1">
      <c r="A108" s="11"/>
      <c r="B108" s="11"/>
      <c r="C108" s="17"/>
      <c r="D108" s="11"/>
      <c r="E108" s="17"/>
      <c r="F108" s="17"/>
      <c r="G108" s="17"/>
      <c r="H108" s="17"/>
      <c r="I108" s="17"/>
      <c r="J108" s="11"/>
      <c r="K108" s="16"/>
      <c r="L108" s="12"/>
      <c r="M108" s="12"/>
      <c r="N108" s="11"/>
      <c r="O108" s="11"/>
      <c r="P108" s="11"/>
      <c r="Q108" s="17"/>
      <c r="R108" s="16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54"/>
      <c r="BA108" s="54"/>
      <c r="BB108" s="17"/>
      <c r="BC108" s="17"/>
    </row>
    <row r="109" ht="15.75" customHeight="1">
      <c r="A109" s="11"/>
      <c r="B109" s="11"/>
      <c r="C109" s="17"/>
      <c r="D109" s="11"/>
      <c r="E109" s="17"/>
      <c r="F109" s="17"/>
      <c r="G109" s="17"/>
      <c r="H109" s="17"/>
      <c r="I109" s="17"/>
      <c r="J109" s="11"/>
      <c r="K109" s="16"/>
      <c r="L109" s="12"/>
      <c r="M109" s="12"/>
      <c r="N109" s="11"/>
      <c r="O109" s="11"/>
      <c r="P109" s="11"/>
      <c r="Q109" s="17"/>
      <c r="R109" s="16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54"/>
      <c r="BA109" s="54"/>
      <c r="BB109" s="17"/>
      <c r="BC109" s="17"/>
    </row>
    <row r="110" ht="15.75" customHeight="1">
      <c r="A110" s="11"/>
      <c r="B110" s="11"/>
      <c r="C110" s="17"/>
      <c r="D110" s="11"/>
      <c r="E110" s="17"/>
      <c r="F110" s="17"/>
      <c r="G110" s="17"/>
      <c r="H110" s="17"/>
      <c r="I110" s="17"/>
      <c r="J110" s="11"/>
      <c r="K110" s="16"/>
      <c r="L110" s="12"/>
      <c r="M110" s="12"/>
      <c r="N110" s="11"/>
      <c r="O110" s="11"/>
      <c r="P110" s="11"/>
      <c r="Q110" s="17"/>
      <c r="R110" s="16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54"/>
      <c r="BA110" s="54"/>
      <c r="BB110" s="17"/>
      <c r="BC110" s="17"/>
    </row>
    <row r="111" ht="15.75" customHeight="1">
      <c r="A111" s="11"/>
      <c r="B111" s="11"/>
      <c r="C111" s="17"/>
      <c r="D111" s="11"/>
      <c r="E111" s="17"/>
      <c r="F111" s="17"/>
      <c r="G111" s="17"/>
      <c r="H111" s="17"/>
      <c r="I111" s="17"/>
      <c r="J111" s="11"/>
      <c r="K111" s="16"/>
      <c r="L111" s="12"/>
      <c r="M111" s="12"/>
      <c r="N111" s="11"/>
      <c r="O111" s="11"/>
      <c r="P111" s="11"/>
      <c r="Q111" s="17"/>
      <c r="R111" s="16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54"/>
      <c r="BA111" s="54"/>
      <c r="BB111" s="17"/>
      <c r="BC111" s="17"/>
    </row>
    <row r="112" ht="15.75" customHeight="1">
      <c r="D112" s="232"/>
      <c r="L112" s="299"/>
      <c r="M112" s="299"/>
      <c r="N112" s="232"/>
      <c r="O112" s="232"/>
      <c r="P112" s="232"/>
      <c r="R112" s="171"/>
      <c r="AZ112" s="175"/>
      <c r="BA112" s="175"/>
    </row>
    <row r="113" ht="15.75" customHeight="1">
      <c r="D113" s="232"/>
      <c r="L113" s="299"/>
      <c r="M113" s="299"/>
      <c r="N113" s="232"/>
      <c r="O113" s="232"/>
      <c r="P113" s="232"/>
      <c r="R113" s="171"/>
      <c r="AZ113" s="175"/>
      <c r="BA113" s="175"/>
    </row>
    <row r="114" ht="15.75" customHeight="1">
      <c r="D114" s="232"/>
      <c r="L114" s="299"/>
      <c r="M114" s="299"/>
      <c r="N114" s="232"/>
      <c r="O114" s="232"/>
      <c r="P114" s="232"/>
      <c r="R114" s="171"/>
      <c r="AZ114" s="175"/>
      <c r="BA114" s="175"/>
    </row>
    <row r="115" ht="15.75" customHeight="1">
      <c r="D115" s="232"/>
      <c r="L115" s="299"/>
      <c r="M115" s="299"/>
      <c r="N115" s="232"/>
      <c r="O115" s="232"/>
      <c r="P115" s="232"/>
      <c r="R115" s="171"/>
      <c r="AZ115" s="175"/>
      <c r="BA115" s="175"/>
    </row>
    <row r="116" ht="15.75" customHeight="1">
      <c r="D116" s="232"/>
      <c r="L116" s="299"/>
      <c r="M116" s="299"/>
      <c r="N116" s="232"/>
      <c r="O116" s="232"/>
      <c r="P116" s="232"/>
      <c r="R116" s="171"/>
      <c r="AZ116" s="175"/>
      <c r="BA116" s="175"/>
    </row>
    <row r="117" ht="15.75" customHeight="1">
      <c r="D117" s="232"/>
      <c r="L117" s="299"/>
      <c r="M117" s="299"/>
      <c r="N117" s="232"/>
      <c r="O117" s="232"/>
      <c r="P117" s="232"/>
      <c r="R117" s="171"/>
      <c r="AZ117" s="175"/>
      <c r="BA117" s="175"/>
    </row>
    <row r="118" ht="15.75" customHeight="1">
      <c r="D118" s="232"/>
      <c r="L118" s="299"/>
      <c r="M118" s="299"/>
      <c r="N118" s="232"/>
      <c r="O118" s="232"/>
      <c r="P118" s="232"/>
      <c r="R118" s="171"/>
      <c r="AZ118" s="175"/>
      <c r="BA118" s="175"/>
    </row>
    <row r="119" ht="15.75" customHeight="1">
      <c r="D119" s="232"/>
      <c r="L119" s="299"/>
      <c r="M119" s="299"/>
      <c r="N119" s="232"/>
      <c r="O119" s="232"/>
      <c r="P119" s="232"/>
      <c r="R119" s="171"/>
      <c r="AZ119" s="175"/>
      <c r="BA119" s="175"/>
    </row>
    <row r="120" ht="15.75" customHeight="1">
      <c r="D120" s="232"/>
      <c r="L120" s="299"/>
      <c r="M120" s="299"/>
      <c r="N120" s="232"/>
      <c r="O120" s="232"/>
      <c r="P120" s="232"/>
      <c r="R120" s="171"/>
      <c r="AZ120" s="175"/>
      <c r="BA120" s="175"/>
    </row>
    <row r="121" ht="15.75" customHeight="1">
      <c r="D121" s="232"/>
      <c r="L121" s="299"/>
      <c r="M121" s="299"/>
      <c r="N121" s="232"/>
      <c r="O121" s="232"/>
      <c r="P121" s="232"/>
      <c r="R121" s="171"/>
      <c r="AZ121" s="175"/>
      <c r="BA121" s="175"/>
    </row>
    <row r="122" ht="15.75" customHeight="1">
      <c r="D122" s="232"/>
      <c r="L122" s="299"/>
      <c r="M122" s="299"/>
      <c r="N122" s="232"/>
      <c r="O122" s="232"/>
      <c r="P122" s="232"/>
      <c r="R122" s="171"/>
      <c r="AZ122" s="175"/>
      <c r="BA122" s="175"/>
    </row>
    <row r="123" ht="15.75" customHeight="1">
      <c r="D123" s="232"/>
      <c r="L123" s="299"/>
      <c r="M123" s="299"/>
      <c r="N123" s="232"/>
      <c r="O123" s="232"/>
      <c r="P123" s="232"/>
      <c r="R123" s="171"/>
      <c r="AZ123" s="175"/>
      <c r="BA123" s="175"/>
    </row>
    <row r="124" ht="15.75" customHeight="1">
      <c r="D124" s="232"/>
      <c r="L124" s="299"/>
      <c r="M124" s="299"/>
      <c r="N124" s="232"/>
      <c r="O124" s="232"/>
      <c r="P124" s="232"/>
      <c r="R124" s="171"/>
      <c r="AZ124" s="175"/>
      <c r="BA124" s="175"/>
    </row>
    <row r="125" ht="15.75" customHeight="1">
      <c r="D125" s="232"/>
      <c r="L125" s="299"/>
      <c r="M125" s="299"/>
      <c r="N125" s="232"/>
      <c r="O125" s="232"/>
      <c r="P125" s="232"/>
      <c r="R125" s="171"/>
      <c r="AZ125" s="175"/>
      <c r="BA125" s="175"/>
    </row>
    <row r="126" ht="15.75" customHeight="1">
      <c r="D126" s="232"/>
      <c r="L126" s="299"/>
      <c r="M126" s="299"/>
      <c r="N126" s="232"/>
      <c r="O126" s="232"/>
      <c r="P126" s="232"/>
      <c r="R126" s="171"/>
      <c r="AZ126" s="175"/>
      <c r="BA126" s="175"/>
    </row>
    <row r="127" ht="15.75" customHeight="1">
      <c r="D127" s="232"/>
      <c r="L127" s="299"/>
      <c r="M127" s="299"/>
      <c r="N127" s="232"/>
      <c r="O127" s="232"/>
      <c r="P127" s="232"/>
      <c r="R127" s="171"/>
      <c r="AZ127" s="175"/>
      <c r="BA127" s="175"/>
    </row>
    <row r="128" ht="15.75" customHeight="1">
      <c r="D128" s="232"/>
      <c r="L128" s="299"/>
      <c r="M128" s="299"/>
      <c r="N128" s="232"/>
      <c r="O128" s="232"/>
      <c r="P128" s="232"/>
      <c r="R128" s="171"/>
      <c r="AZ128" s="175"/>
      <c r="BA128" s="175"/>
    </row>
    <row r="129" ht="15.75" customHeight="1">
      <c r="D129" s="232"/>
      <c r="L129" s="299"/>
      <c r="M129" s="299"/>
      <c r="N129" s="232"/>
      <c r="O129" s="232"/>
      <c r="P129" s="232"/>
      <c r="R129" s="171"/>
      <c r="AZ129" s="175"/>
      <c r="BA129" s="175"/>
    </row>
    <row r="130" ht="15.75" customHeight="1">
      <c r="D130" s="232"/>
      <c r="L130" s="299"/>
      <c r="M130" s="299"/>
      <c r="N130" s="232"/>
      <c r="O130" s="232"/>
      <c r="P130" s="232"/>
      <c r="R130" s="171"/>
      <c r="AZ130" s="175"/>
      <c r="BA130" s="175"/>
    </row>
    <row r="131" ht="15.75" customHeight="1">
      <c r="D131" s="232"/>
      <c r="L131" s="299"/>
      <c r="M131" s="299"/>
      <c r="N131" s="232"/>
      <c r="O131" s="232"/>
      <c r="P131" s="232"/>
      <c r="R131" s="171"/>
      <c r="AZ131" s="175"/>
      <c r="BA131" s="175"/>
    </row>
    <row r="132" ht="15.75" customHeight="1">
      <c r="D132" s="232"/>
      <c r="L132" s="299"/>
      <c r="M132" s="299"/>
      <c r="N132" s="232"/>
      <c r="O132" s="232"/>
      <c r="P132" s="232"/>
      <c r="R132" s="171"/>
      <c r="AZ132" s="175"/>
      <c r="BA132" s="175"/>
    </row>
    <row r="133" ht="15.75" customHeight="1">
      <c r="D133" s="232"/>
      <c r="L133" s="299"/>
      <c r="M133" s="299"/>
      <c r="N133" s="232"/>
      <c r="O133" s="232"/>
      <c r="P133" s="232"/>
      <c r="R133" s="171"/>
      <c r="AZ133" s="175"/>
      <c r="BA133" s="175"/>
    </row>
    <row r="134" ht="15.75" customHeight="1">
      <c r="D134" s="232"/>
      <c r="L134" s="299"/>
      <c r="M134" s="299"/>
      <c r="N134" s="232"/>
      <c r="O134" s="232"/>
      <c r="P134" s="232"/>
      <c r="R134" s="171"/>
      <c r="AZ134" s="175"/>
      <c r="BA134" s="175"/>
    </row>
    <row r="135" ht="15.75" customHeight="1">
      <c r="D135" s="232"/>
      <c r="L135" s="299"/>
      <c r="M135" s="299"/>
      <c r="N135" s="232"/>
      <c r="O135" s="232"/>
      <c r="P135" s="232"/>
      <c r="R135" s="171"/>
      <c r="AZ135" s="175"/>
      <c r="BA135" s="175"/>
    </row>
    <row r="136" ht="15.75" customHeight="1">
      <c r="D136" s="232"/>
      <c r="L136" s="299"/>
      <c r="M136" s="299"/>
      <c r="N136" s="232"/>
      <c r="O136" s="232"/>
      <c r="P136" s="232"/>
      <c r="R136" s="171"/>
      <c r="AZ136" s="175"/>
      <c r="BA136" s="175"/>
    </row>
    <row r="137" ht="15.75" customHeight="1">
      <c r="D137" s="232"/>
      <c r="L137" s="299"/>
      <c r="M137" s="299"/>
      <c r="N137" s="232"/>
      <c r="O137" s="232"/>
      <c r="P137" s="232"/>
      <c r="R137" s="171"/>
      <c r="AZ137" s="175"/>
      <c r="BA137" s="175"/>
    </row>
    <row r="138" ht="15.75" customHeight="1">
      <c r="D138" s="232"/>
      <c r="L138" s="299"/>
      <c r="M138" s="299"/>
      <c r="N138" s="232"/>
      <c r="O138" s="232"/>
      <c r="P138" s="232"/>
      <c r="R138" s="171"/>
      <c r="AZ138" s="175"/>
      <c r="BA138" s="175"/>
    </row>
    <row r="139" ht="15.75" customHeight="1">
      <c r="D139" s="232"/>
      <c r="L139" s="299"/>
      <c r="M139" s="299"/>
      <c r="N139" s="232"/>
      <c r="O139" s="232"/>
      <c r="P139" s="232"/>
      <c r="R139" s="171"/>
      <c r="AZ139" s="175"/>
      <c r="BA139" s="175"/>
    </row>
    <row r="140" ht="15.75" customHeight="1">
      <c r="D140" s="232"/>
      <c r="L140" s="299"/>
      <c r="M140" s="299"/>
      <c r="N140" s="232"/>
      <c r="O140" s="232"/>
      <c r="P140" s="232"/>
      <c r="R140" s="171"/>
      <c r="AZ140" s="175"/>
      <c r="BA140" s="175"/>
    </row>
    <row r="141" ht="15.75" customHeight="1">
      <c r="D141" s="232"/>
      <c r="L141" s="299"/>
      <c r="M141" s="299"/>
      <c r="N141" s="232"/>
      <c r="O141" s="232"/>
      <c r="P141" s="232"/>
      <c r="R141" s="171"/>
      <c r="AZ141" s="175"/>
      <c r="BA141" s="175"/>
    </row>
    <row r="142" ht="15.75" customHeight="1">
      <c r="D142" s="232"/>
      <c r="L142" s="299"/>
      <c r="M142" s="299"/>
      <c r="N142" s="232"/>
      <c r="O142" s="232"/>
      <c r="P142" s="232"/>
      <c r="R142" s="171"/>
      <c r="AZ142" s="175"/>
      <c r="BA142" s="175"/>
    </row>
    <row r="143" ht="15.75" customHeight="1">
      <c r="D143" s="232"/>
      <c r="L143" s="299"/>
      <c r="M143" s="299"/>
      <c r="N143" s="232"/>
      <c r="O143" s="232"/>
      <c r="P143" s="232"/>
      <c r="R143" s="171"/>
      <c r="AZ143" s="175"/>
      <c r="BA143" s="175"/>
    </row>
    <row r="144" ht="15.75" customHeight="1">
      <c r="D144" s="232"/>
      <c r="L144" s="299"/>
      <c r="M144" s="299"/>
      <c r="N144" s="232"/>
      <c r="O144" s="232"/>
      <c r="P144" s="232"/>
      <c r="R144" s="171"/>
      <c r="AZ144" s="175"/>
      <c r="BA144" s="175"/>
    </row>
    <row r="145" ht="15.75" customHeight="1">
      <c r="D145" s="232"/>
      <c r="L145" s="299"/>
      <c r="M145" s="299"/>
      <c r="N145" s="232"/>
      <c r="O145" s="232"/>
      <c r="P145" s="232"/>
      <c r="R145" s="171"/>
      <c r="AZ145" s="175"/>
      <c r="BA145" s="175"/>
    </row>
    <row r="146" ht="15.75" customHeight="1">
      <c r="D146" s="232"/>
      <c r="L146" s="299"/>
      <c r="M146" s="299"/>
      <c r="N146" s="232"/>
      <c r="O146" s="232"/>
      <c r="P146" s="232"/>
      <c r="R146" s="171"/>
      <c r="AZ146" s="175"/>
      <c r="BA146" s="175"/>
    </row>
    <row r="147" ht="15.75" customHeight="1">
      <c r="D147" s="232"/>
      <c r="L147" s="299"/>
      <c r="M147" s="299"/>
      <c r="N147" s="232"/>
      <c r="O147" s="232"/>
      <c r="P147" s="232"/>
      <c r="R147" s="171"/>
      <c r="AZ147" s="175"/>
      <c r="BA147" s="175"/>
    </row>
    <row r="148" ht="15.75" customHeight="1">
      <c r="D148" s="232"/>
      <c r="L148" s="299"/>
      <c r="M148" s="299"/>
      <c r="N148" s="232"/>
      <c r="O148" s="232"/>
      <c r="P148" s="232"/>
      <c r="R148" s="171"/>
      <c r="AZ148" s="175"/>
      <c r="BA148" s="175"/>
    </row>
    <row r="149" ht="15.75" customHeight="1">
      <c r="D149" s="232"/>
      <c r="L149" s="299"/>
      <c r="M149" s="299"/>
      <c r="N149" s="232"/>
      <c r="O149" s="232"/>
      <c r="P149" s="232"/>
      <c r="R149" s="171"/>
      <c r="AZ149" s="175"/>
      <c r="BA149" s="175"/>
    </row>
    <row r="150" ht="15.75" customHeight="1">
      <c r="D150" s="232"/>
      <c r="L150" s="299"/>
      <c r="M150" s="299"/>
      <c r="N150" s="232"/>
      <c r="O150" s="232"/>
      <c r="P150" s="232"/>
      <c r="R150" s="171"/>
      <c r="AZ150" s="175"/>
      <c r="BA150" s="175"/>
    </row>
    <row r="151" ht="15.75" customHeight="1">
      <c r="D151" s="232"/>
      <c r="L151" s="299"/>
      <c r="M151" s="299"/>
      <c r="N151" s="232"/>
      <c r="O151" s="232"/>
      <c r="P151" s="232"/>
      <c r="R151" s="171"/>
      <c r="AZ151" s="175"/>
      <c r="BA151" s="175"/>
    </row>
    <row r="152" ht="15.75" customHeight="1">
      <c r="D152" s="232"/>
      <c r="L152" s="299"/>
      <c r="M152" s="299"/>
      <c r="N152" s="232"/>
      <c r="O152" s="232"/>
      <c r="P152" s="232"/>
      <c r="R152" s="171"/>
      <c r="AZ152" s="175"/>
      <c r="BA152" s="175"/>
    </row>
    <row r="153" ht="15.75" customHeight="1">
      <c r="D153" s="232"/>
      <c r="L153" s="299"/>
      <c r="M153" s="299"/>
      <c r="N153" s="232"/>
      <c r="O153" s="232"/>
      <c r="P153" s="232"/>
      <c r="R153" s="171"/>
      <c r="AZ153" s="175"/>
      <c r="BA153" s="175"/>
    </row>
    <row r="154" ht="15.75" customHeight="1">
      <c r="D154" s="232"/>
      <c r="L154" s="299"/>
      <c r="M154" s="299"/>
      <c r="N154" s="232"/>
      <c r="O154" s="232"/>
      <c r="P154" s="232"/>
      <c r="R154" s="171"/>
      <c r="AZ154" s="175"/>
      <c r="BA154" s="175"/>
    </row>
    <row r="155" ht="15.75" customHeight="1">
      <c r="D155" s="232"/>
      <c r="L155" s="299"/>
      <c r="M155" s="299"/>
      <c r="N155" s="232"/>
      <c r="O155" s="232"/>
      <c r="P155" s="232"/>
      <c r="R155" s="171"/>
      <c r="AZ155" s="175"/>
      <c r="BA155" s="175"/>
    </row>
    <row r="156" ht="15.75" customHeight="1">
      <c r="D156" s="232"/>
      <c r="L156" s="299"/>
      <c r="M156" s="299"/>
      <c r="N156" s="232"/>
      <c r="O156" s="232"/>
      <c r="P156" s="232"/>
      <c r="R156" s="171"/>
      <c r="AZ156" s="175"/>
      <c r="BA156" s="175"/>
    </row>
    <row r="157" ht="15.75" customHeight="1">
      <c r="D157" s="232"/>
      <c r="L157" s="299"/>
      <c r="M157" s="299"/>
      <c r="N157" s="232"/>
      <c r="O157" s="232"/>
      <c r="P157" s="232"/>
      <c r="R157" s="171"/>
      <c r="AZ157" s="175"/>
      <c r="BA157" s="175"/>
    </row>
    <row r="158" ht="15.75" customHeight="1">
      <c r="D158" s="232"/>
      <c r="L158" s="299"/>
      <c r="M158" s="299"/>
      <c r="N158" s="232"/>
      <c r="O158" s="232"/>
      <c r="P158" s="232"/>
      <c r="R158" s="171"/>
      <c r="AZ158" s="175"/>
      <c r="BA158" s="175"/>
    </row>
    <row r="159" ht="15.75" customHeight="1">
      <c r="D159" s="232"/>
      <c r="L159" s="299"/>
      <c r="M159" s="299"/>
      <c r="N159" s="232"/>
      <c r="O159" s="232"/>
      <c r="P159" s="232"/>
      <c r="R159" s="171"/>
      <c r="AZ159" s="175"/>
      <c r="BA159" s="175"/>
    </row>
    <row r="160" ht="15.75" customHeight="1">
      <c r="D160" s="232"/>
      <c r="L160" s="299"/>
      <c r="M160" s="299"/>
      <c r="N160" s="232"/>
      <c r="O160" s="232"/>
      <c r="P160" s="232"/>
      <c r="R160" s="171"/>
      <c r="AZ160" s="175"/>
      <c r="BA160" s="175"/>
    </row>
    <row r="161" ht="15.75" customHeight="1">
      <c r="D161" s="232"/>
      <c r="L161" s="299"/>
      <c r="M161" s="299"/>
      <c r="N161" s="232"/>
      <c r="O161" s="232"/>
      <c r="P161" s="232"/>
      <c r="R161" s="171"/>
      <c r="AZ161" s="175"/>
      <c r="BA161" s="175"/>
    </row>
    <row r="162" ht="15.75" customHeight="1">
      <c r="D162" s="232"/>
      <c r="L162" s="299"/>
      <c r="M162" s="299"/>
      <c r="N162" s="232"/>
      <c r="O162" s="232"/>
      <c r="P162" s="232"/>
      <c r="R162" s="171"/>
      <c r="AZ162" s="175"/>
      <c r="BA162" s="175"/>
    </row>
    <row r="163" ht="15.75" customHeight="1">
      <c r="D163" s="232"/>
      <c r="L163" s="299"/>
      <c r="M163" s="299"/>
      <c r="N163" s="232"/>
      <c r="O163" s="232"/>
      <c r="P163" s="232"/>
      <c r="R163" s="171"/>
      <c r="AZ163" s="175"/>
      <c r="BA163" s="175"/>
    </row>
    <row r="164" ht="15.75" customHeight="1">
      <c r="D164" s="232"/>
      <c r="L164" s="299"/>
      <c r="M164" s="299"/>
      <c r="N164" s="232"/>
      <c r="O164" s="232"/>
      <c r="P164" s="232"/>
      <c r="R164" s="171"/>
      <c r="AZ164" s="175"/>
      <c r="BA164" s="175"/>
    </row>
    <row r="165" ht="15.75" customHeight="1">
      <c r="D165" s="232"/>
      <c r="L165" s="299"/>
      <c r="M165" s="299"/>
      <c r="N165" s="232"/>
      <c r="O165" s="232"/>
      <c r="P165" s="232"/>
      <c r="R165" s="171"/>
      <c r="AZ165" s="175"/>
      <c r="BA165" s="175"/>
    </row>
    <row r="166" ht="15.75" customHeight="1">
      <c r="D166" s="232"/>
      <c r="L166" s="299"/>
      <c r="M166" s="299"/>
      <c r="N166" s="232"/>
      <c r="O166" s="232"/>
      <c r="P166" s="232"/>
      <c r="R166" s="171"/>
      <c r="AZ166" s="175"/>
      <c r="BA166" s="175"/>
    </row>
    <row r="167" ht="15.75" customHeight="1">
      <c r="D167" s="232"/>
      <c r="L167" s="299"/>
      <c r="M167" s="299"/>
      <c r="N167" s="232"/>
      <c r="O167" s="232"/>
      <c r="P167" s="232"/>
      <c r="R167" s="171"/>
      <c r="AZ167" s="175"/>
      <c r="BA167" s="175"/>
    </row>
    <row r="168" ht="15.75" customHeight="1">
      <c r="D168" s="232"/>
      <c r="L168" s="299"/>
      <c r="M168" s="299"/>
      <c r="N168" s="232"/>
      <c r="O168" s="232"/>
      <c r="P168" s="232"/>
      <c r="R168" s="171"/>
      <c r="AZ168" s="175"/>
      <c r="BA168" s="175"/>
    </row>
    <row r="169" ht="15.75" customHeight="1">
      <c r="D169" s="232"/>
      <c r="L169" s="299"/>
      <c r="M169" s="299"/>
      <c r="N169" s="232"/>
      <c r="O169" s="232"/>
      <c r="P169" s="232"/>
      <c r="R169" s="171"/>
      <c r="AZ169" s="175"/>
      <c r="BA169" s="175"/>
    </row>
    <row r="170" ht="15.75" customHeight="1">
      <c r="D170" s="232"/>
      <c r="L170" s="299"/>
      <c r="M170" s="299"/>
      <c r="N170" s="232"/>
      <c r="O170" s="232"/>
      <c r="P170" s="232"/>
      <c r="R170" s="171"/>
      <c r="AZ170" s="175"/>
      <c r="BA170" s="175"/>
    </row>
    <row r="171" ht="15.75" customHeight="1">
      <c r="D171" s="232"/>
      <c r="L171" s="299"/>
      <c r="M171" s="299"/>
      <c r="N171" s="232"/>
      <c r="O171" s="232"/>
      <c r="P171" s="232"/>
      <c r="R171" s="171"/>
      <c r="AZ171" s="175"/>
      <c r="BA171" s="175"/>
    </row>
    <row r="172" ht="15.75" customHeight="1">
      <c r="D172" s="232"/>
      <c r="L172" s="299"/>
      <c r="M172" s="299"/>
      <c r="N172" s="232"/>
      <c r="O172" s="232"/>
      <c r="P172" s="232"/>
      <c r="R172" s="171"/>
      <c r="AZ172" s="175"/>
      <c r="BA172" s="175"/>
    </row>
    <row r="173" ht="15.75" customHeight="1">
      <c r="D173" s="232"/>
      <c r="L173" s="299"/>
      <c r="M173" s="299"/>
      <c r="N173" s="232"/>
      <c r="O173" s="232"/>
      <c r="P173" s="232"/>
      <c r="R173" s="171"/>
      <c r="AZ173" s="175"/>
      <c r="BA173" s="175"/>
    </row>
    <row r="174" ht="15.75" customHeight="1">
      <c r="D174" s="232"/>
      <c r="L174" s="299"/>
      <c r="M174" s="299"/>
      <c r="N174" s="232"/>
      <c r="O174" s="232"/>
      <c r="P174" s="232"/>
      <c r="R174" s="171"/>
      <c r="AZ174" s="175"/>
      <c r="BA174" s="175"/>
    </row>
    <row r="175" ht="15.75" customHeight="1">
      <c r="D175" s="232"/>
      <c r="L175" s="299"/>
      <c r="M175" s="299"/>
      <c r="N175" s="232"/>
      <c r="O175" s="232"/>
      <c r="P175" s="232"/>
      <c r="R175" s="171"/>
      <c r="AZ175" s="175"/>
      <c r="BA175" s="175"/>
    </row>
    <row r="176" ht="15.75" customHeight="1">
      <c r="D176" s="232"/>
      <c r="L176" s="299"/>
      <c r="M176" s="299"/>
      <c r="N176" s="232"/>
      <c r="O176" s="232"/>
      <c r="P176" s="232"/>
      <c r="R176" s="171"/>
      <c r="AZ176" s="175"/>
      <c r="BA176" s="175"/>
    </row>
    <row r="177" ht="15.75" customHeight="1">
      <c r="D177" s="232"/>
      <c r="L177" s="299"/>
      <c r="M177" s="299"/>
      <c r="N177" s="232"/>
      <c r="O177" s="232"/>
      <c r="P177" s="232"/>
      <c r="R177" s="171"/>
      <c r="AZ177" s="175"/>
      <c r="BA177" s="175"/>
    </row>
    <row r="178" ht="15.75" customHeight="1">
      <c r="D178" s="232"/>
      <c r="L178" s="299"/>
      <c r="M178" s="299"/>
      <c r="N178" s="232"/>
      <c r="O178" s="232"/>
      <c r="P178" s="232"/>
      <c r="R178" s="171"/>
      <c r="AZ178" s="175"/>
      <c r="BA178" s="175"/>
    </row>
    <row r="179" ht="15.75" customHeight="1">
      <c r="D179" s="232"/>
      <c r="L179" s="299"/>
      <c r="M179" s="299"/>
      <c r="N179" s="232"/>
      <c r="O179" s="232"/>
      <c r="P179" s="232"/>
      <c r="R179" s="171"/>
      <c r="AZ179" s="175"/>
      <c r="BA179" s="175"/>
    </row>
    <row r="180" ht="15.75" customHeight="1">
      <c r="D180" s="232"/>
      <c r="L180" s="299"/>
      <c r="M180" s="299"/>
      <c r="N180" s="232"/>
      <c r="O180" s="232"/>
      <c r="P180" s="232"/>
      <c r="R180" s="171"/>
      <c r="AZ180" s="175"/>
      <c r="BA180" s="175"/>
    </row>
    <row r="181" ht="15.75" customHeight="1">
      <c r="D181" s="232"/>
      <c r="L181" s="299"/>
      <c r="M181" s="299"/>
      <c r="N181" s="232"/>
      <c r="O181" s="232"/>
      <c r="P181" s="232"/>
      <c r="R181" s="171"/>
      <c r="AZ181" s="175"/>
      <c r="BA181" s="175"/>
    </row>
    <row r="182" ht="15.75" customHeight="1">
      <c r="D182" s="232"/>
      <c r="L182" s="299"/>
      <c r="M182" s="299"/>
      <c r="N182" s="232"/>
      <c r="O182" s="232"/>
      <c r="P182" s="232"/>
      <c r="R182" s="171"/>
      <c r="AZ182" s="175"/>
      <c r="BA182" s="175"/>
    </row>
    <row r="183" ht="15.75" customHeight="1">
      <c r="D183" s="232"/>
      <c r="L183" s="299"/>
      <c r="M183" s="299"/>
      <c r="N183" s="232"/>
      <c r="O183" s="232"/>
      <c r="P183" s="232"/>
      <c r="R183" s="171"/>
      <c r="AZ183" s="175"/>
      <c r="BA183" s="175"/>
    </row>
    <row r="184" ht="15.75" customHeight="1">
      <c r="D184" s="232"/>
      <c r="L184" s="299"/>
      <c r="M184" s="299"/>
      <c r="N184" s="232"/>
      <c r="O184" s="232"/>
      <c r="P184" s="232"/>
      <c r="R184" s="171"/>
      <c r="AZ184" s="175"/>
      <c r="BA184" s="175"/>
    </row>
    <row r="185" ht="15.75" customHeight="1">
      <c r="D185" s="232"/>
      <c r="L185" s="299"/>
      <c r="M185" s="299"/>
      <c r="N185" s="232"/>
      <c r="O185" s="232"/>
      <c r="P185" s="232"/>
      <c r="R185" s="171"/>
      <c r="AZ185" s="175"/>
      <c r="BA185" s="175"/>
    </row>
    <row r="186" ht="15.75" customHeight="1">
      <c r="D186" s="232"/>
      <c r="L186" s="299"/>
      <c r="M186" s="299"/>
      <c r="N186" s="232"/>
      <c r="O186" s="232"/>
      <c r="P186" s="232"/>
      <c r="R186" s="171"/>
      <c r="AZ186" s="175"/>
      <c r="BA186" s="175"/>
    </row>
    <row r="187" ht="15.75" customHeight="1">
      <c r="D187" s="232"/>
      <c r="L187" s="299"/>
      <c r="M187" s="299"/>
      <c r="N187" s="232"/>
      <c r="O187" s="232"/>
      <c r="P187" s="232"/>
      <c r="R187" s="171"/>
      <c r="AZ187" s="175"/>
      <c r="BA187" s="175"/>
    </row>
    <row r="188" ht="15.75" customHeight="1">
      <c r="D188" s="232"/>
      <c r="L188" s="299"/>
      <c r="M188" s="299"/>
      <c r="N188" s="232"/>
      <c r="O188" s="232"/>
      <c r="P188" s="232"/>
      <c r="R188" s="171"/>
      <c r="AZ188" s="175"/>
      <c r="BA188" s="175"/>
    </row>
    <row r="189" ht="15.75" customHeight="1">
      <c r="D189" s="232"/>
      <c r="L189" s="299"/>
      <c r="M189" s="299"/>
      <c r="N189" s="232"/>
      <c r="O189" s="232"/>
      <c r="P189" s="232"/>
      <c r="R189" s="171"/>
      <c r="AZ189" s="175"/>
      <c r="BA189" s="175"/>
    </row>
    <row r="190" ht="15.75" customHeight="1">
      <c r="D190" s="232"/>
      <c r="L190" s="299"/>
      <c r="M190" s="299"/>
      <c r="N190" s="232"/>
      <c r="O190" s="232"/>
      <c r="P190" s="232"/>
      <c r="R190" s="171"/>
      <c r="AZ190" s="175"/>
      <c r="BA190" s="175"/>
    </row>
    <row r="191" ht="15.75" customHeight="1">
      <c r="D191" s="232"/>
      <c r="L191" s="299"/>
      <c r="M191" s="299"/>
      <c r="N191" s="232"/>
      <c r="O191" s="232"/>
      <c r="P191" s="232"/>
      <c r="R191" s="171"/>
      <c r="AZ191" s="175"/>
      <c r="BA191" s="175"/>
    </row>
    <row r="192" ht="15.75" customHeight="1">
      <c r="D192" s="232"/>
      <c r="L192" s="299"/>
      <c r="M192" s="299"/>
      <c r="N192" s="232"/>
      <c r="O192" s="232"/>
      <c r="P192" s="232"/>
      <c r="R192" s="171"/>
      <c r="AZ192" s="175"/>
      <c r="BA192" s="175"/>
    </row>
    <row r="193" ht="15.75" customHeight="1">
      <c r="D193" s="232"/>
      <c r="L193" s="299"/>
      <c r="M193" s="299"/>
      <c r="N193" s="232"/>
      <c r="O193" s="232"/>
      <c r="P193" s="232"/>
      <c r="R193" s="171"/>
      <c r="AZ193" s="175"/>
      <c r="BA193" s="175"/>
    </row>
    <row r="194" ht="15.75" customHeight="1">
      <c r="D194" s="232"/>
      <c r="L194" s="299"/>
      <c r="M194" s="299"/>
      <c r="N194" s="232"/>
      <c r="O194" s="232"/>
      <c r="P194" s="232"/>
      <c r="R194" s="171"/>
      <c r="AZ194" s="175"/>
      <c r="BA194" s="175"/>
    </row>
    <row r="195" ht="15.75" customHeight="1">
      <c r="D195" s="232"/>
      <c r="L195" s="299"/>
      <c r="M195" s="299"/>
      <c r="N195" s="232"/>
      <c r="O195" s="232"/>
      <c r="P195" s="232"/>
      <c r="R195" s="171"/>
      <c r="AZ195" s="175"/>
      <c r="BA195" s="175"/>
    </row>
    <row r="196" ht="15.75" customHeight="1">
      <c r="D196" s="232"/>
      <c r="L196" s="299"/>
      <c r="M196" s="299"/>
      <c r="N196" s="232"/>
      <c r="O196" s="232"/>
      <c r="P196" s="232"/>
      <c r="R196" s="171"/>
      <c r="AZ196" s="175"/>
      <c r="BA196" s="175"/>
    </row>
    <row r="197" ht="15.75" customHeight="1">
      <c r="D197" s="232"/>
      <c r="L197" s="299"/>
      <c r="M197" s="299"/>
      <c r="N197" s="232"/>
      <c r="O197" s="232"/>
      <c r="P197" s="232"/>
      <c r="R197" s="171"/>
      <c r="AZ197" s="175"/>
      <c r="BA197" s="175"/>
    </row>
    <row r="198" ht="15.75" customHeight="1">
      <c r="D198" s="232"/>
      <c r="L198" s="299"/>
      <c r="M198" s="299"/>
      <c r="N198" s="232"/>
      <c r="O198" s="232"/>
      <c r="P198" s="232"/>
      <c r="R198" s="171"/>
      <c r="AZ198" s="175"/>
      <c r="BA198" s="175"/>
    </row>
    <row r="199" ht="15.75" customHeight="1">
      <c r="D199" s="232"/>
      <c r="L199" s="299"/>
      <c r="M199" s="299"/>
      <c r="N199" s="232"/>
      <c r="O199" s="232"/>
      <c r="P199" s="232"/>
      <c r="R199" s="171"/>
      <c r="AZ199" s="175"/>
      <c r="BA199" s="175"/>
    </row>
    <row r="200" ht="15.75" customHeight="1">
      <c r="D200" s="232"/>
      <c r="L200" s="299"/>
      <c r="M200" s="299"/>
      <c r="N200" s="232"/>
      <c r="O200" s="232"/>
      <c r="P200" s="232"/>
      <c r="R200" s="171"/>
      <c r="AZ200" s="175"/>
      <c r="BA200" s="175"/>
    </row>
    <row r="201" ht="15.75" customHeight="1">
      <c r="D201" s="232"/>
      <c r="L201" s="299"/>
      <c r="M201" s="299"/>
      <c r="N201" s="232"/>
      <c r="O201" s="232"/>
      <c r="P201" s="232"/>
      <c r="R201" s="171"/>
      <c r="AZ201" s="175"/>
      <c r="BA201" s="175"/>
    </row>
    <row r="202" ht="15.75" customHeight="1">
      <c r="D202" s="232"/>
      <c r="L202" s="299"/>
      <c r="M202" s="299"/>
      <c r="N202" s="232"/>
      <c r="O202" s="232"/>
      <c r="P202" s="232"/>
      <c r="R202" s="171"/>
      <c r="AZ202" s="175"/>
      <c r="BA202" s="175"/>
    </row>
    <row r="203" ht="15.75" customHeight="1">
      <c r="D203" s="232"/>
      <c r="L203" s="299"/>
      <c r="M203" s="299"/>
      <c r="N203" s="232"/>
      <c r="O203" s="232"/>
      <c r="P203" s="232"/>
      <c r="R203" s="171"/>
      <c r="AZ203" s="175"/>
      <c r="BA203" s="175"/>
    </row>
    <row r="204" ht="15.75" customHeight="1">
      <c r="D204" s="232"/>
      <c r="L204" s="299"/>
      <c r="M204" s="299"/>
      <c r="N204" s="232"/>
      <c r="O204" s="232"/>
      <c r="P204" s="232"/>
      <c r="R204" s="171"/>
      <c r="AZ204" s="175"/>
      <c r="BA204" s="175"/>
    </row>
    <row r="205" ht="15.75" customHeight="1">
      <c r="D205" s="232"/>
      <c r="L205" s="299"/>
      <c r="M205" s="299"/>
      <c r="N205" s="232"/>
      <c r="O205" s="232"/>
      <c r="P205" s="232"/>
      <c r="R205" s="171"/>
      <c r="AZ205" s="175"/>
      <c r="BA205" s="175"/>
    </row>
    <row r="206" ht="15.75" customHeight="1">
      <c r="D206" s="232"/>
      <c r="L206" s="299"/>
      <c r="M206" s="299"/>
      <c r="N206" s="232"/>
      <c r="O206" s="232"/>
      <c r="P206" s="232"/>
      <c r="R206" s="171"/>
      <c r="AZ206" s="175"/>
      <c r="BA206" s="175"/>
    </row>
    <row r="207" ht="15.75" customHeight="1">
      <c r="D207" s="232"/>
      <c r="L207" s="299"/>
      <c r="M207" s="299"/>
      <c r="N207" s="232"/>
      <c r="O207" s="232"/>
      <c r="P207" s="232"/>
      <c r="R207" s="171"/>
      <c r="AZ207" s="175"/>
      <c r="BA207" s="175"/>
    </row>
    <row r="208" ht="15.75" customHeight="1">
      <c r="D208" s="232"/>
      <c r="L208" s="299"/>
      <c r="M208" s="299"/>
      <c r="N208" s="232"/>
      <c r="O208" s="232"/>
      <c r="P208" s="232"/>
      <c r="R208" s="171"/>
      <c r="AZ208" s="175"/>
      <c r="BA208" s="175"/>
    </row>
    <row r="209" ht="15.75" customHeight="1">
      <c r="D209" s="232"/>
      <c r="L209" s="299"/>
      <c r="M209" s="299"/>
      <c r="N209" s="232"/>
      <c r="O209" s="232"/>
      <c r="P209" s="232"/>
      <c r="R209" s="171"/>
      <c r="AZ209" s="175"/>
      <c r="BA209" s="175"/>
    </row>
    <row r="210" ht="15.75" customHeight="1">
      <c r="D210" s="232"/>
      <c r="L210" s="299"/>
      <c r="M210" s="299"/>
      <c r="N210" s="232"/>
      <c r="O210" s="232"/>
      <c r="P210" s="232"/>
      <c r="R210" s="171"/>
      <c r="AZ210" s="175"/>
      <c r="BA210" s="175"/>
    </row>
    <row r="211" ht="15.75" customHeight="1">
      <c r="D211" s="232"/>
      <c r="L211" s="299"/>
      <c r="M211" s="299"/>
      <c r="N211" s="232"/>
      <c r="O211" s="232"/>
      <c r="P211" s="232"/>
      <c r="R211" s="171"/>
      <c r="AZ211" s="175"/>
      <c r="BA211" s="175"/>
    </row>
    <row r="212" ht="15.75" customHeight="1">
      <c r="D212" s="232"/>
      <c r="L212" s="299"/>
      <c r="M212" s="299"/>
      <c r="N212" s="232"/>
      <c r="O212" s="232"/>
      <c r="P212" s="232"/>
      <c r="R212" s="171"/>
      <c r="AZ212" s="175"/>
      <c r="BA212" s="175"/>
    </row>
    <row r="213" ht="15.75" customHeight="1">
      <c r="D213" s="232"/>
      <c r="L213" s="299"/>
      <c r="M213" s="299"/>
      <c r="N213" s="232"/>
      <c r="O213" s="232"/>
      <c r="P213" s="232"/>
      <c r="R213" s="171"/>
      <c r="AZ213" s="175"/>
      <c r="BA213" s="175"/>
    </row>
    <row r="214" ht="15.75" customHeight="1">
      <c r="D214" s="232"/>
      <c r="L214" s="299"/>
      <c r="M214" s="299"/>
      <c r="N214" s="232"/>
      <c r="O214" s="232"/>
      <c r="P214" s="232"/>
      <c r="R214" s="171"/>
      <c r="AZ214" s="175"/>
      <c r="BA214" s="175"/>
    </row>
    <row r="215" ht="15.75" customHeight="1">
      <c r="D215" s="232"/>
      <c r="L215" s="299"/>
      <c r="M215" s="299"/>
      <c r="N215" s="232"/>
      <c r="O215" s="232"/>
      <c r="P215" s="232"/>
      <c r="R215" s="171"/>
      <c r="AZ215" s="175"/>
      <c r="BA215" s="175"/>
    </row>
    <row r="216" ht="15.75" customHeight="1">
      <c r="D216" s="232"/>
      <c r="L216" s="299"/>
      <c r="M216" s="299"/>
      <c r="N216" s="232"/>
      <c r="O216" s="232"/>
      <c r="P216" s="232"/>
      <c r="R216" s="171"/>
      <c r="AZ216" s="175"/>
      <c r="BA216" s="175"/>
    </row>
    <row r="217" ht="15.75" customHeight="1">
      <c r="D217" s="232"/>
      <c r="L217" s="299"/>
      <c r="M217" s="299"/>
      <c r="N217" s="232"/>
      <c r="O217" s="232"/>
      <c r="P217" s="232"/>
      <c r="R217" s="171"/>
      <c r="AZ217" s="175"/>
      <c r="BA217" s="175"/>
    </row>
    <row r="218" ht="15.75" customHeight="1">
      <c r="D218" s="232"/>
      <c r="L218" s="299"/>
      <c r="M218" s="299"/>
      <c r="N218" s="232"/>
      <c r="O218" s="232"/>
      <c r="P218" s="232"/>
      <c r="R218" s="171"/>
      <c r="AZ218" s="175"/>
      <c r="BA218" s="175"/>
    </row>
    <row r="219" ht="15.75" customHeight="1">
      <c r="D219" s="232"/>
      <c r="L219" s="299"/>
      <c r="M219" s="299"/>
      <c r="N219" s="232"/>
      <c r="O219" s="232"/>
      <c r="P219" s="232"/>
      <c r="R219" s="171"/>
      <c r="AZ219" s="175"/>
      <c r="BA219" s="175"/>
    </row>
    <row r="220" ht="15.75" customHeight="1">
      <c r="D220" s="232"/>
      <c r="L220" s="299"/>
      <c r="M220" s="299"/>
      <c r="N220" s="232"/>
      <c r="O220" s="232"/>
      <c r="P220" s="232"/>
      <c r="R220" s="171"/>
      <c r="AZ220" s="175"/>
      <c r="BA220" s="175"/>
    </row>
    <row r="221" ht="15.75" customHeight="1">
      <c r="D221" s="232"/>
      <c r="L221" s="299"/>
      <c r="M221" s="299"/>
      <c r="N221" s="232"/>
      <c r="O221" s="232"/>
      <c r="P221" s="232"/>
      <c r="R221" s="171"/>
      <c r="AZ221" s="175"/>
      <c r="BA221" s="175"/>
    </row>
    <row r="222" ht="15.75" customHeight="1">
      <c r="D222" s="232"/>
      <c r="L222" s="299"/>
      <c r="M222" s="299"/>
      <c r="N222" s="232"/>
      <c r="O222" s="232"/>
      <c r="P222" s="232"/>
      <c r="R222" s="171"/>
      <c r="AZ222" s="175"/>
      <c r="BA222" s="175"/>
    </row>
    <row r="223" ht="15.75" customHeight="1">
      <c r="D223" s="232"/>
      <c r="L223" s="299"/>
      <c r="M223" s="299"/>
      <c r="N223" s="232"/>
      <c r="O223" s="232"/>
      <c r="P223" s="232"/>
      <c r="R223" s="171"/>
      <c r="AZ223" s="175"/>
      <c r="BA223" s="175"/>
    </row>
    <row r="224" ht="15.75" customHeight="1">
      <c r="D224" s="232"/>
      <c r="L224" s="299"/>
      <c r="M224" s="299"/>
      <c r="N224" s="232"/>
      <c r="O224" s="232"/>
      <c r="P224" s="232"/>
      <c r="R224" s="171"/>
      <c r="AZ224" s="175"/>
      <c r="BA224" s="175"/>
    </row>
    <row r="225" ht="15.75" customHeight="1">
      <c r="D225" s="232"/>
      <c r="L225" s="299"/>
      <c r="M225" s="299"/>
      <c r="N225" s="232"/>
      <c r="O225" s="232"/>
      <c r="P225" s="232"/>
      <c r="R225" s="171"/>
      <c r="AZ225" s="175"/>
      <c r="BA225" s="175"/>
    </row>
    <row r="226" ht="15.75" customHeight="1">
      <c r="D226" s="232"/>
      <c r="L226" s="299"/>
      <c r="M226" s="299"/>
      <c r="N226" s="232"/>
      <c r="O226" s="232"/>
      <c r="P226" s="232"/>
      <c r="R226" s="171"/>
      <c r="AZ226" s="175"/>
      <c r="BA226" s="175"/>
    </row>
    <row r="227" ht="15.75" customHeight="1">
      <c r="D227" s="232"/>
      <c r="L227" s="299"/>
      <c r="M227" s="299"/>
      <c r="N227" s="232"/>
      <c r="O227" s="232"/>
      <c r="P227" s="232"/>
      <c r="R227" s="171"/>
      <c r="AZ227" s="175"/>
      <c r="BA227" s="175"/>
    </row>
    <row r="228" ht="15.75" customHeight="1">
      <c r="D228" s="232"/>
      <c r="L228" s="299"/>
      <c r="M228" s="299"/>
      <c r="N228" s="232"/>
      <c r="O228" s="232"/>
      <c r="P228" s="232"/>
      <c r="R228" s="171"/>
      <c r="AZ228" s="175"/>
      <c r="BA228" s="175"/>
    </row>
    <row r="229" ht="15.75" customHeight="1">
      <c r="D229" s="232"/>
      <c r="L229" s="299"/>
      <c r="M229" s="299"/>
      <c r="N229" s="232"/>
      <c r="O229" s="232"/>
      <c r="P229" s="232"/>
      <c r="R229" s="171"/>
      <c r="AZ229" s="175"/>
      <c r="BA229" s="175"/>
    </row>
    <row r="230" ht="15.75" customHeight="1">
      <c r="D230" s="232"/>
      <c r="L230" s="299"/>
      <c r="M230" s="299"/>
      <c r="N230" s="232"/>
      <c r="O230" s="232"/>
      <c r="P230" s="232"/>
      <c r="R230" s="171"/>
      <c r="AZ230" s="175"/>
      <c r="BA230" s="175"/>
    </row>
    <row r="231" ht="15.75" customHeight="1">
      <c r="D231" s="232"/>
      <c r="L231" s="299"/>
      <c r="M231" s="299"/>
      <c r="N231" s="232"/>
      <c r="O231" s="232"/>
      <c r="P231" s="232"/>
      <c r="R231" s="171"/>
      <c r="AZ231" s="175"/>
      <c r="BA231" s="175"/>
    </row>
    <row r="232" ht="15.75" customHeight="1">
      <c r="D232" s="232"/>
      <c r="L232" s="299"/>
      <c r="M232" s="299"/>
      <c r="N232" s="232"/>
      <c r="O232" s="232"/>
      <c r="P232" s="232"/>
      <c r="R232" s="171"/>
      <c r="AZ232" s="175"/>
      <c r="BA232" s="175"/>
    </row>
    <row r="233" ht="15.75" customHeight="1">
      <c r="D233" s="232"/>
      <c r="L233" s="299"/>
      <c r="M233" s="299"/>
      <c r="N233" s="232"/>
      <c r="O233" s="232"/>
      <c r="P233" s="232"/>
      <c r="R233" s="171"/>
      <c r="AZ233" s="175"/>
      <c r="BA233" s="175"/>
    </row>
    <row r="234" ht="15.75" customHeight="1">
      <c r="D234" s="232"/>
      <c r="L234" s="299"/>
      <c r="M234" s="299"/>
      <c r="N234" s="232"/>
      <c r="O234" s="232"/>
      <c r="P234" s="232"/>
      <c r="R234" s="171"/>
      <c r="AZ234" s="175"/>
      <c r="BA234" s="175"/>
    </row>
    <row r="235" ht="15.75" customHeight="1">
      <c r="D235" s="232"/>
      <c r="L235" s="299"/>
      <c r="M235" s="299"/>
      <c r="N235" s="232"/>
      <c r="O235" s="232"/>
      <c r="P235" s="232"/>
      <c r="R235" s="171"/>
      <c r="AZ235" s="175"/>
      <c r="BA235" s="175"/>
    </row>
    <row r="236" ht="15.75" customHeight="1">
      <c r="D236" s="232"/>
      <c r="L236" s="299"/>
      <c r="M236" s="299"/>
      <c r="N236" s="232"/>
      <c r="O236" s="232"/>
      <c r="P236" s="232"/>
      <c r="R236" s="171"/>
      <c r="AZ236" s="175"/>
      <c r="BA236" s="175"/>
    </row>
    <row r="237" ht="15.75" customHeight="1">
      <c r="D237" s="232"/>
      <c r="L237" s="299"/>
      <c r="M237" s="299"/>
      <c r="N237" s="232"/>
      <c r="O237" s="232"/>
      <c r="P237" s="232"/>
      <c r="R237" s="171"/>
      <c r="AZ237" s="175"/>
      <c r="BA237" s="175"/>
    </row>
    <row r="238" ht="15.75" customHeight="1">
      <c r="D238" s="232"/>
      <c r="L238" s="299"/>
      <c r="M238" s="299"/>
      <c r="N238" s="232"/>
      <c r="O238" s="232"/>
      <c r="P238" s="232"/>
      <c r="R238" s="171"/>
      <c r="AZ238" s="175"/>
      <c r="BA238" s="175"/>
    </row>
    <row r="239" ht="15.75" customHeight="1">
      <c r="D239" s="232"/>
      <c r="L239" s="299"/>
      <c r="M239" s="299"/>
      <c r="N239" s="232"/>
      <c r="O239" s="232"/>
      <c r="P239" s="232"/>
      <c r="R239" s="171"/>
      <c r="AZ239" s="175"/>
      <c r="BA239" s="175"/>
    </row>
    <row r="240" ht="15.75" customHeight="1">
      <c r="D240" s="232"/>
      <c r="L240" s="299"/>
      <c r="M240" s="299"/>
      <c r="N240" s="232"/>
      <c r="O240" s="232"/>
      <c r="P240" s="232"/>
      <c r="R240" s="171"/>
      <c r="AZ240" s="175"/>
      <c r="BA240" s="175"/>
    </row>
    <row r="241" ht="15.75" customHeight="1">
      <c r="D241" s="232"/>
      <c r="L241" s="299"/>
      <c r="M241" s="299"/>
      <c r="N241" s="232"/>
      <c r="O241" s="232"/>
      <c r="P241" s="232"/>
      <c r="R241" s="171"/>
      <c r="AZ241" s="175"/>
      <c r="BA241" s="175"/>
    </row>
    <row r="242" ht="15.75" customHeight="1">
      <c r="D242" s="232"/>
      <c r="L242" s="299"/>
      <c r="M242" s="299"/>
      <c r="N242" s="232"/>
      <c r="O242" s="232"/>
      <c r="P242" s="232"/>
      <c r="R242" s="171"/>
      <c r="AZ242" s="175"/>
      <c r="BA242" s="175"/>
    </row>
    <row r="243" ht="15.75" customHeight="1">
      <c r="D243" s="232"/>
      <c r="L243" s="299"/>
      <c r="M243" s="299"/>
      <c r="N243" s="232"/>
      <c r="O243" s="232"/>
      <c r="P243" s="232"/>
      <c r="R243" s="171"/>
      <c r="AZ243" s="175"/>
      <c r="BA243" s="175"/>
    </row>
    <row r="244" ht="15.75" customHeight="1">
      <c r="D244" s="232"/>
      <c r="L244" s="299"/>
      <c r="M244" s="299"/>
      <c r="N244" s="232"/>
      <c r="O244" s="232"/>
      <c r="P244" s="232"/>
      <c r="R244" s="171"/>
      <c r="AZ244" s="175"/>
      <c r="BA244" s="175"/>
    </row>
    <row r="245" ht="15.75" customHeight="1">
      <c r="D245" s="232"/>
      <c r="L245" s="299"/>
      <c r="M245" s="299"/>
      <c r="N245" s="232"/>
      <c r="O245" s="232"/>
      <c r="P245" s="232"/>
      <c r="R245" s="171"/>
      <c r="AZ245" s="175"/>
      <c r="BA245" s="175"/>
    </row>
    <row r="246" ht="15.75" customHeight="1">
      <c r="D246" s="232"/>
      <c r="L246" s="299"/>
      <c r="M246" s="299"/>
      <c r="N246" s="232"/>
      <c r="O246" s="232"/>
      <c r="P246" s="232"/>
      <c r="R246" s="171"/>
      <c r="AZ246" s="175"/>
      <c r="BA246" s="175"/>
    </row>
    <row r="247" ht="15.75" customHeight="1">
      <c r="D247" s="232"/>
      <c r="L247" s="299"/>
      <c r="M247" s="299"/>
      <c r="N247" s="232"/>
      <c r="O247" s="232"/>
      <c r="P247" s="232"/>
      <c r="R247" s="171"/>
      <c r="AZ247" s="175"/>
      <c r="BA247" s="175"/>
    </row>
    <row r="248" ht="15.75" customHeight="1">
      <c r="D248" s="232"/>
      <c r="L248" s="299"/>
      <c r="M248" s="299"/>
      <c r="N248" s="232"/>
      <c r="O248" s="232"/>
      <c r="P248" s="232"/>
      <c r="R248" s="171"/>
      <c r="AZ248" s="175"/>
      <c r="BA248" s="175"/>
    </row>
    <row r="249" ht="15.75" customHeight="1">
      <c r="D249" s="232"/>
      <c r="L249" s="299"/>
      <c r="M249" s="299"/>
      <c r="N249" s="232"/>
      <c r="O249" s="232"/>
      <c r="P249" s="232"/>
      <c r="R249" s="171"/>
      <c r="AZ249" s="175"/>
      <c r="BA249" s="175"/>
    </row>
    <row r="250" ht="15.75" customHeight="1">
      <c r="D250" s="232"/>
      <c r="L250" s="299"/>
      <c r="M250" s="299"/>
      <c r="N250" s="232"/>
      <c r="O250" s="232"/>
      <c r="P250" s="232"/>
      <c r="R250" s="171"/>
      <c r="AZ250" s="175"/>
      <c r="BA250" s="175"/>
    </row>
    <row r="251" ht="15.75" customHeight="1">
      <c r="D251" s="232"/>
      <c r="L251" s="299"/>
      <c r="M251" s="299"/>
      <c r="N251" s="232"/>
      <c r="O251" s="232"/>
      <c r="P251" s="232"/>
      <c r="R251" s="171"/>
      <c r="AZ251" s="175"/>
      <c r="BA251" s="175"/>
    </row>
    <row r="252" ht="15.75" customHeight="1">
      <c r="D252" s="232"/>
      <c r="L252" s="299"/>
      <c r="M252" s="299"/>
      <c r="N252" s="232"/>
      <c r="O252" s="232"/>
      <c r="P252" s="232"/>
      <c r="R252" s="171"/>
      <c r="AZ252" s="175"/>
      <c r="BA252" s="175"/>
    </row>
    <row r="253" ht="15.75" customHeight="1">
      <c r="D253" s="232"/>
      <c r="L253" s="299"/>
      <c r="M253" s="299"/>
      <c r="N253" s="232"/>
      <c r="O253" s="232"/>
      <c r="P253" s="232"/>
      <c r="R253" s="171"/>
      <c r="AZ253" s="175"/>
      <c r="BA253" s="175"/>
    </row>
    <row r="254" ht="15.75" customHeight="1">
      <c r="D254" s="232"/>
      <c r="L254" s="299"/>
      <c r="M254" s="299"/>
      <c r="N254" s="232"/>
      <c r="O254" s="232"/>
      <c r="P254" s="232"/>
      <c r="R254" s="171"/>
      <c r="AZ254" s="175"/>
      <c r="BA254" s="175"/>
    </row>
    <row r="255" ht="15.75" customHeight="1">
      <c r="D255" s="232"/>
      <c r="L255" s="299"/>
      <c r="M255" s="299"/>
      <c r="N255" s="232"/>
      <c r="O255" s="232"/>
      <c r="P255" s="232"/>
      <c r="R255" s="171"/>
      <c r="AZ255" s="175"/>
      <c r="BA255" s="175"/>
    </row>
    <row r="256" ht="15.75" customHeight="1">
      <c r="D256" s="232"/>
      <c r="L256" s="299"/>
      <c r="M256" s="299"/>
      <c r="N256" s="232"/>
      <c r="O256" s="232"/>
      <c r="P256" s="232"/>
      <c r="R256" s="171"/>
      <c r="AZ256" s="175"/>
      <c r="BA256" s="175"/>
    </row>
    <row r="257" ht="15.75" customHeight="1">
      <c r="D257" s="232"/>
      <c r="L257" s="299"/>
      <c r="M257" s="299"/>
      <c r="N257" s="232"/>
      <c r="O257" s="232"/>
      <c r="P257" s="232"/>
      <c r="R257" s="171"/>
      <c r="AZ257" s="175"/>
      <c r="BA257" s="175"/>
    </row>
    <row r="258" ht="15.75" customHeight="1">
      <c r="D258" s="232"/>
      <c r="L258" s="299"/>
      <c r="M258" s="299"/>
      <c r="N258" s="232"/>
      <c r="O258" s="232"/>
      <c r="P258" s="232"/>
      <c r="R258" s="171"/>
      <c r="AZ258" s="175"/>
      <c r="BA258" s="175"/>
    </row>
    <row r="259" ht="15.75" customHeight="1">
      <c r="D259" s="232"/>
      <c r="L259" s="299"/>
      <c r="M259" s="299"/>
      <c r="N259" s="232"/>
      <c r="O259" s="232"/>
      <c r="P259" s="232"/>
      <c r="R259" s="171"/>
      <c r="AZ259" s="175"/>
      <c r="BA259" s="175"/>
    </row>
    <row r="260" ht="15.75" customHeight="1">
      <c r="D260" s="232"/>
      <c r="L260" s="299"/>
      <c r="M260" s="299"/>
      <c r="N260" s="232"/>
      <c r="O260" s="232"/>
      <c r="P260" s="232"/>
      <c r="R260" s="171"/>
      <c r="AZ260" s="175"/>
      <c r="BA260" s="175"/>
    </row>
    <row r="261" ht="15.75" customHeight="1">
      <c r="D261" s="232"/>
      <c r="L261" s="299"/>
      <c r="M261" s="299"/>
      <c r="N261" s="232"/>
      <c r="O261" s="232"/>
      <c r="P261" s="232"/>
      <c r="R261" s="171"/>
      <c r="AZ261" s="175"/>
      <c r="BA261" s="175"/>
    </row>
    <row r="262" ht="15.75" customHeight="1">
      <c r="D262" s="232"/>
      <c r="L262" s="299"/>
      <c r="M262" s="299"/>
      <c r="N262" s="232"/>
      <c r="O262" s="232"/>
      <c r="P262" s="232"/>
      <c r="R262" s="171"/>
      <c r="AZ262" s="175"/>
      <c r="BA262" s="175"/>
    </row>
    <row r="263" ht="15.75" customHeight="1">
      <c r="D263" s="232"/>
      <c r="L263" s="299"/>
      <c r="M263" s="299"/>
      <c r="N263" s="232"/>
      <c r="O263" s="232"/>
      <c r="P263" s="232"/>
      <c r="R263" s="171"/>
      <c r="AZ263" s="175"/>
      <c r="BA263" s="175"/>
    </row>
    <row r="264" ht="15.75" customHeight="1">
      <c r="D264" s="232"/>
      <c r="L264" s="299"/>
      <c r="M264" s="299"/>
      <c r="N264" s="232"/>
      <c r="O264" s="232"/>
      <c r="P264" s="232"/>
      <c r="R264" s="171"/>
      <c r="AZ264" s="175"/>
      <c r="BA264" s="175"/>
    </row>
    <row r="265" ht="15.75" customHeight="1">
      <c r="D265" s="232"/>
      <c r="L265" s="299"/>
      <c r="M265" s="299"/>
      <c r="N265" s="232"/>
      <c r="O265" s="232"/>
      <c r="P265" s="232"/>
      <c r="R265" s="171"/>
      <c r="AZ265" s="175"/>
      <c r="BA265" s="175"/>
    </row>
    <row r="266" ht="15.75" customHeight="1">
      <c r="D266" s="232"/>
      <c r="L266" s="299"/>
      <c r="M266" s="299"/>
      <c r="N266" s="232"/>
      <c r="O266" s="232"/>
      <c r="P266" s="232"/>
      <c r="R266" s="171"/>
      <c r="AZ266" s="175"/>
      <c r="BA266" s="175"/>
    </row>
    <row r="267" ht="15.75" customHeight="1">
      <c r="D267" s="232"/>
      <c r="L267" s="299"/>
      <c r="M267" s="299"/>
      <c r="N267" s="232"/>
      <c r="O267" s="232"/>
      <c r="P267" s="232"/>
      <c r="R267" s="171"/>
      <c r="AZ267" s="175"/>
      <c r="BA267" s="175"/>
    </row>
    <row r="268" ht="15.75" customHeight="1">
      <c r="D268" s="232"/>
      <c r="L268" s="299"/>
      <c r="M268" s="299"/>
      <c r="N268" s="232"/>
      <c r="O268" s="232"/>
      <c r="P268" s="232"/>
      <c r="R268" s="171"/>
      <c r="AZ268" s="175"/>
      <c r="BA268" s="175"/>
    </row>
    <row r="269" ht="15.75" customHeight="1">
      <c r="D269" s="232"/>
      <c r="L269" s="299"/>
      <c r="M269" s="299"/>
      <c r="N269" s="232"/>
      <c r="O269" s="232"/>
      <c r="P269" s="232"/>
      <c r="R269" s="171"/>
      <c r="AZ269" s="175"/>
      <c r="BA269" s="175"/>
    </row>
    <row r="270" ht="15.75" customHeight="1">
      <c r="D270" s="232"/>
      <c r="L270" s="299"/>
      <c r="M270" s="299"/>
      <c r="N270" s="232"/>
      <c r="O270" s="232"/>
      <c r="P270" s="232"/>
      <c r="R270" s="171"/>
      <c r="AZ270" s="175"/>
      <c r="BA270" s="175"/>
    </row>
    <row r="271" ht="15.75" customHeight="1">
      <c r="D271" s="232"/>
      <c r="L271" s="299"/>
      <c r="M271" s="299"/>
      <c r="N271" s="232"/>
      <c r="O271" s="232"/>
      <c r="P271" s="232"/>
      <c r="R271" s="171"/>
      <c r="AZ271" s="175"/>
      <c r="BA271" s="175"/>
    </row>
    <row r="272" ht="15.75" customHeight="1">
      <c r="D272" s="232"/>
      <c r="L272" s="299"/>
      <c r="M272" s="299"/>
      <c r="N272" s="232"/>
      <c r="O272" s="232"/>
      <c r="P272" s="232"/>
      <c r="R272" s="171"/>
      <c r="AZ272" s="175"/>
      <c r="BA272" s="175"/>
    </row>
    <row r="273" ht="15.75" customHeight="1">
      <c r="D273" s="232"/>
      <c r="L273" s="299"/>
      <c r="M273" s="299"/>
      <c r="N273" s="232"/>
      <c r="O273" s="232"/>
      <c r="P273" s="232"/>
      <c r="R273" s="171"/>
      <c r="AZ273" s="175"/>
      <c r="BA273" s="175"/>
    </row>
    <row r="274" ht="15.75" customHeight="1">
      <c r="D274" s="232"/>
      <c r="L274" s="299"/>
      <c r="M274" s="299"/>
      <c r="N274" s="232"/>
      <c r="O274" s="232"/>
      <c r="P274" s="232"/>
      <c r="R274" s="171"/>
      <c r="AZ274" s="175"/>
      <c r="BA274" s="175"/>
    </row>
    <row r="275" ht="15.75" customHeight="1">
      <c r="D275" s="232"/>
      <c r="L275" s="299"/>
      <c r="M275" s="299"/>
      <c r="N275" s="232"/>
      <c r="O275" s="232"/>
      <c r="P275" s="232"/>
      <c r="R275" s="171"/>
      <c r="AZ275" s="175"/>
      <c r="BA275" s="175"/>
    </row>
    <row r="276" ht="15.75" customHeight="1">
      <c r="D276" s="232"/>
      <c r="L276" s="299"/>
      <c r="M276" s="299"/>
      <c r="N276" s="232"/>
      <c r="O276" s="232"/>
      <c r="P276" s="232"/>
      <c r="R276" s="171"/>
      <c r="AZ276" s="175"/>
      <c r="BA276" s="175"/>
    </row>
    <row r="277" ht="15.75" customHeight="1">
      <c r="D277" s="232"/>
      <c r="L277" s="299"/>
      <c r="M277" s="299"/>
      <c r="N277" s="232"/>
      <c r="O277" s="232"/>
      <c r="P277" s="232"/>
      <c r="R277" s="171"/>
      <c r="AZ277" s="175"/>
      <c r="BA277" s="175"/>
    </row>
    <row r="278" ht="15.75" customHeight="1">
      <c r="D278" s="232"/>
      <c r="L278" s="299"/>
      <c r="M278" s="299"/>
      <c r="N278" s="232"/>
      <c r="O278" s="232"/>
      <c r="P278" s="232"/>
      <c r="R278" s="171"/>
      <c r="AZ278" s="175"/>
      <c r="BA278" s="175"/>
    </row>
    <row r="279" ht="15.75" customHeight="1">
      <c r="D279" s="232"/>
      <c r="L279" s="299"/>
      <c r="M279" s="299"/>
      <c r="N279" s="232"/>
      <c r="O279" s="232"/>
      <c r="P279" s="232"/>
      <c r="R279" s="171"/>
      <c r="AZ279" s="175"/>
      <c r="BA279" s="175"/>
    </row>
    <row r="280" ht="15.75" customHeight="1">
      <c r="D280" s="232"/>
      <c r="L280" s="299"/>
      <c r="M280" s="299"/>
      <c r="N280" s="232"/>
      <c r="O280" s="232"/>
      <c r="P280" s="232"/>
      <c r="R280" s="171"/>
      <c r="AZ280" s="175"/>
      <c r="BA280" s="175"/>
    </row>
    <row r="281" ht="15.75" customHeight="1">
      <c r="D281" s="232"/>
      <c r="L281" s="299"/>
      <c r="M281" s="299"/>
      <c r="N281" s="232"/>
      <c r="O281" s="232"/>
      <c r="P281" s="232"/>
      <c r="R281" s="171"/>
      <c r="AZ281" s="175"/>
      <c r="BA281" s="175"/>
    </row>
    <row r="282" ht="15.75" customHeight="1">
      <c r="D282" s="232"/>
      <c r="L282" s="299"/>
      <c r="M282" s="299"/>
      <c r="N282" s="232"/>
      <c r="O282" s="232"/>
      <c r="P282" s="232"/>
      <c r="R282" s="171"/>
      <c r="AZ282" s="175"/>
      <c r="BA282" s="175"/>
    </row>
    <row r="283" ht="15.75" customHeight="1">
      <c r="D283" s="232"/>
      <c r="L283" s="299"/>
      <c r="M283" s="299"/>
      <c r="N283" s="232"/>
      <c r="O283" s="232"/>
      <c r="P283" s="232"/>
      <c r="R283" s="171"/>
      <c r="AZ283" s="175"/>
      <c r="BA283" s="175"/>
    </row>
    <row r="284" ht="15.75" customHeight="1">
      <c r="D284" s="232"/>
      <c r="L284" s="299"/>
      <c r="M284" s="299"/>
      <c r="N284" s="232"/>
      <c r="O284" s="232"/>
      <c r="P284" s="232"/>
      <c r="R284" s="171"/>
      <c r="AZ284" s="175"/>
      <c r="BA284" s="175"/>
    </row>
    <row r="285" ht="15.75" customHeight="1">
      <c r="D285" s="232"/>
      <c r="L285" s="299"/>
      <c r="M285" s="299"/>
      <c r="N285" s="232"/>
      <c r="O285" s="232"/>
      <c r="P285" s="232"/>
      <c r="R285" s="171"/>
      <c r="AZ285" s="175"/>
      <c r="BA285" s="175"/>
    </row>
    <row r="286" ht="15.75" customHeight="1">
      <c r="D286" s="232"/>
      <c r="L286" s="299"/>
      <c r="M286" s="299"/>
      <c r="N286" s="232"/>
      <c r="O286" s="232"/>
      <c r="P286" s="232"/>
      <c r="R286" s="171"/>
      <c r="AZ286" s="175"/>
      <c r="BA286" s="175"/>
    </row>
    <row r="287" ht="15.75" customHeight="1">
      <c r="D287" s="232"/>
      <c r="L287" s="299"/>
      <c r="M287" s="299"/>
      <c r="N287" s="232"/>
      <c r="O287" s="232"/>
      <c r="P287" s="232"/>
      <c r="R287" s="171"/>
      <c r="AZ287" s="175"/>
      <c r="BA287" s="175"/>
    </row>
    <row r="288" ht="15.75" customHeight="1">
      <c r="D288" s="232"/>
      <c r="L288" s="299"/>
      <c r="M288" s="299"/>
      <c r="N288" s="232"/>
      <c r="O288" s="232"/>
      <c r="P288" s="232"/>
      <c r="R288" s="171"/>
      <c r="AZ288" s="175"/>
      <c r="BA288" s="175"/>
    </row>
    <row r="289" ht="15.75" customHeight="1">
      <c r="D289" s="232"/>
      <c r="L289" s="299"/>
      <c r="M289" s="299"/>
      <c r="N289" s="232"/>
      <c r="O289" s="232"/>
      <c r="P289" s="232"/>
      <c r="R289" s="171"/>
      <c r="AZ289" s="175"/>
      <c r="BA289" s="175"/>
    </row>
    <row r="290" ht="15.75" customHeight="1">
      <c r="D290" s="232"/>
      <c r="L290" s="299"/>
      <c r="M290" s="299"/>
      <c r="N290" s="232"/>
      <c r="O290" s="232"/>
      <c r="P290" s="232"/>
      <c r="R290" s="171"/>
      <c r="AZ290" s="175"/>
      <c r="BA290" s="175"/>
    </row>
    <row r="291" ht="15.75" customHeight="1">
      <c r="D291" s="232"/>
      <c r="L291" s="299"/>
      <c r="M291" s="299"/>
      <c r="N291" s="232"/>
      <c r="O291" s="232"/>
      <c r="P291" s="232"/>
      <c r="R291" s="171"/>
      <c r="AZ291" s="175"/>
      <c r="BA291" s="175"/>
    </row>
    <row r="292" ht="15.75" customHeight="1">
      <c r="D292" s="232"/>
      <c r="L292" s="299"/>
      <c r="M292" s="299"/>
      <c r="N292" s="232"/>
      <c r="O292" s="232"/>
      <c r="P292" s="232"/>
      <c r="R292" s="171"/>
      <c r="AZ292" s="175"/>
      <c r="BA292" s="175"/>
    </row>
    <row r="293" ht="15.75" customHeight="1">
      <c r="D293" s="232"/>
      <c r="L293" s="299"/>
      <c r="M293" s="299"/>
      <c r="N293" s="232"/>
      <c r="O293" s="232"/>
      <c r="P293" s="232"/>
      <c r="R293" s="171"/>
      <c r="AZ293" s="175"/>
      <c r="BA293" s="175"/>
    </row>
    <row r="294" ht="15.75" customHeight="1">
      <c r="D294" s="232"/>
      <c r="L294" s="299"/>
      <c r="M294" s="299"/>
      <c r="N294" s="232"/>
      <c r="O294" s="232"/>
      <c r="P294" s="232"/>
      <c r="R294" s="171"/>
      <c r="AZ294" s="175"/>
      <c r="BA294" s="175"/>
    </row>
    <row r="295" ht="15.75" customHeight="1">
      <c r="D295" s="232"/>
      <c r="L295" s="299"/>
      <c r="M295" s="299"/>
      <c r="N295" s="232"/>
      <c r="O295" s="232"/>
      <c r="P295" s="232"/>
      <c r="R295" s="171"/>
      <c r="AZ295" s="175"/>
      <c r="BA295" s="175"/>
    </row>
    <row r="296" ht="15.75" customHeight="1">
      <c r="D296" s="232"/>
      <c r="L296" s="299"/>
      <c r="M296" s="299"/>
      <c r="N296" s="232"/>
      <c r="O296" s="232"/>
      <c r="P296" s="232"/>
      <c r="R296" s="171"/>
      <c r="AZ296" s="175"/>
      <c r="BA296" s="175"/>
    </row>
    <row r="297" ht="15.75" customHeight="1">
      <c r="D297" s="232"/>
      <c r="L297" s="299"/>
      <c r="M297" s="299"/>
      <c r="N297" s="232"/>
      <c r="O297" s="232"/>
      <c r="P297" s="232"/>
      <c r="R297" s="171"/>
      <c r="AZ297" s="175"/>
      <c r="BA297" s="175"/>
    </row>
    <row r="298" ht="15.75" customHeight="1">
      <c r="D298" s="232"/>
      <c r="L298" s="299"/>
      <c r="M298" s="299"/>
      <c r="N298" s="232"/>
      <c r="O298" s="232"/>
      <c r="P298" s="232"/>
      <c r="R298" s="171"/>
      <c r="AZ298" s="175"/>
      <c r="BA298" s="175"/>
    </row>
    <row r="299" ht="15.75" customHeight="1">
      <c r="D299" s="232"/>
      <c r="L299" s="299"/>
      <c r="M299" s="299"/>
      <c r="N299" s="232"/>
      <c r="O299" s="232"/>
      <c r="P299" s="232"/>
      <c r="R299" s="171"/>
      <c r="AZ299" s="175"/>
      <c r="BA299" s="175"/>
    </row>
    <row r="300" ht="15.75" customHeight="1">
      <c r="D300" s="232"/>
      <c r="L300" s="299"/>
      <c r="M300" s="299"/>
      <c r="N300" s="232"/>
      <c r="O300" s="232"/>
      <c r="P300" s="232"/>
      <c r="R300" s="171"/>
      <c r="AZ300" s="175"/>
      <c r="BA300" s="175"/>
    </row>
    <row r="301" ht="15.75" customHeight="1">
      <c r="D301" s="232"/>
      <c r="L301" s="299"/>
      <c r="M301" s="299"/>
      <c r="N301" s="232"/>
      <c r="O301" s="232"/>
      <c r="P301" s="232"/>
      <c r="R301" s="171"/>
      <c r="AZ301" s="175"/>
      <c r="BA301" s="175"/>
    </row>
    <row r="302" ht="15.75" customHeight="1">
      <c r="D302" s="232"/>
      <c r="L302" s="299"/>
      <c r="M302" s="299"/>
      <c r="N302" s="232"/>
      <c r="O302" s="232"/>
      <c r="P302" s="232"/>
      <c r="R302" s="171"/>
      <c r="AZ302" s="175"/>
      <c r="BA302" s="175"/>
    </row>
    <row r="303" ht="15.75" customHeight="1">
      <c r="D303" s="232"/>
      <c r="L303" s="299"/>
      <c r="M303" s="299"/>
      <c r="N303" s="232"/>
      <c r="O303" s="232"/>
      <c r="P303" s="232"/>
      <c r="R303" s="171"/>
      <c r="AZ303" s="175"/>
      <c r="BA303" s="175"/>
    </row>
    <row r="304" ht="15.75" customHeight="1">
      <c r="D304" s="232"/>
      <c r="L304" s="299"/>
      <c r="M304" s="299"/>
      <c r="N304" s="232"/>
      <c r="O304" s="232"/>
      <c r="P304" s="232"/>
      <c r="R304" s="171"/>
      <c r="AZ304" s="175"/>
      <c r="BA304" s="175"/>
    </row>
    <row r="305" ht="15.75" customHeight="1">
      <c r="D305" s="232"/>
      <c r="L305" s="299"/>
      <c r="M305" s="299"/>
      <c r="N305" s="232"/>
      <c r="O305" s="232"/>
      <c r="P305" s="232"/>
      <c r="R305" s="171"/>
      <c r="AZ305" s="175"/>
      <c r="BA305" s="175"/>
    </row>
    <row r="306" ht="15.75" customHeight="1">
      <c r="D306" s="232"/>
      <c r="L306" s="299"/>
      <c r="M306" s="299"/>
      <c r="N306" s="232"/>
      <c r="O306" s="232"/>
      <c r="P306" s="232"/>
      <c r="R306" s="171"/>
      <c r="AZ306" s="175"/>
      <c r="BA306" s="175"/>
    </row>
    <row r="307" ht="15.75" customHeight="1">
      <c r="D307" s="232"/>
      <c r="L307" s="299"/>
      <c r="M307" s="299"/>
      <c r="N307" s="232"/>
      <c r="O307" s="232"/>
      <c r="P307" s="232"/>
      <c r="R307" s="171"/>
      <c r="AZ307" s="175"/>
      <c r="BA307" s="175"/>
    </row>
    <row r="308" ht="15.75" customHeight="1">
      <c r="D308" s="232"/>
      <c r="L308" s="299"/>
      <c r="M308" s="299"/>
      <c r="N308" s="232"/>
      <c r="O308" s="232"/>
      <c r="P308" s="232"/>
      <c r="R308" s="171"/>
      <c r="AZ308" s="175"/>
      <c r="BA308" s="175"/>
    </row>
    <row r="309" ht="15.75" customHeight="1">
      <c r="D309" s="232"/>
      <c r="L309" s="299"/>
      <c r="M309" s="299"/>
      <c r="N309" s="232"/>
      <c r="O309" s="232"/>
      <c r="P309" s="232"/>
      <c r="R309" s="171"/>
      <c r="AZ309" s="175"/>
      <c r="BA309" s="175"/>
    </row>
    <row r="310" ht="15.75" customHeight="1">
      <c r="D310" s="232"/>
      <c r="L310" s="299"/>
      <c r="M310" s="299"/>
      <c r="N310" s="232"/>
      <c r="O310" s="232"/>
      <c r="P310" s="232"/>
      <c r="R310" s="171"/>
      <c r="AZ310" s="175"/>
      <c r="BA310" s="175"/>
    </row>
    <row r="311" ht="15.75" customHeight="1">
      <c r="D311" s="232"/>
      <c r="L311" s="299"/>
      <c r="M311" s="299"/>
      <c r="N311" s="232"/>
      <c r="O311" s="232"/>
      <c r="P311" s="232"/>
      <c r="R311" s="171"/>
      <c r="AZ311" s="175"/>
      <c r="BA311" s="175"/>
    </row>
    <row r="312" ht="15.75" customHeight="1">
      <c r="D312" s="232"/>
      <c r="L312" s="299"/>
      <c r="M312" s="299"/>
      <c r="N312" s="232"/>
      <c r="O312" s="232"/>
      <c r="P312" s="232"/>
      <c r="R312" s="171"/>
      <c r="AZ312" s="175"/>
      <c r="BA312" s="175"/>
    </row>
    <row r="313" ht="15.75" customHeight="1">
      <c r="D313" s="232"/>
      <c r="L313" s="299"/>
      <c r="M313" s="299"/>
      <c r="N313" s="232"/>
      <c r="O313" s="232"/>
      <c r="P313" s="232"/>
      <c r="R313" s="171"/>
      <c r="AZ313" s="175"/>
      <c r="BA313" s="175"/>
    </row>
    <row r="314" ht="15.75" customHeight="1">
      <c r="D314" s="232"/>
      <c r="L314" s="299"/>
      <c r="M314" s="299"/>
      <c r="N314" s="232"/>
      <c r="O314" s="232"/>
      <c r="P314" s="232"/>
      <c r="R314" s="171"/>
      <c r="AZ314" s="175"/>
      <c r="BA314" s="175"/>
    </row>
    <row r="315" ht="15.75" customHeight="1">
      <c r="D315" s="232"/>
      <c r="L315" s="299"/>
      <c r="M315" s="299"/>
      <c r="N315" s="232"/>
      <c r="O315" s="232"/>
      <c r="P315" s="232"/>
      <c r="R315" s="171"/>
      <c r="AZ315" s="175"/>
      <c r="BA315" s="175"/>
    </row>
    <row r="316" ht="15.75" customHeight="1">
      <c r="D316" s="232"/>
      <c r="L316" s="299"/>
      <c r="M316" s="299"/>
      <c r="N316" s="232"/>
      <c r="O316" s="232"/>
      <c r="P316" s="232"/>
      <c r="R316" s="171"/>
      <c r="AZ316" s="175"/>
      <c r="BA316" s="175"/>
    </row>
    <row r="317" ht="15.75" customHeight="1">
      <c r="D317" s="232"/>
      <c r="L317" s="299"/>
      <c r="M317" s="299"/>
      <c r="N317" s="232"/>
      <c r="O317" s="232"/>
      <c r="P317" s="232"/>
      <c r="R317" s="171"/>
      <c r="AZ317" s="175"/>
      <c r="BA317" s="175"/>
    </row>
    <row r="318" ht="15.75" customHeight="1">
      <c r="D318" s="232"/>
      <c r="L318" s="299"/>
      <c r="M318" s="299"/>
      <c r="N318" s="232"/>
      <c r="O318" s="232"/>
      <c r="P318" s="232"/>
      <c r="R318" s="171"/>
      <c r="AZ318" s="175"/>
      <c r="BA318" s="175"/>
    </row>
    <row r="319" ht="15.75" customHeight="1">
      <c r="D319" s="232"/>
      <c r="L319" s="299"/>
      <c r="M319" s="299"/>
      <c r="N319" s="232"/>
      <c r="O319" s="232"/>
      <c r="P319" s="232"/>
      <c r="R319" s="171"/>
      <c r="AZ319" s="175"/>
      <c r="BA319" s="175"/>
    </row>
    <row r="320" ht="15.75" customHeight="1">
      <c r="D320" s="232"/>
      <c r="L320" s="299"/>
      <c r="M320" s="299"/>
      <c r="N320" s="232"/>
      <c r="O320" s="232"/>
      <c r="P320" s="232"/>
      <c r="R320" s="171"/>
      <c r="AZ320" s="175"/>
      <c r="BA320" s="175"/>
    </row>
    <row r="321" ht="15.75" customHeight="1">
      <c r="D321" s="232"/>
      <c r="L321" s="299"/>
      <c r="M321" s="299"/>
      <c r="N321" s="232"/>
      <c r="O321" s="232"/>
      <c r="P321" s="232"/>
      <c r="R321" s="171"/>
      <c r="AZ321" s="175"/>
      <c r="BA321" s="175"/>
    </row>
    <row r="322" ht="15.75" customHeight="1">
      <c r="D322" s="232"/>
      <c r="L322" s="299"/>
      <c r="M322" s="299"/>
      <c r="N322" s="232"/>
      <c r="O322" s="232"/>
      <c r="P322" s="232"/>
      <c r="R322" s="171"/>
      <c r="AZ322" s="175"/>
      <c r="BA322" s="175"/>
    </row>
    <row r="323" ht="15.75" customHeight="1">
      <c r="D323" s="232"/>
      <c r="L323" s="299"/>
      <c r="M323" s="299"/>
      <c r="N323" s="232"/>
      <c r="O323" s="232"/>
      <c r="P323" s="232"/>
      <c r="R323" s="171"/>
      <c r="AZ323" s="175"/>
      <c r="BA323" s="175"/>
    </row>
    <row r="324" ht="15.75" customHeight="1">
      <c r="D324" s="232"/>
      <c r="L324" s="299"/>
      <c r="M324" s="299"/>
      <c r="N324" s="232"/>
      <c r="O324" s="232"/>
      <c r="P324" s="232"/>
      <c r="R324" s="171"/>
      <c r="AZ324" s="175"/>
      <c r="BA324" s="175"/>
    </row>
    <row r="325" ht="15.75" customHeight="1">
      <c r="D325" s="232"/>
      <c r="L325" s="299"/>
      <c r="M325" s="299"/>
      <c r="N325" s="232"/>
      <c r="O325" s="232"/>
      <c r="P325" s="232"/>
      <c r="R325" s="171"/>
      <c r="AZ325" s="175"/>
      <c r="BA325" s="175"/>
    </row>
    <row r="326" ht="15.75" customHeight="1">
      <c r="D326" s="232"/>
      <c r="L326" s="299"/>
      <c r="M326" s="299"/>
      <c r="N326" s="232"/>
      <c r="O326" s="232"/>
      <c r="P326" s="232"/>
      <c r="R326" s="171"/>
      <c r="AZ326" s="175"/>
      <c r="BA326" s="175"/>
    </row>
    <row r="327" ht="15.75" customHeight="1">
      <c r="D327" s="232"/>
      <c r="L327" s="299"/>
      <c r="M327" s="299"/>
      <c r="N327" s="232"/>
      <c r="O327" s="232"/>
      <c r="P327" s="232"/>
      <c r="R327" s="171"/>
      <c r="AZ327" s="175"/>
      <c r="BA327" s="175"/>
    </row>
    <row r="328" ht="15.75" customHeight="1">
      <c r="D328" s="232"/>
      <c r="L328" s="299"/>
      <c r="M328" s="299"/>
      <c r="N328" s="232"/>
      <c r="O328" s="232"/>
      <c r="P328" s="232"/>
      <c r="R328" s="171"/>
      <c r="AZ328" s="175"/>
      <c r="BA328" s="175"/>
    </row>
    <row r="329" ht="15.75" customHeight="1">
      <c r="D329" s="232"/>
      <c r="L329" s="299"/>
      <c r="M329" s="299"/>
      <c r="N329" s="232"/>
      <c r="O329" s="232"/>
      <c r="P329" s="232"/>
      <c r="R329" s="171"/>
      <c r="AZ329" s="175"/>
      <c r="BA329" s="175"/>
    </row>
    <row r="330" ht="15.75" customHeight="1">
      <c r="D330" s="232"/>
      <c r="L330" s="299"/>
      <c r="M330" s="299"/>
      <c r="N330" s="232"/>
      <c r="O330" s="232"/>
      <c r="P330" s="232"/>
      <c r="R330" s="171"/>
      <c r="AZ330" s="175"/>
      <c r="BA330" s="175"/>
    </row>
    <row r="331" ht="15.75" customHeight="1">
      <c r="D331" s="232"/>
      <c r="L331" s="299"/>
      <c r="M331" s="299"/>
      <c r="N331" s="232"/>
      <c r="O331" s="232"/>
      <c r="P331" s="232"/>
      <c r="R331" s="171"/>
      <c r="AZ331" s="175"/>
      <c r="BA331" s="175"/>
    </row>
    <row r="332" ht="15.75" customHeight="1">
      <c r="D332" s="232"/>
      <c r="L332" s="299"/>
      <c r="M332" s="299"/>
      <c r="N332" s="232"/>
      <c r="O332" s="232"/>
      <c r="P332" s="232"/>
      <c r="R332" s="171"/>
      <c r="AZ332" s="175"/>
      <c r="BA332" s="175"/>
    </row>
    <row r="333" ht="15.75" customHeight="1">
      <c r="D333" s="232"/>
      <c r="L333" s="299"/>
      <c r="M333" s="299"/>
      <c r="N333" s="232"/>
      <c r="O333" s="232"/>
      <c r="P333" s="232"/>
      <c r="R333" s="171"/>
      <c r="AZ333" s="175"/>
      <c r="BA333" s="175"/>
    </row>
    <row r="334" ht="15.75" customHeight="1">
      <c r="D334" s="232"/>
      <c r="L334" s="299"/>
      <c r="M334" s="299"/>
      <c r="N334" s="232"/>
      <c r="O334" s="232"/>
      <c r="P334" s="232"/>
      <c r="R334" s="171"/>
      <c r="AZ334" s="175"/>
      <c r="BA334" s="175"/>
    </row>
    <row r="335" ht="15.75" customHeight="1">
      <c r="D335" s="232"/>
      <c r="L335" s="299"/>
      <c r="M335" s="299"/>
      <c r="N335" s="232"/>
      <c r="O335" s="232"/>
      <c r="P335" s="232"/>
      <c r="R335" s="171"/>
      <c r="AZ335" s="175"/>
      <c r="BA335" s="175"/>
    </row>
    <row r="336" ht="15.75" customHeight="1">
      <c r="D336" s="232"/>
      <c r="L336" s="299"/>
      <c r="M336" s="299"/>
      <c r="N336" s="232"/>
      <c r="O336" s="232"/>
      <c r="P336" s="232"/>
      <c r="R336" s="171"/>
      <c r="AZ336" s="175"/>
      <c r="BA336" s="175"/>
    </row>
    <row r="337" ht="15.75" customHeight="1">
      <c r="D337" s="232"/>
      <c r="L337" s="299"/>
      <c r="M337" s="299"/>
      <c r="N337" s="232"/>
      <c r="O337" s="232"/>
      <c r="P337" s="232"/>
      <c r="R337" s="171"/>
      <c r="AZ337" s="175"/>
      <c r="BA337" s="175"/>
    </row>
    <row r="338" ht="15.75" customHeight="1">
      <c r="D338" s="232"/>
      <c r="L338" s="299"/>
      <c r="M338" s="299"/>
      <c r="N338" s="232"/>
      <c r="O338" s="232"/>
      <c r="P338" s="232"/>
      <c r="R338" s="171"/>
      <c r="AZ338" s="175"/>
      <c r="BA338" s="175"/>
    </row>
    <row r="339" ht="15.75" customHeight="1">
      <c r="D339" s="232"/>
      <c r="L339" s="299"/>
      <c r="M339" s="299"/>
      <c r="N339" s="232"/>
      <c r="O339" s="232"/>
      <c r="P339" s="232"/>
      <c r="R339" s="171"/>
      <c r="AZ339" s="175"/>
      <c r="BA339" s="175"/>
    </row>
    <row r="340" ht="15.75" customHeight="1">
      <c r="D340" s="232"/>
      <c r="L340" s="299"/>
      <c r="M340" s="299"/>
      <c r="N340" s="232"/>
      <c r="O340" s="232"/>
      <c r="P340" s="232"/>
      <c r="R340" s="171"/>
      <c r="AZ340" s="175"/>
      <c r="BA340" s="175"/>
    </row>
    <row r="341" ht="15.75" customHeight="1">
      <c r="D341" s="232"/>
      <c r="L341" s="299"/>
      <c r="M341" s="299"/>
      <c r="N341" s="232"/>
      <c r="O341" s="232"/>
      <c r="P341" s="232"/>
      <c r="R341" s="171"/>
      <c r="AZ341" s="175"/>
      <c r="BA341" s="175"/>
    </row>
    <row r="342" ht="15.75" customHeight="1">
      <c r="D342" s="232"/>
      <c r="L342" s="299"/>
      <c r="M342" s="299"/>
      <c r="N342" s="232"/>
      <c r="O342" s="232"/>
      <c r="P342" s="232"/>
      <c r="R342" s="171"/>
      <c r="AZ342" s="175"/>
      <c r="BA342" s="175"/>
    </row>
    <row r="343" ht="15.75" customHeight="1">
      <c r="D343" s="232"/>
      <c r="L343" s="299"/>
      <c r="M343" s="299"/>
      <c r="N343" s="232"/>
      <c r="O343" s="232"/>
      <c r="P343" s="232"/>
      <c r="R343" s="171"/>
      <c r="AZ343" s="175"/>
      <c r="BA343" s="175"/>
    </row>
    <row r="344" ht="15.75" customHeight="1">
      <c r="D344" s="232"/>
      <c r="L344" s="299"/>
      <c r="M344" s="299"/>
      <c r="N344" s="232"/>
      <c r="O344" s="232"/>
      <c r="P344" s="232"/>
      <c r="R344" s="171"/>
      <c r="AZ344" s="175"/>
      <c r="BA344" s="175"/>
    </row>
    <row r="345" ht="15.75" customHeight="1">
      <c r="D345" s="232"/>
      <c r="L345" s="299"/>
      <c r="M345" s="299"/>
      <c r="N345" s="232"/>
      <c r="O345" s="232"/>
      <c r="P345" s="232"/>
      <c r="R345" s="171"/>
      <c r="AZ345" s="175"/>
      <c r="BA345" s="175"/>
    </row>
    <row r="346" ht="15.75" customHeight="1">
      <c r="D346" s="232"/>
      <c r="L346" s="299"/>
      <c r="M346" s="299"/>
      <c r="N346" s="232"/>
      <c r="O346" s="232"/>
      <c r="P346" s="232"/>
      <c r="R346" s="171"/>
      <c r="AZ346" s="175"/>
      <c r="BA346" s="175"/>
    </row>
    <row r="347" ht="15.75" customHeight="1">
      <c r="D347" s="232"/>
      <c r="L347" s="299"/>
      <c r="M347" s="299"/>
      <c r="N347" s="232"/>
      <c r="O347" s="232"/>
      <c r="P347" s="232"/>
      <c r="R347" s="171"/>
      <c r="AZ347" s="175"/>
      <c r="BA347" s="175"/>
    </row>
    <row r="348" ht="15.75" customHeight="1">
      <c r="D348" s="232"/>
      <c r="L348" s="299"/>
      <c r="M348" s="299"/>
      <c r="N348" s="232"/>
      <c r="O348" s="232"/>
      <c r="P348" s="232"/>
      <c r="R348" s="171"/>
      <c r="AZ348" s="175"/>
      <c r="BA348" s="175"/>
    </row>
    <row r="349" ht="15.75" customHeight="1">
      <c r="D349" s="232"/>
      <c r="L349" s="299"/>
      <c r="M349" s="299"/>
      <c r="N349" s="232"/>
      <c r="O349" s="232"/>
      <c r="P349" s="232"/>
      <c r="R349" s="171"/>
      <c r="AZ349" s="175"/>
      <c r="BA349" s="175"/>
    </row>
    <row r="350" ht="15.75" customHeight="1">
      <c r="D350" s="232"/>
      <c r="L350" s="299"/>
      <c r="M350" s="299"/>
      <c r="N350" s="232"/>
      <c r="O350" s="232"/>
      <c r="P350" s="232"/>
      <c r="R350" s="171"/>
      <c r="AZ350" s="175"/>
      <c r="BA350" s="175"/>
    </row>
    <row r="351" ht="15.75" customHeight="1">
      <c r="D351" s="232"/>
      <c r="L351" s="299"/>
      <c r="M351" s="299"/>
      <c r="N351" s="232"/>
      <c r="O351" s="232"/>
      <c r="P351" s="232"/>
      <c r="R351" s="171"/>
      <c r="AZ351" s="175"/>
      <c r="BA351" s="175"/>
    </row>
    <row r="352" ht="15.75" customHeight="1">
      <c r="D352" s="232"/>
      <c r="L352" s="299"/>
      <c r="M352" s="299"/>
      <c r="N352" s="232"/>
      <c r="O352" s="232"/>
      <c r="P352" s="232"/>
      <c r="R352" s="171"/>
      <c r="AZ352" s="175"/>
      <c r="BA352" s="175"/>
    </row>
    <row r="353" ht="15.75" customHeight="1">
      <c r="D353" s="232"/>
      <c r="L353" s="299"/>
      <c r="M353" s="299"/>
      <c r="N353" s="232"/>
      <c r="O353" s="232"/>
      <c r="P353" s="232"/>
      <c r="R353" s="171"/>
      <c r="AZ353" s="175"/>
      <c r="BA353" s="175"/>
    </row>
    <row r="354" ht="15.75" customHeight="1">
      <c r="D354" s="232"/>
      <c r="L354" s="299"/>
      <c r="M354" s="299"/>
      <c r="N354" s="232"/>
      <c r="O354" s="232"/>
      <c r="P354" s="232"/>
      <c r="R354" s="171"/>
      <c r="AZ354" s="175"/>
      <c r="BA354" s="175"/>
    </row>
    <row r="355" ht="15.75" customHeight="1">
      <c r="D355" s="232"/>
      <c r="L355" s="299"/>
      <c r="M355" s="299"/>
      <c r="N355" s="232"/>
      <c r="O355" s="232"/>
      <c r="P355" s="232"/>
      <c r="R355" s="171"/>
      <c r="AZ355" s="175"/>
      <c r="BA355" s="175"/>
    </row>
    <row r="356" ht="15.75" customHeight="1">
      <c r="D356" s="232"/>
      <c r="L356" s="299"/>
      <c r="M356" s="299"/>
      <c r="N356" s="232"/>
      <c r="O356" s="232"/>
      <c r="P356" s="232"/>
      <c r="R356" s="171"/>
      <c r="AZ356" s="175"/>
      <c r="BA356" s="175"/>
    </row>
    <row r="357" ht="15.75" customHeight="1">
      <c r="D357" s="232"/>
      <c r="L357" s="299"/>
      <c r="M357" s="299"/>
      <c r="N357" s="232"/>
      <c r="O357" s="232"/>
      <c r="P357" s="232"/>
      <c r="R357" s="171"/>
      <c r="AZ357" s="175"/>
      <c r="BA357" s="175"/>
    </row>
    <row r="358" ht="15.75" customHeight="1">
      <c r="D358" s="232"/>
      <c r="L358" s="299"/>
      <c r="M358" s="299"/>
      <c r="N358" s="232"/>
      <c r="O358" s="232"/>
      <c r="P358" s="232"/>
      <c r="R358" s="171"/>
      <c r="AZ358" s="175"/>
      <c r="BA358" s="175"/>
    </row>
    <row r="359" ht="15.75" customHeight="1">
      <c r="D359" s="232"/>
      <c r="L359" s="299"/>
      <c r="M359" s="299"/>
      <c r="N359" s="232"/>
      <c r="O359" s="232"/>
      <c r="P359" s="232"/>
      <c r="R359" s="171"/>
      <c r="AZ359" s="175"/>
      <c r="BA359" s="175"/>
    </row>
    <row r="360" ht="15.75" customHeight="1">
      <c r="D360" s="232"/>
      <c r="L360" s="299"/>
      <c r="M360" s="299"/>
      <c r="N360" s="232"/>
      <c r="O360" s="232"/>
      <c r="P360" s="232"/>
      <c r="R360" s="171"/>
      <c r="AZ360" s="175"/>
      <c r="BA360" s="175"/>
    </row>
    <row r="361" ht="15.75" customHeight="1">
      <c r="D361" s="232"/>
      <c r="L361" s="299"/>
      <c r="M361" s="299"/>
      <c r="N361" s="232"/>
      <c r="O361" s="232"/>
      <c r="P361" s="232"/>
      <c r="R361" s="171"/>
      <c r="AZ361" s="175"/>
      <c r="BA361" s="175"/>
    </row>
    <row r="362" ht="15.75" customHeight="1">
      <c r="D362" s="232"/>
      <c r="L362" s="299"/>
      <c r="M362" s="299"/>
      <c r="N362" s="232"/>
      <c r="O362" s="232"/>
      <c r="P362" s="232"/>
      <c r="R362" s="171"/>
      <c r="AZ362" s="175"/>
      <c r="BA362" s="175"/>
    </row>
    <row r="363" ht="15.75" customHeight="1">
      <c r="D363" s="232"/>
      <c r="L363" s="299"/>
      <c r="M363" s="299"/>
      <c r="N363" s="232"/>
      <c r="O363" s="232"/>
      <c r="P363" s="232"/>
      <c r="R363" s="171"/>
      <c r="AZ363" s="175"/>
      <c r="BA363" s="175"/>
    </row>
    <row r="364" ht="15.75" customHeight="1">
      <c r="D364" s="232"/>
      <c r="L364" s="299"/>
      <c r="M364" s="299"/>
      <c r="N364" s="232"/>
      <c r="O364" s="232"/>
      <c r="P364" s="232"/>
      <c r="R364" s="171"/>
      <c r="AZ364" s="175"/>
      <c r="BA364" s="175"/>
    </row>
    <row r="365" ht="15.75" customHeight="1">
      <c r="D365" s="232"/>
      <c r="L365" s="299"/>
      <c r="M365" s="299"/>
      <c r="N365" s="232"/>
      <c r="O365" s="232"/>
      <c r="P365" s="232"/>
      <c r="R365" s="171"/>
      <c r="AZ365" s="175"/>
      <c r="BA365" s="175"/>
    </row>
    <row r="366" ht="15.75" customHeight="1">
      <c r="D366" s="232"/>
      <c r="L366" s="299"/>
      <c r="M366" s="299"/>
      <c r="N366" s="232"/>
      <c r="O366" s="232"/>
      <c r="P366" s="232"/>
      <c r="R366" s="171"/>
      <c r="AZ366" s="175"/>
      <c r="BA366" s="175"/>
    </row>
    <row r="367" ht="15.75" customHeight="1">
      <c r="D367" s="232"/>
      <c r="L367" s="299"/>
      <c r="M367" s="299"/>
      <c r="N367" s="232"/>
      <c r="O367" s="232"/>
      <c r="P367" s="232"/>
      <c r="R367" s="171"/>
      <c r="AZ367" s="175"/>
      <c r="BA367" s="175"/>
    </row>
    <row r="368" ht="15.75" customHeight="1">
      <c r="D368" s="232"/>
      <c r="L368" s="299"/>
      <c r="M368" s="299"/>
      <c r="N368" s="232"/>
      <c r="O368" s="232"/>
      <c r="P368" s="232"/>
      <c r="R368" s="171"/>
      <c r="AZ368" s="175"/>
      <c r="BA368" s="175"/>
    </row>
    <row r="369" ht="15.75" customHeight="1">
      <c r="D369" s="232"/>
      <c r="L369" s="299"/>
      <c r="M369" s="299"/>
      <c r="N369" s="232"/>
      <c r="O369" s="232"/>
      <c r="P369" s="232"/>
      <c r="R369" s="171"/>
      <c r="AZ369" s="175"/>
      <c r="BA369" s="175"/>
    </row>
    <row r="370" ht="15.75" customHeight="1">
      <c r="D370" s="232"/>
      <c r="L370" s="299"/>
      <c r="M370" s="299"/>
      <c r="N370" s="232"/>
      <c r="O370" s="232"/>
      <c r="P370" s="232"/>
      <c r="R370" s="171"/>
      <c r="AZ370" s="175"/>
      <c r="BA370" s="175"/>
    </row>
    <row r="371" ht="15.75" customHeight="1">
      <c r="D371" s="232"/>
      <c r="L371" s="299"/>
      <c r="M371" s="299"/>
      <c r="N371" s="232"/>
      <c r="O371" s="232"/>
      <c r="P371" s="232"/>
      <c r="R371" s="171"/>
      <c r="AZ371" s="175"/>
      <c r="BA371" s="175"/>
    </row>
    <row r="372" ht="15.75" customHeight="1">
      <c r="D372" s="232"/>
      <c r="L372" s="299"/>
      <c r="M372" s="299"/>
      <c r="N372" s="232"/>
      <c r="O372" s="232"/>
      <c r="P372" s="232"/>
      <c r="R372" s="171"/>
      <c r="AZ372" s="175"/>
      <c r="BA372" s="175"/>
    </row>
    <row r="373" ht="15.75" customHeight="1">
      <c r="D373" s="232"/>
      <c r="L373" s="299"/>
      <c r="M373" s="299"/>
      <c r="N373" s="232"/>
      <c r="O373" s="232"/>
      <c r="P373" s="232"/>
      <c r="R373" s="171"/>
      <c r="AZ373" s="175"/>
      <c r="BA373" s="175"/>
    </row>
    <row r="374" ht="15.75" customHeight="1">
      <c r="D374" s="232"/>
      <c r="L374" s="299"/>
      <c r="M374" s="299"/>
      <c r="N374" s="232"/>
      <c r="O374" s="232"/>
      <c r="P374" s="232"/>
      <c r="R374" s="171"/>
      <c r="AZ374" s="175"/>
      <c r="BA374" s="175"/>
    </row>
    <row r="375" ht="15.75" customHeight="1">
      <c r="D375" s="232"/>
      <c r="L375" s="299"/>
      <c r="M375" s="299"/>
      <c r="N375" s="232"/>
      <c r="O375" s="232"/>
      <c r="P375" s="232"/>
      <c r="R375" s="171"/>
      <c r="AZ375" s="175"/>
      <c r="BA375" s="175"/>
    </row>
    <row r="376" ht="15.75" customHeight="1">
      <c r="D376" s="232"/>
      <c r="L376" s="299"/>
      <c r="M376" s="299"/>
      <c r="N376" s="232"/>
      <c r="O376" s="232"/>
      <c r="P376" s="232"/>
      <c r="R376" s="171"/>
      <c r="AZ376" s="175"/>
      <c r="BA376" s="175"/>
    </row>
    <row r="377" ht="15.75" customHeight="1">
      <c r="D377" s="232"/>
      <c r="L377" s="299"/>
      <c r="M377" s="299"/>
      <c r="N377" s="232"/>
      <c r="O377" s="232"/>
      <c r="P377" s="232"/>
      <c r="R377" s="171"/>
      <c r="AZ377" s="175"/>
      <c r="BA377" s="175"/>
    </row>
    <row r="378" ht="15.75" customHeight="1">
      <c r="D378" s="232"/>
      <c r="L378" s="299"/>
      <c r="M378" s="299"/>
      <c r="N378" s="232"/>
      <c r="O378" s="232"/>
      <c r="P378" s="232"/>
      <c r="R378" s="171"/>
      <c r="AZ378" s="175"/>
      <c r="BA378" s="175"/>
    </row>
    <row r="379" ht="15.75" customHeight="1">
      <c r="D379" s="232"/>
      <c r="L379" s="299"/>
      <c r="M379" s="299"/>
      <c r="N379" s="232"/>
      <c r="O379" s="232"/>
      <c r="P379" s="232"/>
      <c r="R379" s="171"/>
      <c r="AZ379" s="175"/>
      <c r="BA379" s="175"/>
    </row>
    <row r="380" ht="15.75" customHeight="1">
      <c r="D380" s="232"/>
      <c r="L380" s="299"/>
      <c r="M380" s="299"/>
      <c r="N380" s="232"/>
      <c r="O380" s="232"/>
      <c r="P380" s="232"/>
      <c r="R380" s="171"/>
      <c r="AZ380" s="175"/>
      <c r="BA380" s="175"/>
    </row>
    <row r="381" ht="15.75" customHeight="1">
      <c r="D381" s="232"/>
      <c r="L381" s="299"/>
      <c r="M381" s="299"/>
      <c r="N381" s="232"/>
      <c r="O381" s="232"/>
      <c r="P381" s="232"/>
      <c r="R381" s="171"/>
      <c r="AZ381" s="175"/>
      <c r="BA381" s="175"/>
    </row>
    <row r="382" ht="15.75" customHeight="1">
      <c r="D382" s="232"/>
      <c r="L382" s="299"/>
      <c r="M382" s="299"/>
      <c r="N382" s="232"/>
      <c r="O382" s="232"/>
      <c r="P382" s="232"/>
      <c r="R382" s="171"/>
      <c r="AZ382" s="175"/>
      <c r="BA382" s="175"/>
    </row>
    <row r="383" ht="15.75" customHeight="1">
      <c r="D383" s="232"/>
      <c r="L383" s="299"/>
      <c r="M383" s="299"/>
      <c r="N383" s="232"/>
      <c r="O383" s="232"/>
      <c r="P383" s="232"/>
      <c r="R383" s="171"/>
      <c r="AZ383" s="175"/>
      <c r="BA383" s="175"/>
    </row>
    <row r="384" ht="15.75" customHeight="1">
      <c r="D384" s="232"/>
      <c r="L384" s="299"/>
      <c r="M384" s="299"/>
      <c r="N384" s="232"/>
      <c r="O384" s="232"/>
      <c r="P384" s="232"/>
      <c r="R384" s="171"/>
      <c r="AZ384" s="175"/>
      <c r="BA384" s="175"/>
    </row>
    <row r="385" ht="15.75" customHeight="1">
      <c r="D385" s="232"/>
      <c r="L385" s="299"/>
      <c r="M385" s="299"/>
      <c r="N385" s="232"/>
      <c r="O385" s="232"/>
      <c r="P385" s="232"/>
      <c r="R385" s="171"/>
      <c r="AZ385" s="175"/>
      <c r="BA385" s="175"/>
    </row>
    <row r="386" ht="15.75" customHeight="1">
      <c r="D386" s="232"/>
      <c r="L386" s="299"/>
      <c r="M386" s="299"/>
      <c r="N386" s="232"/>
      <c r="O386" s="232"/>
      <c r="P386" s="232"/>
      <c r="R386" s="171"/>
      <c r="AZ386" s="175"/>
      <c r="BA386" s="175"/>
    </row>
    <row r="387" ht="15.75" customHeight="1">
      <c r="D387" s="232"/>
      <c r="L387" s="299"/>
      <c r="M387" s="299"/>
      <c r="N387" s="232"/>
      <c r="O387" s="232"/>
      <c r="P387" s="232"/>
      <c r="R387" s="171"/>
      <c r="AZ387" s="175"/>
      <c r="BA387" s="175"/>
    </row>
    <row r="388" ht="15.75" customHeight="1">
      <c r="D388" s="232"/>
      <c r="L388" s="299"/>
      <c r="M388" s="299"/>
      <c r="N388" s="232"/>
      <c r="O388" s="232"/>
      <c r="P388" s="232"/>
      <c r="R388" s="171"/>
      <c r="AZ388" s="175"/>
      <c r="BA388" s="175"/>
    </row>
    <row r="389" ht="15.75" customHeight="1">
      <c r="D389" s="232"/>
      <c r="L389" s="299"/>
      <c r="M389" s="299"/>
      <c r="N389" s="232"/>
      <c r="O389" s="232"/>
      <c r="P389" s="232"/>
      <c r="R389" s="171"/>
      <c r="AZ389" s="175"/>
      <c r="BA389" s="175"/>
    </row>
    <row r="390" ht="15.75" customHeight="1">
      <c r="D390" s="232"/>
      <c r="L390" s="299"/>
      <c r="M390" s="299"/>
      <c r="N390" s="232"/>
      <c r="O390" s="232"/>
      <c r="P390" s="232"/>
      <c r="R390" s="171"/>
      <c r="AZ390" s="175"/>
      <c r="BA390" s="175"/>
    </row>
    <row r="391" ht="15.75" customHeight="1">
      <c r="D391" s="232"/>
      <c r="L391" s="299"/>
      <c r="M391" s="299"/>
      <c r="N391" s="232"/>
      <c r="O391" s="232"/>
      <c r="P391" s="232"/>
      <c r="R391" s="171"/>
      <c r="AZ391" s="175"/>
      <c r="BA391" s="175"/>
    </row>
    <row r="392" ht="15.75" customHeight="1">
      <c r="D392" s="232"/>
      <c r="L392" s="299"/>
      <c r="M392" s="299"/>
      <c r="N392" s="232"/>
      <c r="O392" s="232"/>
      <c r="P392" s="232"/>
      <c r="R392" s="171"/>
      <c r="AZ392" s="175"/>
      <c r="BA392" s="175"/>
    </row>
    <row r="393" ht="15.75" customHeight="1">
      <c r="D393" s="232"/>
      <c r="L393" s="299"/>
      <c r="M393" s="299"/>
      <c r="N393" s="232"/>
      <c r="O393" s="232"/>
      <c r="P393" s="232"/>
      <c r="R393" s="171"/>
      <c r="AZ393" s="175"/>
      <c r="BA393" s="175"/>
    </row>
    <row r="394" ht="15.75" customHeight="1">
      <c r="D394" s="232"/>
      <c r="L394" s="299"/>
      <c r="M394" s="299"/>
      <c r="N394" s="232"/>
      <c r="O394" s="232"/>
      <c r="P394" s="232"/>
      <c r="R394" s="171"/>
      <c r="AZ394" s="175"/>
      <c r="BA394" s="175"/>
    </row>
    <row r="395" ht="15.75" customHeight="1">
      <c r="D395" s="232"/>
      <c r="L395" s="299"/>
      <c r="M395" s="299"/>
      <c r="N395" s="232"/>
      <c r="O395" s="232"/>
      <c r="P395" s="232"/>
      <c r="R395" s="171"/>
      <c r="AZ395" s="175"/>
      <c r="BA395" s="175"/>
    </row>
    <row r="396" ht="15.75" customHeight="1">
      <c r="D396" s="232"/>
      <c r="L396" s="299"/>
      <c r="M396" s="299"/>
      <c r="N396" s="232"/>
      <c r="O396" s="232"/>
      <c r="P396" s="232"/>
      <c r="R396" s="171"/>
      <c r="AZ396" s="175"/>
      <c r="BA396" s="175"/>
    </row>
    <row r="397" ht="15.75" customHeight="1">
      <c r="D397" s="232"/>
      <c r="L397" s="299"/>
      <c r="M397" s="299"/>
      <c r="N397" s="232"/>
      <c r="O397" s="232"/>
      <c r="P397" s="232"/>
      <c r="R397" s="171"/>
      <c r="AZ397" s="175"/>
      <c r="BA397" s="175"/>
    </row>
    <row r="398" ht="15.75" customHeight="1">
      <c r="D398" s="232"/>
      <c r="L398" s="299"/>
      <c r="M398" s="299"/>
      <c r="N398" s="232"/>
      <c r="O398" s="232"/>
      <c r="P398" s="232"/>
      <c r="R398" s="171"/>
      <c r="AZ398" s="175"/>
      <c r="BA398" s="175"/>
    </row>
    <row r="399" ht="15.75" customHeight="1">
      <c r="D399" s="232"/>
      <c r="L399" s="299"/>
      <c r="M399" s="299"/>
      <c r="N399" s="232"/>
      <c r="O399" s="232"/>
      <c r="P399" s="232"/>
      <c r="R399" s="171"/>
      <c r="AZ399" s="175"/>
      <c r="BA399" s="175"/>
    </row>
    <row r="400" ht="15.75" customHeight="1">
      <c r="D400" s="232"/>
      <c r="L400" s="299"/>
      <c r="M400" s="299"/>
      <c r="N400" s="232"/>
      <c r="O400" s="232"/>
      <c r="P400" s="232"/>
      <c r="R400" s="171"/>
      <c r="AZ400" s="175"/>
      <c r="BA400" s="175"/>
    </row>
    <row r="401" ht="15.75" customHeight="1">
      <c r="D401" s="232"/>
      <c r="L401" s="299"/>
      <c r="M401" s="299"/>
      <c r="N401" s="232"/>
      <c r="O401" s="232"/>
      <c r="P401" s="232"/>
      <c r="R401" s="171"/>
      <c r="AZ401" s="175"/>
      <c r="BA401" s="175"/>
    </row>
    <row r="402" ht="15.75" customHeight="1">
      <c r="D402" s="232"/>
      <c r="L402" s="299"/>
      <c r="M402" s="299"/>
      <c r="N402" s="232"/>
      <c r="O402" s="232"/>
      <c r="P402" s="232"/>
      <c r="R402" s="171"/>
      <c r="AZ402" s="175"/>
      <c r="BA402" s="175"/>
    </row>
    <row r="403" ht="15.75" customHeight="1">
      <c r="D403" s="232"/>
      <c r="L403" s="299"/>
      <c r="M403" s="299"/>
      <c r="N403" s="232"/>
      <c r="O403" s="232"/>
      <c r="P403" s="232"/>
      <c r="R403" s="171"/>
      <c r="AZ403" s="175"/>
      <c r="BA403" s="175"/>
    </row>
    <row r="404" ht="15.75" customHeight="1">
      <c r="D404" s="232"/>
      <c r="L404" s="299"/>
      <c r="M404" s="299"/>
      <c r="N404" s="232"/>
      <c r="O404" s="232"/>
      <c r="P404" s="232"/>
      <c r="R404" s="171"/>
      <c r="AZ404" s="175"/>
      <c r="BA404" s="175"/>
    </row>
    <row r="405" ht="15.75" customHeight="1">
      <c r="D405" s="232"/>
      <c r="L405" s="299"/>
      <c r="M405" s="299"/>
      <c r="N405" s="232"/>
      <c r="O405" s="232"/>
      <c r="P405" s="232"/>
      <c r="R405" s="171"/>
      <c r="AZ405" s="175"/>
      <c r="BA405" s="175"/>
    </row>
    <row r="406" ht="15.75" customHeight="1">
      <c r="D406" s="232"/>
      <c r="L406" s="299"/>
      <c r="M406" s="299"/>
      <c r="N406" s="232"/>
      <c r="O406" s="232"/>
      <c r="P406" s="232"/>
      <c r="R406" s="171"/>
      <c r="AZ406" s="175"/>
      <c r="BA406" s="175"/>
    </row>
    <row r="407" ht="15.75" customHeight="1">
      <c r="D407" s="232"/>
      <c r="L407" s="299"/>
      <c r="M407" s="299"/>
      <c r="N407" s="232"/>
      <c r="O407" s="232"/>
      <c r="P407" s="232"/>
      <c r="R407" s="171"/>
      <c r="AZ407" s="175"/>
      <c r="BA407" s="175"/>
    </row>
    <row r="408" ht="15.75" customHeight="1">
      <c r="D408" s="232"/>
      <c r="L408" s="299"/>
      <c r="M408" s="299"/>
      <c r="N408" s="232"/>
      <c r="O408" s="232"/>
      <c r="P408" s="232"/>
      <c r="R408" s="171"/>
      <c r="AZ408" s="175"/>
      <c r="BA408" s="175"/>
    </row>
    <row r="409" ht="15.75" customHeight="1">
      <c r="D409" s="232"/>
      <c r="L409" s="299"/>
      <c r="M409" s="299"/>
      <c r="N409" s="232"/>
      <c r="O409" s="232"/>
      <c r="P409" s="232"/>
      <c r="R409" s="171"/>
      <c r="AZ409" s="175"/>
      <c r="BA409" s="175"/>
    </row>
    <row r="410" ht="15.75" customHeight="1">
      <c r="D410" s="232"/>
      <c r="L410" s="299"/>
      <c r="M410" s="299"/>
      <c r="N410" s="232"/>
      <c r="O410" s="232"/>
      <c r="P410" s="232"/>
      <c r="R410" s="171"/>
      <c r="AZ410" s="175"/>
      <c r="BA410" s="175"/>
    </row>
    <row r="411" ht="15.75" customHeight="1">
      <c r="D411" s="232"/>
      <c r="L411" s="299"/>
      <c r="M411" s="299"/>
      <c r="N411" s="232"/>
      <c r="O411" s="232"/>
      <c r="P411" s="232"/>
      <c r="R411" s="171"/>
      <c r="AZ411" s="175"/>
      <c r="BA411" s="175"/>
    </row>
    <row r="412" ht="15.75" customHeight="1">
      <c r="D412" s="232"/>
      <c r="L412" s="299"/>
      <c r="M412" s="299"/>
      <c r="N412" s="232"/>
      <c r="O412" s="232"/>
      <c r="P412" s="232"/>
      <c r="R412" s="171"/>
      <c r="AZ412" s="175"/>
      <c r="BA412" s="175"/>
    </row>
    <row r="413" ht="15.75" customHeight="1">
      <c r="D413" s="232"/>
      <c r="L413" s="299"/>
      <c r="M413" s="299"/>
      <c r="N413" s="232"/>
      <c r="O413" s="232"/>
      <c r="P413" s="232"/>
      <c r="R413" s="171"/>
      <c r="AZ413" s="175"/>
      <c r="BA413" s="175"/>
    </row>
    <row r="414" ht="15.75" customHeight="1">
      <c r="D414" s="232"/>
      <c r="L414" s="299"/>
      <c r="M414" s="299"/>
      <c r="N414" s="232"/>
      <c r="O414" s="232"/>
      <c r="P414" s="232"/>
      <c r="R414" s="171"/>
      <c r="AZ414" s="175"/>
      <c r="BA414" s="175"/>
    </row>
    <row r="415" ht="15.75" customHeight="1">
      <c r="D415" s="232"/>
      <c r="L415" s="299"/>
      <c r="M415" s="299"/>
      <c r="N415" s="232"/>
      <c r="O415" s="232"/>
      <c r="P415" s="232"/>
      <c r="R415" s="171"/>
      <c r="AZ415" s="175"/>
      <c r="BA415" s="175"/>
    </row>
    <row r="416" ht="15.75" customHeight="1">
      <c r="D416" s="232"/>
      <c r="L416" s="299"/>
      <c r="M416" s="299"/>
      <c r="N416" s="232"/>
      <c r="O416" s="232"/>
      <c r="P416" s="232"/>
      <c r="R416" s="171"/>
      <c r="AZ416" s="175"/>
      <c r="BA416" s="175"/>
    </row>
    <row r="417" ht="15.75" customHeight="1">
      <c r="D417" s="232"/>
      <c r="L417" s="299"/>
      <c r="M417" s="299"/>
      <c r="N417" s="232"/>
      <c r="O417" s="232"/>
      <c r="P417" s="232"/>
      <c r="R417" s="171"/>
      <c r="AZ417" s="175"/>
      <c r="BA417" s="175"/>
    </row>
    <row r="418" ht="15.75" customHeight="1">
      <c r="D418" s="232"/>
      <c r="L418" s="299"/>
      <c r="M418" s="299"/>
      <c r="N418" s="232"/>
      <c r="O418" s="232"/>
      <c r="P418" s="232"/>
      <c r="R418" s="171"/>
      <c r="AZ418" s="175"/>
      <c r="BA418" s="175"/>
    </row>
    <row r="419" ht="15.75" customHeight="1">
      <c r="D419" s="232"/>
      <c r="L419" s="299"/>
      <c r="M419" s="299"/>
      <c r="N419" s="232"/>
      <c r="O419" s="232"/>
      <c r="P419" s="232"/>
      <c r="R419" s="171"/>
      <c r="AZ419" s="175"/>
      <c r="BA419" s="175"/>
    </row>
    <row r="420" ht="15.75" customHeight="1">
      <c r="D420" s="232"/>
      <c r="L420" s="299"/>
      <c r="M420" s="299"/>
      <c r="N420" s="232"/>
      <c r="O420" s="232"/>
      <c r="P420" s="232"/>
      <c r="R420" s="171"/>
      <c r="AZ420" s="175"/>
      <c r="BA420" s="175"/>
    </row>
    <row r="421" ht="15.75" customHeight="1">
      <c r="D421" s="232"/>
      <c r="L421" s="299"/>
      <c r="M421" s="299"/>
      <c r="N421" s="232"/>
      <c r="O421" s="232"/>
      <c r="P421" s="232"/>
      <c r="R421" s="171"/>
      <c r="AZ421" s="175"/>
      <c r="BA421" s="175"/>
    </row>
    <row r="422" ht="15.75" customHeight="1">
      <c r="D422" s="232"/>
      <c r="L422" s="299"/>
      <c r="M422" s="299"/>
      <c r="N422" s="232"/>
      <c r="O422" s="232"/>
      <c r="P422" s="232"/>
      <c r="R422" s="171"/>
      <c r="AZ422" s="175"/>
      <c r="BA422" s="175"/>
    </row>
    <row r="423" ht="15.75" customHeight="1">
      <c r="D423" s="232"/>
      <c r="L423" s="299"/>
      <c r="M423" s="299"/>
      <c r="N423" s="232"/>
      <c r="O423" s="232"/>
      <c r="P423" s="232"/>
      <c r="R423" s="171"/>
      <c r="AZ423" s="175"/>
      <c r="BA423" s="175"/>
    </row>
    <row r="424" ht="15.75" customHeight="1">
      <c r="D424" s="232"/>
      <c r="L424" s="299"/>
      <c r="M424" s="299"/>
      <c r="N424" s="232"/>
      <c r="O424" s="232"/>
      <c r="P424" s="232"/>
      <c r="R424" s="171"/>
      <c r="AZ424" s="175"/>
      <c r="BA424" s="175"/>
    </row>
    <row r="425" ht="15.75" customHeight="1">
      <c r="D425" s="232"/>
      <c r="L425" s="299"/>
      <c r="M425" s="299"/>
      <c r="N425" s="232"/>
      <c r="O425" s="232"/>
      <c r="P425" s="232"/>
      <c r="R425" s="171"/>
      <c r="AZ425" s="175"/>
      <c r="BA425" s="175"/>
    </row>
    <row r="426" ht="15.75" customHeight="1">
      <c r="D426" s="232"/>
      <c r="L426" s="299"/>
      <c r="M426" s="299"/>
      <c r="N426" s="232"/>
      <c r="O426" s="232"/>
      <c r="P426" s="232"/>
      <c r="R426" s="171"/>
      <c r="AZ426" s="175"/>
      <c r="BA426" s="175"/>
    </row>
    <row r="427" ht="15.75" customHeight="1">
      <c r="D427" s="232"/>
      <c r="L427" s="299"/>
      <c r="M427" s="299"/>
      <c r="N427" s="232"/>
      <c r="O427" s="232"/>
      <c r="P427" s="232"/>
      <c r="R427" s="171"/>
      <c r="AZ427" s="175"/>
      <c r="BA427" s="175"/>
    </row>
    <row r="428" ht="15.75" customHeight="1">
      <c r="D428" s="232"/>
      <c r="L428" s="299"/>
      <c r="M428" s="299"/>
      <c r="N428" s="232"/>
      <c r="O428" s="232"/>
      <c r="P428" s="232"/>
      <c r="R428" s="171"/>
      <c r="AZ428" s="175"/>
      <c r="BA428" s="175"/>
    </row>
    <row r="429" ht="15.75" customHeight="1">
      <c r="D429" s="232"/>
      <c r="L429" s="299"/>
      <c r="M429" s="299"/>
      <c r="N429" s="232"/>
      <c r="O429" s="232"/>
      <c r="P429" s="232"/>
      <c r="R429" s="171"/>
      <c r="AZ429" s="175"/>
      <c r="BA429" s="175"/>
    </row>
    <row r="430" ht="15.75" customHeight="1">
      <c r="D430" s="232"/>
      <c r="L430" s="299"/>
      <c r="M430" s="299"/>
      <c r="N430" s="232"/>
      <c r="O430" s="232"/>
      <c r="P430" s="232"/>
      <c r="R430" s="171"/>
      <c r="AZ430" s="175"/>
      <c r="BA430" s="175"/>
    </row>
    <row r="431" ht="15.75" customHeight="1">
      <c r="D431" s="232"/>
      <c r="L431" s="299"/>
      <c r="M431" s="299"/>
      <c r="N431" s="232"/>
      <c r="O431" s="232"/>
      <c r="P431" s="232"/>
      <c r="R431" s="171"/>
      <c r="AZ431" s="175"/>
      <c r="BA431" s="175"/>
    </row>
    <row r="432" ht="15.75" customHeight="1">
      <c r="D432" s="232"/>
      <c r="L432" s="299"/>
      <c r="M432" s="299"/>
      <c r="N432" s="232"/>
      <c r="O432" s="232"/>
      <c r="P432" s="232"/>
      <c r="R432" s="171"/>
      <c r="AZ432" s="175"/>
      <c r="BA432" s="175"/>
    </row>
    <row r="433" ht="15.75" customHeight="1">
      <c r="D433" s="232"/>
      <c r="L433" s="299"/>
      <c r="M433" s="299"/>
      <c r="N433" s="232"/>
      <c r="O433" s="232"/>
      <c r="P433" s="232"/>
      <c r="R433" s="171"/>
      <c r="AZ433" s="175"/>
      <c r="BA433" s="175"/>
    </row>
    <row r="434" ht="15.75" customHeight="1">
      <c r="D434" s="232"/>
      <c r="L434" s="299"/>
      <c r="M434" s="299"/>
      <c r="N434" s="232"/>
      <c r="O434" s="232"/>
      <c r="P434" s="232"/>
      <c r="R434" s="171"/>
      <c r="AZ434" s="175"/>
      <c r="BA434" s="175"/>
    </row>
    <row r="435" ht="15.75" customHeight="1">
      <c r="D435" s="232"/>
      <c r="L435" s="299"/>
      <c r="M435" s="299"/>
      <c r="N435" s="232"/>
      <c r="O435" s="232"/>
      <c r="P435" s="232"/>
      <c r="R435" s="171"/>
      <c r="AZ435" s="175"/>
      <c r="BA435" s="175"/>
    </row>
    <row r="436" ht="15.75" customHeight="1">
      <c r="D436" s="232"/>
      <c r="L436" s="299"/>
      <c r="M436" s="299"/>
      <c r="N436" s="232"/>
      <c r="O436" s="232"/>
      <c r="P436" s="232"/>
      <c r="R436" s="171"/>
      <c r="AZ436" s="175"/>
      <c r="BA436" s="175"/>
    </row>
    <row r="437" ht="15.75" customHeight="1">
      <c r="D437" s="232"/>
      <c r="L437" s="299"/>
      <c r="M437" s="299"/>
      <c r="N437" s="232"/>
      <c r="O437" s="232"/>
      <c r="P437" s="232"/>
      <c r="R437" s="171"/>
      <c r="AZ437" s="175"/>
      <c r="BA437" s="175"/>
    </row>
    <row r="438" ht="15.75" customHeight="1">
      <c r="D438" s="232"/>
      <c r="L438" s="299"/>
      <c r="M438" s="299"/>
      <c r="N438" s="232"/>
      <c r="O438" s="232"/>
      <c r="P438" s="232"/>
      <c r="R438" s="171"/>
      <c r="AZ438" s="175"/>
      <c r="BA438" s="175"/>
    </row>
    <row r="439" ht="15.75" customHeight="1">
      <c r="D439" s="232"/>
      <c r="L439" s="299"/>
      <c r="M439" s="299"/>
      <c r="N439" s="232"/>
      <c r="O439" s="232"/>
      <c r="P439" s="232"/>
      <c r="R439" s="171"/>
      <c r="AZ439" s="175"/>
      <c r="BA439" s="175"/>
    </row>
    <row r="440" ht="15.75" customHeight="1">
      <c r="D440" s="232"/>
      <c r="L440" s="299"/>
      <c r="M440" s="299"/>
      <c r="N440" s="232"/>
      <c r="O440" s="232"/>
      <c r="P440" s="232"/>
      <c r="R440" s="171"/>
      <c r="AZ440" s="175"/>
      <c r="BA440" s="175"/>
    </row>
    <row r="441" ht="15.75" customHeight="1">
      <c r="D441" s="232"/>
      <c r="L441" s="299"/>
      <c r="M441" s="299"/>
      <c r="N441" s="232"/>
      <c r="O441" s="232"/>
      <c r="P441" s="232"/>
      <c r="R441" s="171"/>
      <c r="AZ441" s="175"/>
      <c r="BA441" s="175"/>
    </row>
    <row r="442" ht="15.75" customHeight="1">
      <c r="D442" s="232"/>
      <c r="L442" s="299"/>
      <c r="M442" s="299"/>
      <c r="N442" s="232"/>
      <c r="O442" s="232"/>
      <c r="P442" s="232"/>
      <c r="R442" s="171"/>
      <c r="AZ442" s="175"/>
      <c r="BA442" s="175"/>
    </row>
    <row r="443" ht="15.75" customHeight="1">
      <c r="D443" s="232"/>
      <c r="L443" s="299"/>
      <c r="M443" s="299"/>
      <c r="N443" s="232"/>
      <c r="O443" s="232"/>
      <c r="P443" s="232"/>
      <c r="R443" s="171"/>
      <c r="AZ443" s="175"/>
      <c r="BA443" s="175"/>
    </row>
    <row r="444" ht="15.75" customHeight="1">
      <c r="D444" s="232"/>
      <c r="L444" s="299"/>
      <c r="M444" s="299"/>
      <c r="N444" s="232"/>
      <c r="O444" s="232"/>
      <c r="P444" s="232"/>
      <c r="R444" s="171"/>
      <c r="AZ444" s="175"/>
      <c r="BA444" s="175"/>
    </row>
    <row r="445" ht="15.75" customHeight="1">
      <c r="D445" s="232"/>
      <c r="L445" s="299"/>
      <c r="M445" s="299"/>
      <c r="N445" s="232"/>
      <c r="O445" s="232"/>
      <c r="P445" s="232"/>
      <c r="R445" s="171"/>
      <c r="AZ445" s="175"/>
      <c r="BA445" s="175"/>
    </row>
    <row r="446" ht="15.75" customHeight="1">
      <c r="D446" s="232"/>
      <c r="L446" s="299"/>
      <c r="M446" s="299"/>
      <c r="N446" s="232"/>
      <c r="O446" s="232"/>
      <c r="P446" s="232"/>
      <c r="R446" s="171"/>
      <c r="AZ446" s="175"/>
      <c r="BA446" s="175"/>
    </row>
    <row r="447" ht="15.75" customHeight="1">
      <c r="D447" s="232"/>
      <c r="L447" s="299"/>
      <c r="M447" s="299"/>
      <c r="N447" s="232"/>
      <c r="O447" s="232"/>
      <c r="P447" s="232"/>
      <c r="R447" s="171"/>
      <c r="AZ447" s="175"/>
      <c r="BA447" s="175"/>
    </row>
    <row r="448" ht="15.75" customHeight="1">
      <c r="D448" s="232"/>
      <c r="L448" s="299"/>
      <c r="M448" s="299"/>
      <c r="N448" s="232"/>
      <c r="O448" s="232"/>
      <c r="P448" s="232"/>
      <c r="R448" s="171"/>
      <c r="AZ448" s="175"/>
      <c r="BA448" s="175"/>
    </row>
    <row r="449" ht="15.75" customHeight="1">
      <c r="D449" s="232"/>
      <c r="L449" s="299"/>
      <c r="M449" s="299"/>
      <c r="N449" s="232"/>
      <c r="O449" s="232"/>
      <c r="P449" s="232"/>
      <c r="R449" s="171"/>
      <c r="AZ449" s="175"/>
      <c r="BA449" s="175"/>
    </row>
    <row r="450" ht="15.75" customHeight="1">
      <c r="D450" s="232"/>
      <c r="L450" s="299"/>
      <c r="M450" s="299"/>
      <c r="N450" s="232"/>
      <c r="O450" s="232"/>
      <c r="P450" s="232"/>
      <c r="R450" s="171"/>
      <c r="AZ450" s="175"/>
      <c r="BA450" s="175"/>
    </row>
    <row r="451" ht="15.75" customHeight="1">
      <c r="D451" s="232"/>
      <c r="L451" s="299"/>
      <c r="M451" s="299"/>
      <c r="N451" s="232"/>
      <c r="O451" s="232"/>
      <c r="P451" s="232"/>
      <c r="R451" s="171"/>
      <c r="AZ451" s="175"/>
      <c r="BA451" s="175"/>
    </row>
    <row r="452" ht="15.75" customHeight="1">
      <c r="D452" s="232"/>
      <c r="L452" s="299"/>
      <c r="M452" s="299"/>
      <c r="N452" s="232"/>
      <c r="O452" s="232"/>
      <c r="P452" s="232"/>
      <c r="R452" s="171"/>
      <c r="AZ452" s="175"/>
      <c r="BA452" s="175"/>
    </row>
    <row r="453" ht="15.75" customHeight="1">
      <c r="D453" s="232"/>
      <c r="L453" s="299"/>
      <c r="M453" s="299"/>
      <c r="N453" s="232"/>
      <c r="O453" s="232"/>
      <c r="P453" s="232"/>
      <c r="R453" s="171"/>
      <c r="AZ453" s="175"/>
      <c r="BA453" s="175"/>
    </row>
    <row r="454" ht="15.75" customHeight="1">
      <c r="D454" s="232"/>
      <c r="L454" s="299"/>
      <c r="M454" s="299"/>
      <c r="N454" s="232"/>
      <c r="O454" s="232"/>
      <c r="P454" s="232"/>
      <c r="R454" s="171"/>
      <c r="AZ454" s="175"/>
      <c r="BA454" s="175"/>
    </row>
    <row r="455" ht="15.75" customHeight="1">
      <c r="D455" s="232"/>
      <c r="L455" s="299"/>
      <c r="M455" s="299"/>
      <c r="N455" s="232"/>
      <c r="O455" s="232"/>
      <c r="P455" s="232"/>
      <c r="R455" s="171"/>
      <c r="AZ455" s="175"/>
      <c r="BA455" s="175"/>
    </row>
    <row r="456" ht="15.75" customHeight="1">
      <c r="D456" s="232"/>
      <c r="L456" s="299"/>
      <c r="M456" s="299"/>
      <c r="N456" s="232"/>
      <c r="O456" s="232"/>
      <c r="P456" s="232"/>
      <c r="R456" s="171"/>
      <c r="AZ456" s="175"/>
      <c r="BA456" s="175"/>
    </row>
    <row r="457" ht="15.75" customHeight="1">
      <c r="D457" s="232"/>
      <c r="L457" s="299"/>
      <c r="M457" s="299"/>
      <c r="N457" s="232"/>
      <c r="O457" s="232"/>
      <c r="P457" s="232"/>
      <c r="R457" s="171"/>
      <c r="AZ457" s="175"/>
      <c r="BA457" s="175"/>
    </row>
    <row r="458" ht="15.75" customHeight="1">
      <c r="D458" s="232"/>
      <c r="L458" s="299"/>
      <c r="M458" s="299"/>
      <c r="N458" s="232"/>
      <c r="O458" s="232"/>
      <c r="P458" s="232"/>
      <c r="R458" s="171"/>
      <c r="AZ458" s="175"/>
      <c r="BA458" s="175"/>
    </row>
    <row r="459" ht="15.75" customHeight="1">
      <c r="D459" s="232"/>
      <c r="L459" s="299"/>
      <c r="M459" s="299"/>
      <c r="N459" s="232"/>
      <c r="O459" s="232"/>
      <c r="P459" s="232"/>
      <c r="R459" s="171"/>
      <c r="AZ459" s="175"/>
      <c r="BA459" s="175"/>
    </row>
    <row r="460" ht="15.75" customHeight="1">
      <c r="D460" s="232"/>
      <c r="L460" s="299"/>
      <c r="M460" s="299"/>
      <c r="N460" s="232"/>
      <c r="O460" s="232"/>
      <c r="P460" s="232"/>
      <c r="R460" s="171"/>
      <c r="AZ460" s="175"/>
      <c r="BA460" s="175"/>
    </row>
    <row r="461" ht="15.75" customHeight="1">
      <c r="D461" s="232"/>
      <c r="L461" s="299"/>
      <c r="M461" s="299"/>
      <c r="N461" s="232"/>
      <c r="O461" s="232"/>
      <c r="P461" s="232"/>
      <c r="R461" s="171"/>
      <c r="AZ461" s="175"/>
      <c r="BA461" s="175"/>
    </row>
    <row r="462" ht="15.75" customHeight="1">
      <c r="D462" s="232"/>
      <c r="L462" s="299"/>
      <c r="M462" s="299"/>
      <c r="N462" s="232"/>
      <c r="O462" s="232"/>
      <c r="P462" s="232"/>
      <c r="R462" s="171"/>
      <c r="AZ462" s="175"/>
      <c r="BA462" s="175"/>
    </row>
    <row r="463" ht="15.75" customHeight="1">
      <c r="D463" s="232"/>
      <c r="L463" s="299"/>
      <c r="M463" s="299"/>
      <c r="N463" s="232"/>
      <c r="O463" s="232"/>
      <c r="P463" s="232"/>
      <c r="R463" s="171"/>
      <c r="AZ463" s="175"/>
      <c r="BA463" s="175"/>
    </row>
    <row r="464" ht="15.75" customHeight="1">
      <c r="D464" s="232"/>
      <c r="L464" s="299"/>
      <c r="M464" s="299"/>
      <c r="N464" s="232"/>
      <c r="O464" s="232"/>
      <c r="P464" s="232"/>
      <c r="R464" s="171"/>
      <c r="AZ464" s="175"/>
      <c r="BA464" s="175"/>
    </row>
    <row r="465" ht="15.75" customHeight="1">
      <c r="D465" s="232"/>
      <c r="L465" s="299"/>
      <c r="M465" s="299"/>
      <c r="N465" s="232"/>
      <c r="O465" s="232"/>
      <c r="P465" s="232"/>
      <c r="R465" s="171"/>
      <c r="AZ465" s="175"/>
      <c r="BA465" s="175"/>
    </row>
    <row r="466" ht="15.75" customHeight="1">
      <c r="D466" s="232"/>
      <c r="L466" s="299"/>
      <c r="M466" s="299"/>
      <c r="N466" s="232"/>
      <c r="O466" s="232"/>
      <c r="P466" s="232"/>
      <c r="R466" s="171"/>
      <c r="AZ466" s="175"/>
      <c r="BA466" s="175"/>
    </row>
    <row r="467" ht="15.75" customHeight="1">
      <c r="D467" s="232"/>
      <c r="L467" s="299"/>
      <c r="M467" s="299"/>
      <c r="N467" s="232"/>
      <c r="O467" s="232"/>
      <c r="P467" s="232"/>
      <c r="R467" s="171"/>
      <c r="AZ467" s="175"/>
      <c r="BA467" s="175"/>
    </row>
    <row r="468" ht="15.75" customHeight="1">
      <c r="D468" s="232"/>
      <c r="L468" s="299"/>
      <c r="M468" s="299"/>
      <c r="N468" s="232"/>
      <c r="O468" s="232"/>
      <c r="P468" s="232"/>
      <c r="R468" s="171"/>
      <c r="AZ468" s="175"/>
      <c r="BA468" s="175"/>
    </row>
    <row r="469" ht="15.75" customHeight="1">
      <c r="D469" s="232"/>
      <c r="L469" s="299"/>
      <c r="M469" s="299"/>
      <c r="N469" s="232"/>
      <c r="O469" s="232"/>
      <c r="P469" s="232"/>
      <c r="R469" s="171"/>
      <c r="AZ469" s="175"/>
      <c r="BA469" s="175"/>
    </row>
    <row r="470" ht="15.75" customHeight="1">
      <c r="D470" s="232"/>
      <c r="L470" s="299"/>
      <c r="M470" s="299"/>
      <c r="N470" s="232"/>
      <c r="O470" s="232"/>
      <c r="P470" s="232"/>
      <c r="R470" s="171"/>
      <c r="AZ470" s="175"/>
      <c r="BA470" s="175"/>
    </row>
    <row r="471" ht="15.75" customHeight="1">
      <c r="D471" s="232"/>
      <c r="L471" s="299"/>
      <c r="M471" s="299"/>
      <c r="N471" s="232"/>
      <c r="O471" s="232"/>
      <c r="P471" s="232"/>
      <c r="R471" s="171"/>
      <c r="AZ471" s="175"/>
      <c r="BA471" s="175"/>
    </row>
    <row r="472" ht="15.75" customHeight="1">
      <c r="D472" s="232"/>
      <c r="L472" s="299"/>
      <c r="M472" s="299"/>
      <c r="N472" s="232"/>
      <c r="O472" s="232"/>
      <c r="P472" s="232"/>
      <c r="R472" s="171"/>
      <c r="AZ472" s="175"/>
      <c r="BA472" s="175"/>
    </row>
    <row r="473" ht="15.75" customHeight="1">
      <c r="D473" s="232"/>
      <c r="L473" s="299"/>
      <c r="M473" s="299"/>
      <c r="N473" s="232"/>
      <c r="O473" s="232"/>
      <c r="P473" s="232"/>
      <c r="R473" s="171"/>
      <c r="AZ473" s="175"/>
      <c r="BA473" s="175"/>
    </row>
    <row r="474" ht="15.75" customHeight="1">
      <c r="D474" s="232"/>
      <c r="L474" s="299"/>
      <c r="M474" s="299"/>
      <c r="N474" s="232"/>
      <c r="O474" s="232"/>
      <c r="P474" s="232"/>
      <c r="R474" s="171"/>
      <c r="AZ474" s="175"/>
      <c r="BA474" s="175"/>
    </row>
    <row r="475" ht="15.75" customHeight="1">
      <c r="D475" s="232"/>
      <c r="L475" s="299"/>
      <c r="M475" s="299"/>
      <c r="N475" s="232"/>
      <c r="O475" s="232"/>
      <c r="P475" s="232"/>
      <c r="R475" s="171"/>
      <c r="AZ475" s="175"/>
      <c r="BA475" s="175"/>
    </row>
    <row r="476" ht="15.75" customHeight="1">
      <c r="D476" s="232"/>
      <c r="L476" s="299"/>
      <c r="M476" s="299"/>
      <c r="N476" s="232"/>
      <c r="O476" s="232"/>
      <c r="P476" s="232"/>
      <c r="R476" s="171"/>
      <c r="AZ476" s="175"/>
      <c r="BA476" s="175"/>
    </row>
    <row r="477" ht="15.75" customHeight="1">
      <c r="D477" s="232"/>
      <c r="L477" s="299"/>
      <c r="M477" s="299"/>
      <c r="N477" s="232"/>
      <c r="O477" s="232"/>
      <c r="P477" s="232"/>
      <c r="R477" s="171"/>
      <c r="AZ477" s="175"/>
      <c r="BA477" s="175"/>
    </row>
    <row r="478" ht="15.75" customHeight="1">
      <c r="D478" s="232"/>
      <c r="L478" s="299"/>
      <c r="M478" s="299"/>
      <c r="N478" s="232"/>
      <c r="O478" s="232"/>
      <c r="P478" s="232"/>
      <c r="R478" s="171"/>
      <c r="AZ478" s="175"/>
      <c r="BA478" s="175"/>
    </row>
    <row r="479" ht="15.75" customHeight="1">
      <c r="D479" s="232"/>
      <c r="L479" s="299"/>
      <c r="M479" s="299"/>
      <c r="N479" s="232"/>
      <c r="O479" s="232"/>
      <c r="P479" s="232"/>
      <c r="R479" s="171"/>
      <c r="AZ479" s="175"/>
      <c r="BA479" s="175"/>
    </row>
    <row r="480" ht="15.75" customHeight="1">
      <c r="D480" s="232"/>
      <c r="L480" s="299"/>
      <c r="M480" s="299"/>
      <c r="N480" s="232"/>
      <c r="O480" s="232"/>
      <c r="P480" s="232"/>
      <c r="R480" s="171"/>
      <c r="AZ480" s="175"/>
      <c r="BA480" s="175"/>
    </row>
    <row r="481" ht="15.75" customHeight="1">
      <c r="D481" s="232"/>
      <c r="L481" s="299"/>
      <c r="M481" s="299"/>
      <c r="N481" s="232"/>
      <c r="O481" s="232"/>
      <c r="P481" s="232"/>
      <c r="R481" s="171"/>
      <c r="AZ481" s="175"/>
      <c r="BA481" s="175"/>
    </row>
    <row r="482" ht="15.75" customHeight="1">
      <c r="D482" s="232"/>
      <c r="L482" s="299"/>
      <c r="M482" s="299"/>
      <c r="N482" s="232"/>
      <c r="O482" s="232"/>
      <c r="P482" s="232"/>
      <c r="R482" s="171"/>
      <c r="AZ482" s="175"/>
      <c r="BA482" s="175"/>
    </row>
    <row r="483" ht="15.75" customHeight="1">
      <c r="D483" s="232"/>
      <c r="L483" s="299"/>
      <c r="M483" s="299"/>
      <c r="N483" s="232"/>
      <c r="O483" s="232"/>
      <c r="P483" s="232"/>
      <c r="R483" s="171"/>
      <c r="AZ483" s="175"/>
      <c r="BA483" s="175"/>
    </row>
    <row r="484" ht="15.75" customHeight="1">
      <c r="D484" s="232"/>
      <c r="L484" s="299"/>
      <c r="M484" s="299"/>
      <c r="N484" s="232"/>
      <c r="O484" s="232"/>
      <c r="P484" s="232"/>
      <c r="R484" s="171"/>
      <c r="AZ484" s="175"/>
      <c r="BA484" s="175"/>
    </row>
    <row r="485" ht="15.75" customHeight="1">
      <c r="D485" s="232"/>
      <c r="L485" s="299"/>
      <c r="M485" s="299"/>
      <c r="N485" s="232"/>
      <c r="O485" s="232"/>
      <c r="P485" s="232"/>
      <c r="R485" s="171"/>
      <c r="AZ485" s="175"/>
      <c r="BA485" s="175"/>
    </row>
    <row r="486" ht="15.75" customHeight="1">
      <c r="D486" s="232"/>
      <c r="L486" s="299"/>
      <c r="M486" s="299"/>
      <c r="N486" s="232"/>
      <c r="O486" s="232"/>
      <c r="P486" s="232"/>
      <c r="R486" s="171"/>
      <c r="AZ486" s="175"/>
      <c r="BA486" s="175"/>
    </row>
    <row r="487" ht="15.75" customHeight="1">
      <c r="D487" s="232"/>
      <c r="L487" s="299"/>
      <c r="M487" s="299"/>
      <c r="N487" s="232"/>
      <c r="O487" s="232"/>
      <c r="P487" s="232"/>
      <c r="R487" s="171"/>
      <c r="AZ487" s="175"/>
      <c r="BA487" s="175"/>
    </row>
    <row r="488" ht="15.75" customHeight="1">
      <c r="D488" s="232"/>
      <c r="L488" s="299"/>
      <c r="M488" s="299"/>
      <c r="N488" s="232"/>
      <c r="O488" s="232"/>
      <c r="P488" s="232"/>
      <c r="R488" s="171"/>
      <c r="AZ488" s="175"/>
      <c r="BA488" s="175"/>
    </row>
    <row r="489" ht="15.75" customHeight="1">
      <c r="D489" s="232"/>
      <c r="L489" s="299"/>
      <c r="M489" s="299"/>
      <c r="N489" s="232"/>
      <c r="O489" s="232"/>
      <c r="P489" s="232"/>
      <c r="R489" s="171"/>
      <c r="AZ489" s="175"/>
      <c r="BA489" s="175"/>
    </row>
    <row r="490" ht="15.75" customHeight="1">
      <c r="D490" s="232"/>
      <c r="L490" s="299"/>
      <c r="M490" s="299"/>
      <c r="N490" s="232"/>
      <c r="O490" s="232"/>
      <c r="P490" s="232"/>
      <c r="R490" s="171"/>
      <c r="AZ490" s="175"/>
      <c r="BA490" s="175"/>
    </row>
    <row r="491" ht="15.75" customHeight="1">
      <c r="D491" s="232"/>
      <c r="L491" s="299"/>
      <c r="M491" s="299"/>
      <c r="N491" s="232"/>
      <c r="O491" s="232"/>
      <c r="P491" s="232"/>
      <c r="R491" s="171"/>
      <c r="AZ491" s="175"/>
      <c r="BA491" s="175"/>
    </row>
    <row r="492" ht="15.75" customHeight="1">
      <c r="D492" s="232"/>
      <c r="L492" s="299"/>
      <c r="M492" s="299"/>
      <c r="N492" s="232"/>
      <c r="O492" s="232"/>
      <c r="P492" s="232"/>
      <c r="R492" s="171"/>
      <c r="AZ492" s="175"/>
      <c r="BA492" s="175"/>
    </row>
    <row r="493" ht="15.75" customHeight="1">
      <c r="D493" s="232"/>
      <c r="L493" s="299"/>
      <c r="M493" s="299"/>
      <c r="N493" s="232"/>
      <c r="O493" s="232"/>
      <c r="P493" s="232"/>
      <c r="R493" s="171"/>
      <c r="AZ493" s="175"/>
      <c r="BA493" s="175"/>
    </row>
    <row r="494" ht="15.75" customHeight="1">
      <c r="D494" s="232"/>
      <c r="L494" s="299"/>
      <c r="M494" s="299"/>
      <c r="N494" s="232"/>
      <c r="O494" s="232"/>
      <c r="P494" s="232"/>
      <c r="R494" s="171"/>
      <c r="AZ494" s="175"/>
      <c r="BA494" s="175"/>
    </row>
    <row r="495" ht="15.75" customHeight="1">
      <c r="D495" s="232"/>
      <c r="L495" s="299"/>
      <c r="M495" s="299"/>
      <c r="N495" s="232"/>
      <c r="O495" s="232"/>
      <c r="P495" s="232"/>
      <c r="R495" s="171"/>
      <c r="AZ495" s="175"/>
      <c r="BA495" s="175"/>
    </row>
    <row r="496" ht="15.75" customHeight="1">
      <c r="D496" s="232"/>
      <c r="L496" s="299"/>
      <c r="M496" s="299"/>
      <c r="N496" s="232"/>
      <c r="O496" s="232"/>
      <c r="P496" s="232"/>
      <c r="R496" s="171"/>
      <c r="AZ496" s="175"/>
      <c r="BA496" s="175"/>
    </row>
    <row r="497" ht="15.75" customHeight="1">
      <c r="D497" s="232"/>
      <c r="L497" s="299"/>
      <c r="M497" s="299"/>
      <c r="N497" s="232"/>
      <c r="O497" s="232"/>
      <c r="P497" s="232"/>
      <c r="R497" s="171"/>
      <c r="AZ497" s="175"/>
      <c r="BA497" s="175"/>
    </row>
    <row r="498" ht="15.75" customHeight="1">
      <c r="D498" s="232"/>
      <c r="L498" s="299"/>
      <c r="M498" s="299"/>
      <c r="N498" s="232"/>
      <c r="O498" s="232"/>
      <c r="P498" s="232"/>
      <c r="R498" s="171"/>
      <c r="AZ498" s="175"/>
      <c r="BA498" s="175"/>
    </row>
    <row r="499" ht="15.75" customHeight="1">
      <c r="D499" s="232"/>
      <c r="L499" s="299"/>
      <c r="M499" s="299"/>
      <c r="N499" s="232"/>
      <c r="O499" s="232"/>
      <c r="P499" s="232"/>
      <c r="R499" s="171"/>
      <c r="AZ499" s="175"/>
      <c r="BA499" s="175"/>
    </row>
    <row r="500" ht="15.75" customHeight="1">
      <c r="D500" s="232"/>
      <c r="L500" s="299"/>
      <c r="M500" s="299"/>
      <c r="N500" s="232"/>
      <c r="O500" s="232"/>
      <c r="P500" s="232"/>
      <c r="R500" s="171"/>
      <c r="AZ500" s="175"/>
      <c r="BA500" s="175"/>
    </row>
    <row r="501" ht="15.75" customHeight="1">
      <c r="D501" s="232"/>
      <c r="L501" s="299"/>
      <c r="M501" s="299"/>
      <c r="N501" s="232"/>
      <c r="O501" s="232"/>
      <c r="P501" s="232"/>
      <c r="R501" s="171"/>
      <c r="AZ501" s="175"/>
      <c r="BA501" s="175"/>
    </row>
    <row r="502" ht="15.75" customHeight="1">
      <c r="D502" s="232"/>
      <c r="L502" s="299"/>
      <c r="M502" s="299"/>
      <c r="N502" s="232"/>
      <c r="O502" s="232"/>
      <c r="P502" s="232"/>
      <c r="R502" s="171"/>
      <c r="AZ502" s="175"/>
      <c r="BA502" s="175"/>
    </row>
    <row r="503" ht="15.75" customHeight="1">
      <c r="D503" s="232"/>
      <c r="L503" s="299"/>
      <c r="M503" s="299"/>
      <c r="N503" s="232"/>
      <c r="O503" s="232"/>
      <c r="P503" s="232"/>
      <c r="R503" s="171"/>
      <c r="AZ503" s="175"/>
      <c r="BA503" s="175"/>
    </row>
    <row r="504" ht="15.75" customHeight="1">
      <c r="D504" s="232"/>
      <c r="L504" s="299"/>
      <c r="M504" s="299"/>
      <c r="N504" s="232"/>
      <c r="O504" s="232"/>
      <c r="P504" s="232"/>
      <c r="R504" s="171"/>
      <c r="AZ504" s="175"/>
      <c r="BA504" s="175"/>
    </row>
    <row r="505" ht="15.75" customHeight="1">
      <c r="D505" s="232"/>
      <c r="L505" s="299"/>
      <c r="M505" s="299"/>
      <c r="N505" s="232"/>
      <c r="O505" s="232"/>
      <c r="P505" s="232"/>
      <c r="R505" s="171"/>
      <c r="AZ505" s="175"/>
      <c r="BA505" s="175"/>
    </row>
    <row r="506" ht="15.75" customHeight="1">
      <c r="D506" s="232"/>
      <c r="L506" s="299"/>
      <c r="M506" s="299"/>
      <c r="N506" s="232"/>
      <c r="O506" s="232"/>
      <c r="P506" s="232"/>
      <c r="R506" s="171"/>
      <c r="AZ506" s="175"/>
      <c r="BA506" s="175"/>
    </row>
    <row r="507" ht="15.75" customHeight="1">
      <c r="D507" s="232"/>
      <c r="L507" s="299"/>
      <c r="M507" s="299"/>
      <c r="N507" s="232"/>
      <c r="O507" s="232"/>
      <c r="P507" s="232"/>
      <c r="R507" s="171"/>
      <c r="AZ507" s="175"/>
      <c r="BA507" s="175"/>
    </row>
    <row r="508" ht="15.75" customHeight="1">
      <c r="D508" s="232"/>
      <c r="L508" s="299"/>
      <c r="M508" s="299"/>
      <c r="N508" s="232"/>
      <c r="O508" s="232"/>
      <c r="P508" s="232"/>
      <c r="R508" s="171"/>
      <c r="AZ508" s="175"/>
      <c r="BA508" s="175"/>
    </row>
    <row r="509" ht="15.75" customHeight="1">
      <c r="D509" s="232"/>
      <c r="L509" s="299"/>
      <c r="M509" s="299"/>
      <c r="N509" s="232"/>
      <c r="O509" s="232"/>
      <c r="P509" s="232"/>
      <c r="R509" s="171"/>
      <c r="AZ509" s="175"/>
      <c r="BA509" s="175"/>
    </row>
    <row r="510" ht="15.75" customHeight="1">
      <c r="D510" s="232"/>
      <c r="L510" s="299"/>
      <c r="M510" s="299"/>
      <c r="N510" s="232"/>
      <c r="O510" s="232"/>
      <c r="P510" s="232"/>
      <c r="R510" s="171"/>
      <c r="AZ510" s="175"/>
      <c r="BA510" s="175"/>
    </row>
    <row r="511" ht="15.75" customHeight="1">
      <c r="D511" s="232"/>
      <c r="L511" s="299"/>
      <c r="M511" s="299"/>
      <c r="N511" s="232"/>
      <c r="O511" s="232"/>
      <c r="P511" s="232"/>
      <c r="R511" s="171"/>
      <c r="AZ511" s="175"/>
      <c r="BA511" s="175"/>
    </row>
    <row r="512" ht="15.75" customHeight="1">
      <c r="D512" s="232"/>
      <c r="L512" s="299"/>
      <c r="M512" s="299"/>
      <c r="N512" s="232"/>
      <c r="O512" s="232"/>
      <c r="P512" s="232"/>
      <c r="R512" s="171"/>
      <c r="AZ512" s="175"/>
      <c r="BA512" s="175"/>
    </row>
    <row r="513" ht="15.75" customHeight="1">
      <c r="D513" s="232"/>
      <c r="L513" s="299"/>
      <c r="M513" s="299"/>
      <c r="N513" s="232"/>
      <c r="O513" s="232"/>
      <c r="P513" s="232"/>
      <c r="R513" s="171"/>
      <c r="AZ513" s="175"/>
      <c r="BA513" s="175"/>
    </row>
    <row r="514" ht="15.75" customHeight="1">
      <c r="D514" s="232"/>
      <c r="L514" s="299"/>
      <c r="M514" s="299"/>
      <c r="N514" s="232"/>
      <c r="O514" s="232"/>
      <c r="P514" s="232"/>
      <c r="R514" s="171"/>
      <c r="AZ514" s="175"/>
      <c r="BA514" s="175"/>
    </row>
    <row r="515" ht="15.75" customHeight="1">
      <c r="D515" s="232"/>
      <c r="L515" s="299"/>
      <c r="M515" s="299"/>
      <c r="N515" s="232"/>
      <c r="O515" s="232"/>
      <c r="P515" s="232"/>
      <c r="R515" s="171"/>
      <c r="AZ515" s="175"/>
      <c r="BA515" s="175"/>
    </row>
    <row r="516" ht="15.75" customHeight="1">
      <c r="D516" s="232"/>
      <c r="L516" s="299"/>
      <c r="M516" s="299"/>
      <c r="N516" s="232"/>
      <c r="O516" s="232"/>
      <c r="P516" s="232"/>
      <c r="R516" s="171"/>
      <c r="AZ516" s="175"/>
      <c r="BA516" s="175"/>
    </row>
    <row r="517" ht="15.75" customHeight="1">
      <c r="D517" s="232"/>
      <c r="L517" s="299"/>
      <c r="M517" s="299"/>
      <c r="N517" s="232"/>
      <c r="O517" s="232"/>
      <c r="P517" s="232"/>
      <c r="R517" s="171"/>
      <c r="AZ517" s="175"/>
      <c r="BA517" s="175"/>
    </row>
    <row r="518" ht="15.75" customHeight="1">
      <c r="D518" s="232"/>
      <c r="L518" s="299"/>
      <c r="M518" s="299"/>
      <c r="N518" s="232"/>
      <c r="O518" s="232"/>
      <c r="P518" s="232"/>
      <c r="R518" s="171"/>
      <c r="AZ518" s="175"/>
      <c r="BA518" s="175"/>
    </row>
    <row r="519" ht="15.75" customHeight="1">
      <c r="D519" s="232"/>
      <c r="L519" s="299"/>
      <c r="M519" s="299"/>
      <c r="N519" s="232"/>
      <c r="O519" s="232"/>
      <c r="P519" s="232"/>
      <c r="R519" s="171"/>
      <c r="AZ519" s="175"/>
      <c r="BA519" s="175"/>
    </row>
    <row r="520" ht="15.75" customHeight="1">
      <c r="D520" s="232"/>
      <c r="L520" s="299"/>
      <c r="M520" s="299"/>
      <c r="N520" s="232"/>
      <c r="O520" s="232"/>
      <c r="P520" s="232"/>
      <c r="R520" s="171"/>
      <c r="AZ520" s="175"/>
      <c r="BA520" s="175"/>
    </row>
    <row r="521" ht="15.75" customHeight="1">
      <c r="D521" s="232"/>
      <c r="L521" s="299"/>
      <c r="M521" s="299"/>
      <c r="N521" s="232"/>
      <c r="O521" s="232"/>
      <c r="P521" s="232"/>
      <c r="R521" s="171"/>
      <c r="AZ521" s="175"/>
      <c r="BA521" s="175"/>
    </row>
    <row r="522" ht="15.75" customHeight="1">
      <c r="D522" s="232"/>
      <c r="L522" s="299"/>
      <c r="M522" s="299"/>
      <c r="N522" s="232"/>
      <c r="O522" s="232"/>
      <c r="P522" s="232"/>
      <c r="R522" s="171"/>
      <c r="AZ522" s="175"/>
      <c r="BA522" s="175"/>
    </row>
    <row r="523" ht="15.75" customHeight="1">
      <c r="D523" s="232"/>
      <c r="L523" s="299"/>
      <c r="M523" s="299"/>
      <c r="N523" s="232"/>
      <c r="O523" s="232"/>
      <c r="P523" s="232"/>
      <c r="R523" s="171"/>
      <c r="AZ523" s="175"/>
      <c r="BA523" s="175"/>
    </row>
    <row r="524" ht="15.75" customHeight="1">
      <c r="D524" s="232"/>
      <c r="L524" s="299"/>
      <c r="M524" s="299"/>
      <c r="N524" s="232"/>
      <c r="O524" s="232"/>
      <c r="P524" s="232"/>
      <c r="R524" s="171"/>
      <c r="AZ524" s="175"/>
      <c r="BA524" s="175"/>
    </row>
    <row r="525" ht="15.75" customHeight="1">
      <c r="D525" s="232"/>
      <c r="L525" s="299"/>
      <c r="M525" s="299"/>
      <c r="N525" s="232"/>
      <c r="O525" s="232"/>
      <c r="P525" s="232"/>
      <c r="R525" s="171"/>
      <c r="AZ525" s="175"/>
      <c r="BA525" s="175"/>
    </row>
    <row r="526" ht="15.75" customHeight="1">
      <c r="D526" s="232"/>
      <c r="L526" s="299"/>
      <c r="M526" s="299"/>
      <c r="N526" s="232"/>
      <c r="O526" s="232"/>
      <c r="P526" s="232"/>
      <c r="R526" s="171"/>
      <c r="AZ526" s="175"/>
      <c r="BA526" s="175"/>
    </row>
    <row r="527" ht="15.75" customHeight="1">
      <c r="D527" s="232"/>
      <c r="L527" s="299"/>
      <c r="M527" s="299"/>
      <c r="N527" s="232"/>
      <c r="O527" s="232"/>
      <c r="P527" s="232"/>
      <c r="R527" s="171"/>
      <c r="AZ527" s="175"/>
      <c r="BA527" s="175"/>
    </row>
    <row r="528" ht="15.75" customHeight="1">
      <c r="D528" s="232"/>
      <c r="L528" s="299"/>
      <c r="M528" s="299"/>
      <c r="N528" s="232"/>
      <c r="O528" s="232"/>
      <c r="P528" s="232"/>
      <c r="R528" s="171"/>
      <c r="AZ528" s="175"/>
      <c r="BA528" s="175"/>
    </row>
    <row r="529" ht="15.75" customHeight="1">
      <c r="D529" s="232"/>
      <c r="L529" s="299"/>
      <c r="M529" s="299"/>
      <c r="N529" s="232"/>
      <c r="O529" s="232"/>
      <c r="P529" s="232"/>
      <c r="R529" s="171"/>
      <c r="AZ529" s="175"/>
      <c r="BA529" s="175"/>
    </row>
    <row r="530" ht="15.75" customHeight="1">
      <c r="D530" s="232"/>
      <c r="L530" s="299"/>
      <c r="M530" s="299"/>
      <c r="N530" s="232"/>
      <c r="O530" s="232"/>
      <c r="P530" s="232"/>
      <c r="R530" s="171"/>
      <c r="AZ530" s="175"/>
      <c r="BA530" s="175"/>
    </row>
    <row r="531" ht="15.75" customHeight="1">
      <c r="D531" s="232"/>
      <c r="L531" s="299"/>
      <c r="M531" s="299"/>
      <c r="N531" s="232"/>
      <c r="O531" s="232"/>
      <c r="P531" s="232"/>
      <c r="R531" s="171"/>
      <c r="AZ531" s="175"/>
      <c r="BA531" s="175"/>
    </row>
    <row r="532" ht="15.75" customHeight="1">
      <c r="D532" s="232"/>
      <c r="L532" s="299"/>
      <c r="M532" s="299"/>
      <c r="N532" s="232"/>
      <c r="O532" s="232"/>
      <c r="P532" s="232"/>
      <c r="R532" s="171"/>
      <c r="AZ532" s="175"/>
      <c r="BA532" s="175"/>
    </row>
    <row r="533" ht="15.75" customHeight="1">
      <c r="D533" s="232"/>
      <c r="L533" s="299"/>
      <c r="M533" s="299"/>
      <c r="N533" s="232"/>
      <c r="O533" s="232"/>
      <c r="P533" s="232"/>
      <c r="R533" s="171"/>
      <c r="AZ533" s="175"/>
      <c r="BA533" s="175"/>
    </row>
    <row r="534" ht="15.75" customHeight="1">
      <c r="D534" s="232"/>
      <c r="L534" s="299"/>
      <c r="M534" s="299"/>
      <c r="N534" s="232"/>
      <c r="O534" s="232"/>
      <c r="P534" s="232"/>
      <c r="R534" s="171"/>
      <c r="AZ534" s="175"/>
      <c r="BA534" s="175"/>
    </row>
    <row r="535" ht="15.75" customHeight="1">
      <c r="D535" s="232"/>
      <c r="L535" s="299"/>
      <c r="M535" s="299"/>
      <c r="N535" s="232"/>
      <c r="O535" s="232"/>
      <c r="P535" s="232"/>
      <c r="R535" s="171"/>
      <c r="AZ535" s="175"/>
      <c r="BA535" s="175"/>
    </row>
    <row r="536" ht="15.75" customHeight="1">
      <c r="D536" s="232"/>
      <c r="L536" s="299"/>
      <c r="M536" s="299"/>
      <c r="N536" s="232"/>
      <c r="O536" s="232"/>
      <c r="P536" s="232"/>
      <c r="R536" s="171"/>
      <c r="AZ536" s="175"/>
      <c r="BA536" s="175"/>
    </row>
    <row r="537" ht="15.75" customHeight="1">
      <c r="D537" s="232"/>
      <c r="L537" s="299"/>
      <c r="M537" s="299"/>
      <c r="N537" s="232"/>
      <c r="O537" s="232"/>
      <c r="P537" s="232"/>
      <c r="R537" s="171"/>
      <c r="AZ537" s="175"/>
      <c r="BA537" s="175"/>
    </row>
    <row r="538" ht="15.75" customHeight="1">
      <c r="D538" s="232"/>
      <c r="L538" s="299"/>
      <c r="M538" s="299"/>
      <c r="N538" s="232"/>
      <c r="O538" s="232"/>
      <c r="P538" s="232"/>
      <c r="R538" s="171"/>
      <c r="AZ538" s="175"/>
      <c r="BA538" s="175"/>
    </row>
    <row r="539" ht="15.75" customHeight="1">
      <c r="D539" s="232"/>
      <c r="L539" s="299"/>
      <c r="M539" s="299"/>
      <c r="N539" s="232"/>
      <c r="O539" s="232"/>
      <c r="P539" s="232"/>
      <c r="R539" s="171"/>
      <c r="AZ539" s="175"/>
      <c r="BA539" s="175"/>
    </row>
    <row r="540" ht="15.75" customHeight="1">
      <c r="D540" s="232"/>
      <c r="L540" s="299"/>
      <c r="M540" s="299"/>
      <c r="N540" s="232"/>
      <c r="O540" s="232"/>
      <c r="P540" s="232"/>
      <c r="R540" s="171"/>
      <c r="AZ540" s="175"/>
      <c r="BA540" s="175"/>
    </row>
    <row r="541" ht="15.75" customHeight="1">
      <c r="D541" s="232"/>
      <c r="L541" s="299"/>
      <c r="M541" s="299"/>
      <c r="N541" s="232"/>
      <c r="O541" s="232"/>
      <c r="P541" s="232"/>
      <c r="R541" s="171"/>
      <c r="AZ541" s="175"/>
      <c r="BA541" s="175"/>
    </row>
    <row r="542" ht="15.75" customHeight="1">
      <c r="D542" s="232"/>
      <c r="L542" s="299"/>
      <c r="M542" s="299"/>
      <c r="N542" s="232"/>
      <c r="O542" s="232"/>
      <c r="P542" s="232"/>
      <c r="R542" s="171"/>
      <c r="AZ542" s="175"/>
      <c r="BA542" s="175"/>
    </row>
    <row r="543" ht="15.75" customHeight="1">
      <c r="D543" s="232"/>
      <c r="L543" s="299"/>
      <c r="M543" s="299"/>
      <c r="N543" s="232"/>
      <c r="O543" s="232"/>
      <c r="P543" s="232"/>
      <c r="R543" s="171"/>
      <c r="AZ543" s="175"/>
      <c r="BA543" s="175"/>
    </row>
    <row r="544" ht="15.75" customHeight="1">
      <c r="D544" s="232"/>
      <c r="L544" s="299"/>
      <c r="M544" s="299"/>
      <c r="N544" s="232"/>
      <c r="O544" s="232"/>
      <c r="P544" s="232"/>
      <c r="R544" s="171"/>
      <c r="AZ544" s="175"/>
      <c r="BA544" s="175"/>
    </row>
    <row r="545" ht="15.75" customHeight="1">
      <c r="D545" s="232"/>
      <c r="L545" s="299"/>
      <c r="M545" s="299"/>
      <c r="N545" s="232"/>
      <c r="O545" s="232"/>
      <c r="P545" s="232"/>
      <c r="R545" s="171"/>
      <c r="AZ545" s="175"/>
      <c r="BA545" s="175"/>
    </row>
    <row r="546" ht="15.75" customHeight="1">
      <c r="D546" s="232"/>
      <c r="L546" s="299"/>
      <c r="M546" s="299"/>
      <c r="N546" s="232"/>
      <c r="O546" s="232"/>
      <c r="P546" s="232"/>
      <c r="R546" s="171"/>
      <c r="AZ546" s="175"/>
      <c r="BA546" s="175"/>
    </row>
    <row r="547" ht="15.75" customHeight="1">
      <c r="D547" s="232"/>
      <c r="L547" s="299"/>
      <c r="M547" s="299"/>
      <c r="N547" s="232"/>
      <c r="O547" s="232"/>
      <c r="P547" s="232"/>
      <c r="R547" s="171"/>
      <c r="AZ547" s="175"/>
      <c r="BA547" s="175"/>
    </row>
    <row r="548" ht="15.75" customHeight="1">
      <c r="D548" s="232"/>
      <c r="L548" s="299"/>
      <c r="M548" s="299"/>
      <c r="N548" s="232"/>
      <c r="O548" s="232"/>
      <c r="P548" s="232"/>
      <c r="R548" s="171"/>
      <c r="AZ548" s="175"/>
      <c r="BA548" s="175"/>
    </row>
    <row r="549" ht="15.75" customHeight="1">
      <c r="D549" s="232"/>
      <c r="L549" s="299"/>
      <c r="M549" s="299"/>
      <c r="N549" s="232"/>
      <c r="O549" s="232"/>
      <c r="P549" s="232"/>
      <c r="R549" s="171"/>
      <c r="AZ549" s="175"/>
      <c r="BA549" s="175"/>
    </row>
    <row r="550" ht="15.75" customHeight="1">
      <c r="D550" s="232"/>
      <c r="L550" s="299"/>
      <c r="M550" s="299"/>
      <c r="N550" s="232"/>
      <c r="O550" s="232"/>
      <c r="P550" s="232"/>
      <c r="R550" s="171"/>
      <c r="AZ550" s="175"/>
      <c r="BA550" s="175"/>
    </row>
    <row r="551" ht="15.75" customHeight="1">
      <c r="D551" s="232"/>
      <c r="L551" s="299"/>
      <c r="M551" s="299"/>
      <c r="N551" s="232"/>
      <c r="O551" s="232"/>
      <c r="P551" s="232"/>
      <c r="R551" s="171"/>
      <c r="AZ551" s="175"/>
      <c r="BA551" s="175"/>
    </row>
    <row r="552" ht="15.75" customHeight="1">
      <c r="D552" s="232"/>
      <c r="L552" s="299"/>
      <c r="M552" s="299"/>
      <c r="N552" s="232"/>
      <c r="O552" s="232"/>
      <c r="P552" s="232"/>
      <c r="R552" s="171"/>
      <c r="AZ552" s="175"/>
      <c r="BA552" s="175"/>
    </row>
    <row r="553" ht="15.75" customHeight="1">
      <c r="D553" s="232"/>
      <c r="L553" s="299"/>
      <c r="M553" s="299"/>
      <c r="N553" s="232"/>
      <c r="O553" s="232"/>
      <c r="P553" s="232"/>
      <c r="R553" s="171"/>
      <c r="AZ553" s="175"/>
      <c r="BA553" s="175"/>
    </row>
    <row r="554" ht="15.75" customHeight="1">
      <c r="D554" s="232"/>
      <c r="L554" s="299"/>
      <c r="M554" s="299"/>
      <c r="N554" s="232"/>
      <c r="O554" s="232"/>
      <c r="P554" s="232"/>
      <c r="R554" s="171"/>
      <c r="AZ554" s="175"/>
      <c r="BA554" s="175"/>
    </row>
    <row r="555" ht="15.75" customHeight="1">
      <c r="D555" s="232"/>
      <c r="L555" s="299"/>
      <c r="M555" s="299"/>
      <c r="N555" s="232"/>
      <c r="O555" s="232"/>
      <c r="P555" s="232"/>
      <c r="R555" s="171"/>
      <c r="AZ555" s="175"/>
      <c r="BA555" s="175"/>
    </row>
    <row r="556" ht="15.75" customHeight="1">
      <c r="D556" s="232"/>
      <c r="L556" s="299"/>
      <c r="M556" s="299"/>
      <c r="N556" s="232"/>
      <c r="O556" s="232"/>
      <c r="P556" s="232"/>
      <c r="R556" s="171"/>
      <c r="AZ556" s="175"/>
      <c r="BA556" s="175"/>
    </row>
    <row r="557" ht="15.75" customHeight="1">
      <c r="D557" s="232"/>
      <c r="L557" s="299"/>
      <c r="M557" s="299"/>
      <c r="N557" s="232"/>
      <c r="O557" s="232"/>
      <c r="P557" s="232"/>
      <c r="R557" s="171"/>
      <c r="AZ557" s="175"/>
      <c r="BA557" s="175"/>
    </row>
    <row r="558" ht="15.75" customHeight="1">
      <c r="D558" s="232"/>
      <c r="L558" s="299"/>
      <c r="M558" s="299"/>
      <c r="N558" s="232"/>
      <c r="O558" s="232"/>
      <c r="P558" s="232"/>
      <c r="R558" s="171"/>
      <c r="AZ558" s="175"/>
      <c r="BA558" s="175"/>
    </row>
    <row r="559" ht="15.75" customHeight="1">
      <c r="D559" s="232"/>
      <c r="L559" s="299"/>
      <c r="M559" s="299"/>
      <c r="N559" s="232"/>
      <c r="O559" s="232"/>
      <c r="P559" s="232"/>
      <c r="R559" s="171"/>
      <c r="AZ559" s="175"/>
      <c r="BA559" s="175"/>
    </row>
    <row r="560" ht="15.75" customHeight="1">
      <c r="D560" s="232"/>
      <c r="L560" s="299"/>
      <c r="M560" s="299"/>
      <c r="N560" s="232"/>
      <c r="O560" s="232"/>
      <c r="P560" s="232"/>
      <c r="R560" s="171"/>
      <c r="AZ560" s="175"/>
      <c r="BA560" s="175"/>
    </row>
    <row r="561" ht="15.75" customHeight="1">
      <c r="D561" s="232"/>
      <c r="L561" s="299"/>
      <c r="M561" s="299"/>
      <c r="N561" s="232"/>
      <c r="O561" s="232"/>
      <c r="P561" s="232"/>
      <c r="R561" s="171"/>
      <c r="AZ561" s="175"/>
      <c r="BA561" s="175"/>
    </row>
    <row r="562" ht="15.75" customHeight="1">
      <c r="D562" s="232"/>
      <c r="L562" s="299"/>
      <c r="M562" s="299"/>
      <c r="N562" s="232"/>
      <c r="O562" s="232"/>
      <c r="P562" s="232"/>
      <c r="R562" s="171"/>
      <c r="AZ562" s="175"/>
      <c r="BA562" s="175"/>
    </row>
    <row r="563" ht="15.75" customHeight="1">
      <c r="D563" s="232"/>
      <c r="L563" s="299"/>
      <c r="M563" s="299"/>
      <c r="N563" s="232"/>
      <c r="O563" s="232"/>
      <c r="P563" s="232"/>
      <c r="R563" s="171"/>
      <c r="AZ563" s="175"/>
      <c r="BA563" s="175"/>
    </row>
    <row r="564" ht="15.75" customHeight="1">
      <c r="D564" s="232"/>
      <c r="L564" s="299"/>
      <c r="M564" s="299"/>
      <c r="N564" s="232"/>
      <c r="O564" s="232"/>
      <c r="P564" s="232"/>
      <c r="R564" s="171"/>
      <c r="AZ564" s="175"/>
      <c r="BA564" s="175"/>
    </row>
    <row r="565" ht="15.75" customHeight="1">
      <c r="D565" s="232"/>
      <c r="L565" s="299"/>
      <c r="M565" s="299"/>
      <c r="N565" s="232"/>
      <c r="O565" s="232"/>
      <c r="P565" s="232"/>
      <c r="R565" s="171"/>
      <c r="AZ565" s="175"/>
      <c r="BA565" s="175"/>
    </row>
    <row r="566" ht="15.75" customHeight="1">
      <c r="D566" s="232"/>
      <c r="L566" s="299"/>
      <c r="M566" s="299"/>
      <c r="N566" s="232"/>
      <c r="O566" s="232"/>
      <c r="P566" s="232"/>
      <c r="R566" s="171"/>
      <c r="AZ566" s="175"/>
      <c r="BA566" s="175"/>
    </row>
    <row r="567" ht="15.75" customHeight="1">
      <c r="D567" s="232"/>
      <c r="L567" s="299"/>
      <c r="M567" s="299"/>
      <c r="N567" s="232"/>
      <c r="O567" s="232"/>
      <c r="P567" s="232"/>
      <c r="R567" s="171"/>
      <c r="AZ567" s="175"/>
      <c r="BA567" s="175"/>
    </row>
    <row r="568" ht="15.75" customHeight="1">
      <c r="D568" s="232"/>
      <c r="L568" s="299"/>
      <c r="M568" s="299"/>
      <c r="N568" s="232"/>
      <c r="O568" s="232"/>
      <c r="P568" s="232"/>
      <c r="R568" s="171"/>
      <c r="AZ568" s="175"/>
      <c r="BA568" s="175"/>
    </row>
    <row r="569" ht="15.75" customHeight="1">
      <c r="D569" s="232"/>
      <c r="L569" s="299"/>
      <c r="M569" s="299"/>
      <c r="N569" s="232"/>
      <c r="O569" s="232"/>
      <c r="P569" s="232"/>
      <c r="R569" s="171"/>
      <c r="AZ569" s="175"/>
      <c r="BA569" s="175"/>
    </row>
    <row r="570" ht="15.75" customHeight="1">
      <c r="D570" s="232"/>
      <c r="L570" s="299"/>
      <c r="M570" s="299"/>
      <c r="N570" s="232"/>
      <c r="O570" s="232"/>
      <c r="P570" s="232"/>
      <c r="R570" s="171"/>
      <c r="AZ570" s="175"/>
      <c r="BA570" s="175"/>
    </row>
    <row r="571" ht="15.75" customHeight="1">
      <c r="D571" s="232"/>
      <c r="L571" s="299"/>
      <c r="M571" s="299"/>
      <c r="N571" s="232"/>
      <c r="O571" s="232"/>
      <c r="P571" s="232"/>
      <c r="R571" s="171"/>
      <c r="AZ571" s="175"/>
      <c r="BA571" s="175"/>
    </row>
    <row r="572" ht="15.75" customHeight="1">
      <c r="D572" s="232"/>
      <c r="L572" s="299"/>
      <c r="M572" s="299"/>
      <c r="N572" s="232"/>
      <c r="O572" s="232"/>
      <c r="P572" s="232"/>
      <c r="R572" s="171"/>
      <c r="AZ572" s="175"/>
      <c r="BA572" s="175"/>
    </row>
    <row r="573" ht="15.75" customHeight="1">
      <c r="D573" s="232"/>
      <c r="L573" s="299"/>
      <c r="M573" s="299"/>
      <c r="N573" s="232"/>
      <c r="O573" s="232"/>
      <c r="P573" s="232"/>
      <c r="R573" s="171"/>
      <c r="AZ573" s="175"/>
      <c r="BA573" s="175"/>
    </row>
    <row r="574" ht="15.75" customHeight="1">
      <c r="D574" s="232"/>
      <c r="L574" s="299"/>
      <c r="M574" s="299"/>
      <c r="N574" s="232"/>
      <c r="O574" s="232"/>
      <c r="P574" s="232"/>
      <c r="R574" s="171"/>
      <c r="AZ574" s="175"/>
      <c r="BA574" s="175"/>
    </row>
    <row r="575" ht="15.75" customHeight="1">
      <c r="D575" s="232"/>
      <c r="L575" s="299"/>
      <c r="M575" s="299"/>
      <c r="N575" s="232"/>
      <c r="O575" s="232"/>
      <c r="P575" s="232"/>
      <c r="R575" s="171"/>
      <c r="AZ575" s="175"/>
      <c r="BA575" s="175"/>
    </row>
    <row r="576" ht="15.75" customHeight="1">
      <c r="D576" s="232"/>
      <c r="L576" s="299"/>
      <c r="M576" s="299"/>
      <c r="N576" s="232"/>
      <c r="O576" s="232"/>
      <c r="P576" s="232"/>
      <c r="R576" s="171"/>
      <c r="AZ576" s="175"/>
      <c r="BA576" s="175"/>
    </row>
    <row r="577" ht="15.75" customHeight="1">
      <c r="D577" s="232"/>
      <c r="L577" s="299"/>
      <c r="M577" s="299"/>
      <c r="N577" s="232"/>
      <c r="O577" s="232"/>
      <c r="P577" s="232"/>
      <c r="R577" s="171"/>
      <c r="AZ577" s="175"/>
      <c r="BA577" s="175"/>
    </row>
    <row r="578" ht="15.75" customHeight="1">
      <c r="D578" s="232"/>
      <c r="L578" s="299"/>
      <c r="M578" s="299"/>
      <c r="N578" s="232"/>
      <c r="O578" s="232"/>
      <c r="P578" s="232"/>
      <c r="R578" s="171"/>
      <c r="AZ578" s="175"/>
      <c r="BA578" s="175"/>
    </row>
    <row r="579" ht="15.75" customHeight="1">
      <c r="D579" s="232"/>
      <c r="L579" s="299"/>
      <c r="M579" s="299"/>
      <c r="N579" s="232"/>
      <c r="O579" s="232"/>
      <c r="P579" s="232"/>
      <c r="R579" s="171"/>
      <c r="AZ579" s="175"/>
      <c r="BA579" s="175"/>
    </row>
    <row r="580" ht="15.75" customHeight="1">
      <c r="D580" s="232"/>
      <c r="L580" s="299"/>
      <c r="M580" s="299"/>
      <c r="N580" s="232"/>
      <c r="O580" s="232"/>
      <c r="P580" s="232"/>
      <c r="R580" s="171"/>
      <c r="AZ580" s="175"/>
      <c r="BA580" s="175"/>
    </row>
    <row r="581" ht="15.75" customHeight="1">
      <c r="D581" s="232"/>
      <c r="L581" s="299"/>
      <c r="M581" s="299"/>
      <c r="N581" s="232"/>
      <c r="O581" s="232"/>
      <c r="P581" s="232"/>
      <c r="R581" s="171"/>
      <c r="AZ581" s="175"/>
      <c r="BA581" s="175"/>
    </row>
    <row r="582" ht="15.75" customHeight="1">
      <c r="D582" s="232"/>
      <c r="L582" s="299"/>
      <c r="M582" s="299"/>
      <c r="N582" s="232"/>
      <c r="O582" s="232"/>
      <c r="P582" s="232"/>
      <c r="R582" s="171"/>
      <c r="AZ582" s="175"/>
      <c r="BA582" s="175"/>
    </row>
    <row r="583" ht="15.75" customHeight="1">
      <c r="D583" s="232"/>
      <c r="L583" s="299"/>
      <c r="M583" s="299"/>
      <c r="N583" s="232"/>
      <c r="O583" s="232"/>
      <c r="P583" s="232"/>
      <c r="R583" s="171"/>
      <c r="AZ583" s="175"/>
      <c r="BA583" s="175"/>
    </row>
    <row r="584" ht="15.75" customHeight="1">
      <c r="D584" s="232"/>
      <c r="L584" s="299"/>
      <c r="M584" s="299"/>
      <c r="N584" s="232"/>
      <c r="O584" s="232"/>
      <c r="P584" s="232"/>
      <c r="R584" s="171"/>
      <c r="AZ584" s="175"/>
      <c r="BA584" s="175"/>
    </row>
    <row r="585" ht="15.75" customHeight="1">
      <c r="D585" s="232"/>
      <c r="L585" s="299"/>
      <c r="M585" s="299"/>
      <c r="N585" s="232"/>
      <c r="O585" s="232"/>
      <c r="P585" s="232"/>
      <c r="R585" s="171"/>
      <c r="AZ585" s="175"/>
      <c r="BA585" s="175"/>
    </row>
    <row r="586" ht="15.75" customHeight="1">
      <c r="D586" s="232"/>
      <c r="L586" s="299"/>
      <c r="M586" s="299"/>
      <c r="N586" s="232"/>
      <c r="O586" s="232"/>
      <c r="P586" s="232"/>
      <c r="R586" s="171"/>
      <c r="AZ586" s="175"/>
      <c r="BA586" s="175"/>
    </row>
    <row r="587" ht="15.75" customHeight="1">
      <c r="D587" s="232"/>
      <c r="L587" s="299"/>
      <c r="M587" s="299"/>
      <c r="N587" s="232"/>
      <c r="O587" s="232"/>
      <c r="P587" s="232"/>
      <c r="R587" s="171"/>
      <c r="AZ587" s="175"/>
      <c r="BA587" s="175"/>
    </row>
    <row r="588" ht="15.75" customHeight="1">
      <c r="D588" s="232"/>
      <c r="L588" s="299"/>
      <c r="M588" s="299"/>
      <c r="N588" s="232"/>
      <c r="O588" s="232"/>
      <c r="P588" s="232"/>
      <c r="R588" s="171"/>
      <c r="AZ588" s="175"/>
      <c r="BA588" s="175"/>
    </row>
    <row r="589" ht="15.75" customHeight="1">
      <c r="D589" s="232"/>
      <c r="L589" s="299"/>
      <c r="M589" s="299"/>
      <c r="N589" s="232"/>
      <c r="O589" s="232"/>
      <c r="P589" s="232"/>
      <c r="R589" s="171"/>
      <c r="AZ589" s="175"/>
      <c r="BA589" s="175"/>
    </row>
    <row r="590" ht="15.75" customHeight="1">
      <c r="D590" s="232"/>
      <c r="L590" s="299"/>
      <c r="M590" s="299"/>
      <c r="N590" s="232"/>
      <c r="O590" s="232"/>
      <c r="P590" s="232"/>
      <c r="R590" s="171"/>
      <c r="AZ590" s="175"/>
      <c r="BA590" s="175"/>
    </row>
    <row r="591" ht="15.75" customHeight="1">
      <c r="D591" s="232"/>
      <c r="L591" s="299"/>
      <c r="M591" s="299"/>
      <c r="N591" s="232"/>
      <c r="O591" s="232"/>
      <c r="P591" s="232"/>
      <c r="R591" s="171"/>
      <c r="AZ591" s="175"/>
      <c r="BA591" s="175"/>
    </row>
    <row r="592" ht="15.75" customHeight="1">
      <c r="D592" s="232"/>
      <c r="L592" s="299"/>
      <c r="M592" s="299"/>
      <c r="N592" s="232"/>
      <c r="O592" s="232"/>
      <c r="P592" s="232"/>
      <c r="R592" s="171"/>
      <c r="AZ592" s="175"/>
      <c r="BA592" s="175"/>
    </row>
    <row r="593" ht="15.75" customHeight="1">
      <c r="D593" s="232"/>
      <c r="L593" s="299"/>
      <c r="M593" s="299"/>
      <c r="N593" s="232"/>
      <c r="O593" s="232"/>
      <c r="P593" s="232"/>
      <c r="R593" s="171"/>
      <c r="AZ593" s="175"/>
      <c r="BA593" s="175"/>
    </row>
    <row r="594" ht="15.75" customHeight="1">
      <c r="D594" s="232"/>
      <c r="L594" s="299"/>
      <c r="M594" s="299"/>
      <c r="N594" s="232"/>
      <c r="O594" s="232"/>
      <c r="P594" s="232"/>
      <c r="R594" s="171"/>
      <c r="AZ594" s="175"/>
      <c r="BA594" s="175"/>
    </row>
    <row r="595" ht="15.75" customHeight="1">
      <c r="D595" s="232"/>
      <c r="L595" s="299"/>
      <c r="M595" s="299"/>
      <c r="N595" s="232"/>
      <c r="O595" s="232"/>
      <c r="P595" s="232"/>
      <c r="R595" s="171"/>
      <c r="AZ595" s="175"/>
      <c r="BA595" s="175"/>
    </row>
    <row r="596" ht="15.75" customHeight="1">
      <c r="D596" s="232"/>
      <c r="L596" s="299"/>
      <c r="M596" s="299"/>
      <c r="N596" s="232"/>
      <c r="O596" s="232"/>
      <c r="P596" s="232"/>
      <c r="R596" s="171"/>
      <c r="AZ596" s="175"/>
      <c r="BA596" s="175"/>
    </row>
    <row r="597" ht="15.75" customHeight="1">
      <c r="D597" s="232"/>
      <c r="L597" s="299"/>
      <c r="M597" s="299"/>
      <c r="N597" s="232"/>
      <c r="O597" s="232"/>
      <c r="P597" s="232"/>
      <c r="R597" s="171"/>
      <c r="AZ597" s="175"/>
      <c r="BA597" s="175"/>
    </row>
    <row r="598" ht="15.75" customHeight="1">
      <c r="D598" s="232"/>
      <c r="L598" s="299"/>
      <c r="M598" s="299"/>
      <c r="N598" s="232"/>
      <c r="O598" s="232"/>
      <c r="P598" s="232"/>
      <c r="R598" s="171"/>
      <c r="AZ598" s="175"/>
      <c r="BA598" s="175"/>
    </row>
    <row r="599" ht="15.75" customHeight="1">
      <c r="D599" s="232"/>
      <c r="L599" s="299"/>
      <c r="M599" s="299"/>
      <c r="N599" s="232"/>
      <c r="O599" s="232"/>
      <c r="P599" s="232"/>
      <c r="R599" s="171"/>
      <c r="AZ599" s="175"/>
      <c r="BA599" s="175"/>
    </row>
    <row r="600" ht="15.75" customHeight="1">
      <c r="D600" s="232"/>
      <c r="L600" s="299"/>
      <c r="M600" s="299"/>
      <c r="N600" s="232"/>
      <c r="O600" s="232"/>
      <c r="P600" s="232"/>
      <c r="R600" s="171"/>
      <c r="AZ600" s="175"/>
      <c r="BA600" s="175"/>
    </row>
    <row r="601" ht="15.75" customHeight="1">
      <c r="D601" s="232"/>
      <c r="L601" s="299"/>
      <c r="M601" s="299"/>
      <c r="N601" s="232"/>
      <c r="O601" s="232"/>
      <c r="P601" s="232"/>
      <c r="R601" s="171"/>
      <c r="AZ601" s="175"/>
      <c r="BA601" s="175"/>
    </row>
    <row r="602" ht="15.75" customHeight="1">
      <c r="D602" s="232"/>
      <c r="L602" s="299"/>
      <c r="M602" s="299"/>
      <c r="N602" s="232"/>
      <c r="O602" s="232"/>
      <c r="P602" s="232"/>
      <c r="R602" s="171"/>
      <c r="AZ602" s="175"/>
      <c r="BA602" s="175"/>
    </row>
    <row r="603" ht="15.75" customHeight="1">
      <c r="D603" s="232"/>
      <c r="L603" s="299"/>
      <c r="M603" s="299"/>
      <c r="N603" s="232"/>
      <c r="O603" s="232"/>
      <c r="P603" s="232"/>
      <c r="R603" s="171"/>
      <c r="AZ603" s="175"/>
      <c r="BA603" s="175"/>
    </row>
    <row r="604" ht="15.75" customHeight="1">
      <c r="D604" s="232"/>
      <c r="L604" s="299"/>
      <c r="M604" s="299"/>
      <c r="N604" s="232"/>
      <c r="O604" s="232"/>
      <c r="P604" s="232"/>
      <c r="R604" s="171"/>
      <c r="AZ604" s="175"/>
      <c r="BA604" s="175"/>
    </row>
    <row r="605" ht="15.75" customHeight="1">
      <c r="D605" s="232"/>
      <c r="L605" s="299"/>
      <c r="M605" s="299"/>
      <c r="N605" s="232"/>
      <c r="O605" s="232"/>
      <c r="P605" s="232"/>
      <c r="R605" s="171"/>
      <c r="AZ605" s="175"/>
      <c r="BA605" s="175"/>
    </row>
    <row r="606" ht="15.75" customHeight="1">
      <c r="D606" s="232"/>
      <c r="L606" s="299"/>
      <c r="M606" s="299"/>
      <c r="N606" s="232"/>
      <c r="O606" s="232"/>
      <c r="P606" s="232"/>
      <c r="R606" s="171"/>
      <c r="AZ606" s="175"/>
      <c r="BA606" s="175"/>
    </row>
    <row r="607" ht="15.75" customHeight="1">
      <c r="D607" s="232"/>
      <c r="L607" s="299"/>
      <c r="M607" s="299"/>
      <c r="N607" s="232"/>
      <c r="O607" s="232"/>
      <c r="P607" s="232"/>
      <c r="R607" s="171"/>
      <c r="AZ607" s="175"/>
      <c r="BA607" s="175"/>
    </row>
    <row r="608" ht="15.75" customHeight="1">
      <c r="D608" s="232"/>
      <c r="L608" s="299"/>
      <c r="M608" s="299"/>
      <c r="N608" s="232"/>
      <c r="O608" s="232"/>
      <c r="P608" s="232"/>
      <c r="R608" s="171"/>
      <c r="AZ608" s="175"/>
      <c r="BA608" s="175"/>
    </row>
    <row r="609" ht="15.75" customHeight="1">
      <c r="D609" s="232"/>
      <c r="L609" s="299"/>
      <c r="M609" s="299"/>
      <c r="N609" s="232"/>
      <c r="O609" s="232"/>
      <c r="P609" s="232"/>
      <c r="R609" s="171"/>
      <c r="AZ609" s="175"/>
      <c r="BA609" s="175"/>
    </row>
    <row r="610" ht="15.75" customHeight="1">
      <c r="D610" s="232"/>
      <c r="L610" s="299"/>
      <c r="M610" s="299"/>
      <c r="N610" s="232"/>
      <c r="O610" s="232"/>
      <c r="P610" s="232"/>
      <c r="R610" s="171"/>
      <c r="AZ610" s="175"/>
      <c r="BA610" s="175"/>
    </row>
    <row r="611" ht="15.75" customHeight="1">
      <c r="D611" s="232"/>
      <c r="L611" s="299"/>
      <c r="M611" s="299"/>
      <c r="N611" s="232"/>
      <c r="O611" s="232"/>
      <c r="P611" s="232"/>
      <c r="R611" s="171"/>
      <c r="AZ611" s="175"/>
      <c r="BA611" s="175"/>
    </row>
    <row r="612" ht="15.75" customHeight="1">
      <c r="D612" s="232"/>
      <c r="L612" s="299"/>
      <c r="M612" s="299"/>
      <c r="N612" s="232"/>
      <c r="O612" s="232"/>
      <c r="P612" s="232"/>
      <c r="R612" s="171"/>
      <c r="AZ612" s="175"/>
      <c r="BA612" s="175"/>
    </row>
    <row r="613" ht="15.75" customHeight="1">
      <c r="D613" s="232"/>
      <c r="L613" s="299"/>
      <c r="M613" s="299"/>
      <c r="N613" s="232"/>
      <c r="O613" s="232"/>
      <c r="P613" s="232"/>
      <c r="R613" s="171"/>
      <c r="AZ613" s="175"/>
      <c r="BA613" s="175"/>
    </row>
    <row r="614" ht="15.75" customHeight="1">
      <c r="D614" s="232"/>
      <c r="L614" s="299"/>
      <c r="M614" s="299"/>
      <c r="N614" s="232"/>
      <c r="O614" s="232"/>
      <c r="P614" s="232"/>
      <c r="R614" s="171"/>
      <c r="AZ614" s="175"/>
      <c r="BA614" s="175"/>
    </row>
    <row r="615" ht="15.75" customHeight="1">
      <c r="D615" s="232"/>
      <c r="L615" s="299"/>
      <c r="M615" s="299"/>
      <c r="N615" s="232"/>
      <c r="O615" s="232"/>
      <c r="P615" s="232"/>
      <c r="R615" s="171"/>
      <c r="AZ615" s="175"/>
      <c r="BA615" s="175"/>
    </row>
    <row r="616" ht="15.75" customHeight="1">
      <c r="D616" s="232"/>
      <c r="L616" s="299"/>
      <c r="M616" s="299"/>
      <c r="N616" s="232"/>
      <c r="O616" s="232"/>
      <c r="P616" s="232"/>
      <c r="R616" s="171"/>
      <c r="AZ616" s="175"/>
      <c r="BA616" s="175"/>
    </row>
    <row r="617" ht="15.75" customHeight="1">
      <c r="D617" s="232"/>
      <c r="L617" s="299"/>
      <c r="M617" s="299"/>
      <c r="N617" s="232"/>
      <c r="O617" s="232"/>
      <c r="P617" s="232"/>
      <c r="R617" s="171"/>
      <c r="AZ617" s="175"/>
      <c r="BA617" s="175"/>
    </row>
    <row r="618" ht="15.75" customHeight="1">
      <c r="D618" s="232"/>
      <c r="L618" s="299"/>
      <c r="M618" s="299"/>
      <c r="N618" s="232"/>
      <c r="O618" s="232"/>
      <c r="P618" s="232"/>
      <c r="R618" s="171"/>
      <c r="AZ618" s="175"/>
      <c r="BA618" s="175"/>
    </row>
    <row r="619" ht="15.75" customHeight="1">
      <c r="D619" s="232"/>
      <c r="L619" s="299"/>
      <c r="M619" s="299"/>
      <c r="N619" s="232"/>
      <c r="O619" s="232"/>
      <c r="P619" s="232"/>
      <c r="R619" s="171"/>
      <c r="AZ619" s="175"/>
      <c r="BA619" s="175"/>
    </row>
    <row r="620" ht="15.75" customHeight="1">
      <c r="D620" s="232"/>
      <c r="L620" s="299"/>
      <c r="M620" s="299"/>
      <c r="N620" s="232"/>
      <c r="O620" s="232"/>
      <c r="P620" s="232"/>
      <c r="R620" s="171"/>
      <c r="AZ620" s="175"/>
      <c r="BA620" s="175"/>
    </row>
    <row r="621" ht="15.75" customHeight="1">
      <c r="D621" s="232"/>
      <c r="L621" s="299"/>
      <c r="M621" s="299"/>
      <c r="N621" s="232"/>
      <c r="O621" s="232"/>
      <c r="P621" s="232"/>
      <c r="R621" s="171"/>
      <c r="AZ621" s="175"/>
      <c r="BA621" s="175"/>
    </row>
    <row r="622" ht="15.75" customHeight="1">
      <c r="D622" s="232"/>
      <c r="L622" s="299"/>
      <c r="M622" s="299"/>
      <c r="N622" s="232"/>
      <c r="O622" s="232"/>
      <c r="P622" s="232"/>
      <c r="R622" s="171"/>
      <c r="AZ622" s="175"/>
      <c r="BA622" s="175"/>
    </row>
    <row r="623" ht="15.75" customHeight="1">
      <c r="D623" s="232"/>
      <c r="L623" s="299"/>
      <c r="M623" s="299"/>
      <c r="N623" s="232"/>
      <c r="O623" s="232"/>
      <c r="P623" s="232"/>
      <c r="R623" s="171"/>
      <c r="AZ623" s="175"/>
      <c r="BA623" s="175"/>
    </row>
    <row r="624" ht="15.75" customHeight="1">
      <c r="D624" s="232"/>
      <c r="L624" s="299"/>
      <c r="M624" s="299"/>
      <c r="N624" s="232"/>
      <c r="O624" s="232"/>
      <c r="P624" s="232"/>
      <c r="R624" s="171"/>
      <c r="AZ624" s="175"/>
      <c r="BA624" s="175"/>
    </row>
    <row r="625" ht="15.75" customHeight="1">
      <c r="D625" s="232"/>
      <c r="L625" s="299"/>
      <c r="M625" s="299"/>
      <c r="N625" s="232"/>
      <c r="O625" s="232"/>
      <c r="P625" s="232"/>
      <c r="R625" s="171"/>
      <c r="AZ625" s="175"/>
      <c r="BA625" s="175"/>
    </row>
    <row r="626" ht="15.75" customHeight="1">
      <c r="D626" s="232"/>
      <c r="L626" s="299"/>
      <c r="M626" s="299"/>
      <c r="N626" s="232"/>
      <c r="O626" s="232"/>
      <c r="P626" s="232"/>
      <c r="R626" s="171"/>
      <c r="AZ626" s="175"/>
      <c r="BA626" s="175"/>
    </row>
    <row r="627" ht="15.75" customHeight="1">
      <c r="D627" s="232"/>
      <c r="L627" s="299"/>
      <c r="M627" s="299"/>
      <c r="N627" s="232"/>
      <c r="O627" s="232"/>
      <c r="P627" s="232"/>
      <c r="R627" s="171"/>
      <c r="AZ627" s="175"/>
      <c r="BA627" s="175"/>
    </row>
    <row r="628" ht="15.75" customHeight="1">
      <c r="D628" s="232"/>
      <c r="L628" s="299"/>
      <c r="M628" s="299"/>
      <c r="N628" s="232"/>
      <c r="O628" s="232"/>
      <c r="P628" s="232"/>
      <c r="R628" s="171"/>
      <c r="AZ628" s="175"/>
      <c r="BA628" s="175"/>
    </row>
    <row r="629" ht="15.75" customHeight="1">
      <c r="D629" s="232"/>
      <c r="L629" s="299"/>
      <c r="M629" s="299"/>
      <c r="N629" s="232"/>
      <c r="O629" s="232"/>
      <c r="P629" s="232"/>
      <c r="R629" s="171"/>
      <c r="AZ629" s="175"/>
      <c r="BA629" s="175"/>
    </row>
    <row r="630" ht="15.75" customHeight="1">
      <c r="D630" s="232"/>
      <c r="L630" s="299"/>
      <c r="M630" s="299"/>
      <c r="N630" s="232"/>
      <c r="O630" s="232"/>
      <c r="P630" s="232"/>
      <c r="R630" s="171"/>
      <c r="AZ630" s="175"/>
      <c r="BA630" s="175"/>
    </row>
    <row r="631" ht="15.75" customHeight="1">
      <c r="D631" s="232"/>
      <c r="L631" s="299"/>
      <c r="M631" s="299"/>
      <c r="N631" s="232"/>
      <c r="O631" s="232"/>
      <c r="P631" s="232"/>
      <c r="R631" s="171"/>
      <c r="AZ631" s="175"/>
      <c r="BA631" s="175"/>
    </row>
    <row r="632" ht="15.75" customHeight="1">
      <c r="D632" s="232"/>
      <c r="L632" s="299"/>
      <c r="M632" s="299"/>
      <c r="N632" s="232"/>
      <c r="O632" s="232"/>
      <c r="P632" s="232"/>
      <c r="R632" s="171"/>
      <c r="AZ632" s="175"/>
      <c r="BA632" s="175"/>
    </row>
    <row r="633" ht="15.75" customHeight="1">
      <c r="D633" s="232"/>
      <c r="L633" s="299"/>
      <c r="M633" s="299"/>
      <c r="N633" s="232"/>
      <c r="O633" s="232"/>
      <c r="P633" s="232"/>
      <c r="R633" s="171"/>
      <c r="AZ633" s="175"/>
      <c r="BA633" s="175"/>
    </row>
    <row r="634" ht="15.75" customHeight="1">
      <c r="D634" s="232"/>
      <c r="L634" s="299"/>
      <c r="M634" s="299"/>
      <c r="N634" s="232"/>
      <c r="O634" s="232"/>
      <c r="P634" s="232"/>
      <c r="R634" s="171"/>
      <c r="AZ634" s="175"/>
      <c r="BA634" s="175"/>
    </row>
    <row r="635" ht="15.75" customHeight="1">
      <c r="D635" s="232"/>
      <c r="L635" s="299"/>
      <c r="M635" s="299"/>
      <c r="N635" s="232"/>
      <c r="O635" s="232"/>
      <c r="P635" s="232"/>
      <c r="R635" s="171"/>
      <c r="AZ635" s="175"/>
      <c r="BA635" s="175"/>
    </row>
    <row r="636" ht="15.75" customHeight="1">
      <c r="D636" s="232"/>
      <c r="L636" s="299"/>
      <c r="M636" s="299"/>
      <c r="N636" s="232"/>
      <c r="O636" s="232"/>
      <c r="P636" s="232"/>
      <c r="R636" s="171"/>
      <c r="AZ636" s="175"/>
      <c r="BA636" s="175"/>
    </row>
    <row r="637" ht="15.75" customHeight="1">
      <c r="D637" s="232"/>
      <c r="L637" s="299"/>
      <c r="M637" s="299"/>
      <c r="N637" s="232"/>
      <c r="O637" s="232"/>
      <c r="P637" s="232"/>
      <c r="R637" s="171"/>
      <c r="AZ637" s="175"/>
      <c r="BA637" s="175"/>
    </row>
    <row r="638" ht="15.75" customHeight="1">
      <c r="D638" s="232"/>
      <c r="L638" s="299"/>
      <c r="M638" s="299"/>
      <c r="N638" s="232"/>
      <c r="O638" s="232"/>
      <c r="P638" s="232"/>
      <c r="R638" s="171"/>
      <c r="AZ638" s="175"/>
      <c r="BA638" s="175"/>
    </row>
    <row r="639" ht="15.75" customHeight="1">
      <c r="D639" s="232"/>
      <c r="L639" s="299"/>
      <c r="M639" s="299"/>
      <c r="N639" s="232"/>
      <c r="O639" s="232"/>
      <c r="P639" s="232"/>
      <c r="R639" s="171"/>
      <c r="AZ639" s="175"/>
      <c r="BA639" s="175"/>
    </row>
    <row r="640" ht="15.75" customHeight="1">
      <c r="D640" s="232"/>
      <c r="L640" s="299"/>
      <c r="M640" s="299"/>
      <c r="N640" s="232"/>
      <c r="O640" s="232"/>
      <c r="P640" s="232"/>
      <c r="R640" s="171"/>
      <c r="AZ640" s="175"/>
      <c r="BA640" s="175"/>
    </row>
    <row r="641" ht="15.75" customHeight="1">
      <c r="D641" s="232"/>
      <c r="L641" s="299"/>
      <c r="M641" s="299"/>
      <c r="N641" s="232"/>
      <c r="O641" s="232"/>
      <c r="P641" s="232"/>
      <c r="R641" s="171"/>
      <c r="AZ641" s="175"/>
      <c r="BA641" s="175"/>
    </row>
    <row r="642" ht="15.75" customHeight="1">
      <c r="D642" s="232"/>
      <c r="L642" s="299"/>
      <c r="M642" s="299"/>
      <c r="N642" s="232"/>
      <c r="O642" s="232"/>
      <c r="P642" s="232"/>
      <c r="R642" s="171"/>
      <c r="AZ642" s="175"/>
      <c r="BA642" s="175"/>
    </row>
    <row r="643" ht="15.75" customHeight="1">
      <c r="D643" s="232"/>
      <c r="L643" s="299"/>
      <c r="M643" s="299"/>
      <c r="N643" s="232"/>
      <c r="O643" s="232"/>
      <c r="P643" s="232"/>
      <c r="R643" s="171"/>
      <c r="AZ643" s="175"/>
      <c r="BA643" s="175"/>
    </row>
    <row r="644" ht="15.75" customHeight="1">
      <c r="D644" s="232"/>
      <c r="L644" s="299"/>
      <c r="M644" s="299"/>
      <c r="N644" s="232"/>
      <c r="O644" s="232"/>
      <c r="P644" s="232"/>
      <c r="R644" s="171"/>
      <c r="AZ644" s="175"/>
      <c r="BA644" s="175"/>
    </row>
    <row r="645" ht="15.75" customHeight="1">
      <c r="D645" s="232"/>
      <c r="L645" s="299"/>
      <c r="M645" s="299"/>
      <c r="N645" s="232"/>
      <c r="O645" s="232"/>
      <c r="P645" s="232"/>
      <c r="R645" s="171"/>
      <c r="AZ645" s="175"/>
      <c r="BA645" s="175"/>
    </row>
    <row r="646" ht="15.75" customHeight="1">
      <c r="D646" s="232"/>
      <c r="L646" s="299"/>
      <c r="M646" s="299"/>
      <c r="N646" s="232"/>
      <c r="O646" s="232"/>
      <c r="P646" s="232"/>
      <c r="R646" s="171"/>
      <c r="AZ646" s="175"/>
      <c r="BA646" s="175"/>
    </row>
    <row r="647" ht="15.75" customHeight="1">
      <c r="D647" s="232"/>
      <c r="L647" s="299"/>
      <c r="M647" s="299"/>
      <c r="N647" s="232"/>
      <c r="O647" s="232"/>
      <c r="P647" s="232"/>
      <c r="R647" s="171"/>
      <c r="AZ647" s="175"/>
      <c r="BA647" s="175"/>
    </row>
    <row r="648" ht="15.75" customHeight="1">
      <c r="D648" s="232"/>
      <c r="L648" s="299"/>
      <c r="M648" s="299"/>
      <c r="N648" s="232"/>
      <c r="O648" s="232"/>
      <c r="P648" s="232"/>
      <c r="R648" s="171"/>
      <c r="AZ648" s="175"/>
      <c r="BA648" s="175"/>
    </row>
    <row r="649" ht="15.75" customHeight="1">
      <c r="D649" s="232"/>
      <c r="L649" s="299"/>
      <c r="M649" s="299"/>
      <c r="N649" s="232"/>
      <c r="O649" s="232"/>
      <c r="P649" s="232"/>
      <c r="R649" s="171"/>
      <c r="AZ649" s="175"/>
      <c r="BA649" s="175"/>
    </row>
    <row r="650" ht="15.75" customHeight="1">
      <c r="D650" s="232"/>
      <c r="L650" s="299"/>
      <c r="M650" s="299"/>
      <c r="N650" s="232"/>
      <c r="O650" s="232"/>
      <c r="P650" s="232"/>
      <c r="R650" s="171"/>
      <c r="AZ650" s="175"/>
      <c r="BA650" s="175"/>
    </row>
    <row r="651" ht="15.75" customHeight="1">
      <c r="D651" s="232"/>
      <c r="L651" s="299"/>
      <c r="M651" s="299"/>
      <c r="N651" s="232"/>
      <c r="O651" s="232"/>
      <c r="P651" s="232"/>
      <c r="R651" s="171"/>
      <c r="AZ651" s="175"/>
      <c r="BA651" s="175"/>
    </row>
    <row r="652" ht="15.75" customHeight="1">
      <c r="D652" s="232"/>
      <c r="L652" s="299"/>
      <c r="M652" s="299"/>
      <c r="N652" s="232"/>
      <c r="O652" s="232"/>
      <c r="P652" s="232"/>
      <c r="R652" s="171"/>
      <c r="AZ652" s="175"/>
      <c r="BA652" s="175"/>
    </row>
    <row r="653" ht="15.75" customHeight="1">
      <c r="D653" s="232"/>
      <c r="L653" s="299"/>
      <c r="M653" s="299"/>
      <c r="N653" s="232"/>
      <c r="O653" s="232"/>
      <c r="P653" s="232"/>
      <c r="R653" s="171"/>
      <c r="AZ653" s="175"/>
      <c r="BA653" s="175"/>
    </row>
    <row r="654" ht="15.75" customHeight="1">
      <c r="D654" s="232"/>
      <c r="L654" s="299"/>
      <c r="M654" s="299"/>
      <c r="N654" s="232"/>
      <c r="O654" s="232"/>
      <c r="P654" s="232"/>
      <c r="R654" s="171"/>
      <c r="AZ654" s="175"/>
      <c r="BA654" s="175"/>
    </row>
    <row r="655" ht="15.75" customHeight="1">
      <c r="D655" s="232"/>
      <c r="L655" s="299"/>
      <c r="M655" s="299"/>
      <c r="N655" s="232"/>
      <c r="O655" s="232"/>
      <c r="P655" s="232"/>
      <c r="R655" s="171"/>
      <c r="AZ655" s="175"/>
      <c r="BA655" s="175"/>
    </row>
    <row r="656" ht="15.75" customHeight="1">
      <c r="D656" s="232"/>
      <c r="L656" s="299"/>
      <c r="M656" s="299"/>
      <c r="N656" s="232"/>
      <c r="O656" s="232"/>
      <c r="P656" s="232"/>
      <c r="R656" s="171"/>
      <c r="AZ656" s="175"/>
      <c r="BA656" s="175"/>
    </row>
    <row r="657" ht="15.75" customHeight="1">
      <c r="D657" s="232"/>
      <c r="L657" s="299"/>
      <c r="M657" s="299"/>
      <c r="N657" s="232"/>
      <c r="O657" s="232"/>
      <c r="P657" s="232"/>
      <c r="R657" s="171"/>
      <c r="AZ657" s="175"/>
      <c r="BA657" s="175"/>
    </row>
    <row r="658" ht="15.75" customHeight="1">
      <c r="D658" s="232"/>
      <c r="L658" s="299"/>
      <c r="M658" s="299"/>
      <c r="N658" s="232"/>
      <c r="O658" s="232"/>
      <c r="P658" s="232"/>
      <c r="R658" s="171"/>
      <c r="AZ658" s="175"/>
      <c r="BA658" s="175"/>
    </row>
    <row r="659" ht="15.75" customHeight="1">
      <c r="D659" s="232"/>
      <c r="L659" s="299"/>
      <c r="M659" s="299"/>
      <c r="N659" s="232"/>
      <c r="O659" s="232"/>
      <c r="P659" s="232"/>
      <c r="R659" s="171"/>
      <c r="AZ659" s="175"/>
      <c r="BA659" s="175"/>
    </row>
    <row r="660" ht="15.75" customHeight="1">
      <c r="D660" s="232"/>
      <c r="L660" s="299"/>
      <c r="M660" s="299"/>
      <c r="N660" s="232"/>
      <c r="O660" s="232"/>
      <c r="P660" s="232"/>
      <c r="R660" s="171"/>
      <c r="AZ660" s="175"/>
      <c r="BA660" s="175"/>
    </row>
    <row r="661" ht="15.75" customHeight="1">
      <c r="D661" s="232"/>
      <c r="L661" s="299"/>
      <c r="M661" s="299"/>
      <c r="N661" s="232"/>
      <c r="O661" s="232"/>
      <c r="P661" s="232"/>
      <c r="R661" s="171"/>
      <c r="AZ661" s="175"/>
      <c r="BA661" s="175"/>
    </row>
    <row r="662" ht="15.75" customHeight="1">
      <c r="D662" s="232"/>
      <c r="L662" s="299"/>
      <c r="M662" s="299"/>
      <c r="N662" s="232"/>
      <c r="O662" s="232"/>
      <c r="P662" s="232"/>
      <c r="R662" s="171"/>
      <c r="AZ662" s="175"/>
      <c r="BA662" s="175"/>
    </row>
    <row r="663" ht="15.75" customHeight="1">
      <c r="D663" s="232"/>
      <c r="L663" s="299"/>
      <c r="M663" s="299"/>
      <c r="N663" s="232"/>
      <c r="O663" s="232"/>
      <c r="P663" s="232"/>
      <c r="R663" s="171"/>
      <c r="AZ663" s="175"/>
      <c r="BA663" s="175"/>
    </row>
    <row r="664" ht="15.75" customHeight="1">
      <c r="D664" s="232"/>
      <c r="L664" s="299"/>
      <c r="M664" s="299"/>
      <c r="N664" s="232"/>
      <c r="O664" s="232"/>
      <c r="P664" s="232"/>
      <c r="R664" s="171"/>
      <c r="AZ664" s="175"/>
      <c r="BA664" s="175"/>
    </row>
    <row r="665" ht="15.75" customHeight="1">
      <c r="D665" s="232"/>
      <c r="L665" s="299"/>
      <c r="M665" s="299"/>
      <c r="N665" s="232"/>
      <c r="O665" s="232"/>
      <c r="P665" s="232"/>
      <c r="R665" s="171"/>
      <c r="AZ665" s="175"/>
      <c r="BA665" s="175"/>
    </row>
    <row r="666" ht="15.75" customHeight="1">
      <c r="D666" s="232"/>
      <c r="L666" s="299"/>
      <c r="M666" s="299"/>
      <c r="N666" s="232"/>
      <c r="O666" s="232"/>
      <c r="P666" s="232"/>
      <c r="R666" s="171"/>
      <c r="AZ666" s="175"/>
      <c r="BA666" s="175"/>
    </row>
    <row r="667" ht="15.75" customHeight="1">
      <c r="D667" s="232"/>
      <c r="L667" s="299"/>
      <c r="M667" s="299"/>
      <c r="N667" s="232"/>
      <c r="O667" s="232"/>
      <c r="P667" s="232"/>
      <c r="R667" s="171"/>
      <c r="AZ667" s="175"/>
      <c r="BA667" s="175"/>
    </row>
    <row r="668" ht="15.75" customHeight="1">
      <c r="D668" s="232"/>
      <c r="L668" s="299"/>
      <c r="M668" s="299"/>
      <c r="N668" s="232"/>
      <c r="O668" s="232"/>
      <c r="P668" s="232"/>
      <c r="R668" s="171"/>
      <c r="AZ668" s="175"/>
      <c r="BA668" s="175"/>
    </row>
    <row r="669" ht="15.75" customHeight="1">
      <c r="D669" s="232"/>
      <c r="L669" s="299"/>
      <c r="M669" s="299"/>
      <c r="N669" s="232"/>
      <c r="O669" s="232"/>
      <c r="P669" s="232"/>
      <c r="R669" s="171"/>
      <c r="AZ669" s="175"/>
      <c r="BA669" s="175"/>
    </row>
    <row r="670" ht="15.75" customHeight="1">
      <c r="D670" s="232"/>
      <c r="L670" s="299"/>
      <c r="M670" s="299"/>
      <c r="N670" s="232"/>
      <c r="O670" s="232"/>
      <c r="P670" s="232"/>
      <c r="R670" s="171"/>
      <c r="AZ670" s="175"/>
      <c r="BA670" s="175"/>
    </row>
    <row r="671" ht="15.75" customHeight="1">
      <c r="D671" s="232"/>
      <c r="L671" s="299"/>
      <c r="M671" s="299"/>
      <c r="N671" s="232"/>
      <c r="O671" s="232"/>
      <c r="P671" s="232"/>
      <c r="R671" s="171"/>
      <c r="AZ671" s="175"/>
      <c r="BA671" s="175"/>
    </row>
    <row r="672" ht="15.75" customHeight="1">
      <c r="D672" s="232"/>
      <c r="L672" s="299"/>
      <c r="M672" s="299"/>
      <c r="N672" s="232"/>
      <c r="O672" s="232"/>
      <c r="P672" s="232"/>
      <c r="R672" s="171"/>
      <c r="AZ672" s="175"/>
      <c r="BA672" s="175"/>
    </row>
    <row r="673" ht="15.75" customHeight="1">
      <c r="D673" s="232"/>
      <c r="L673" s="299"/>
      <c r="M673" s="299"/>
      <c r="N673" s="232"/>
      <c r="O673" s="232"/>
      <c r="P673" s="232"/>
      <c r="R673" s="171"/>
      <c r="AZ673" s="175"/>
      <c r="BA673" s="175"/>
    </row>
    <row r="674" ht="15.75" customHeight="1">
      <c r="D674" s="232"/>
      <c r="L674" s="299"/>
      <c r="M674" s="299"/>
      <c r="N674" s="232"/>
      <c r="O674" s="232"/>
      <c r="P674" s="232"/>
      <c r="R674" s="171"/>
      <c r="AZ674" s="175"/>
      <c r="BA674" s="175"/>
    </row>
    <row r="675" ht="15.75" customHeight="1">
      <c r="D675" s="232"/>
      <c r="L675" s="299"/>
      <c r="M675" s="299"/>
      <c r="N675" s="232"/>
      <c r="O675" s="232"/>
      <c r="P675" s="232"/>
      <c r="R675" s="171"/>
      <c r="AZ675" s="175"/>
      <c r="BA675" s="175"/>
    </row>
    <row r="676" ht="15.75" customHeight="1">
      <c r="D676" s="232"/>
      <c r="L676" s="299"/>
      <c r="M676" s="299"/>
      <c r="N676" s="232"/>
      <c r="O676" s="232"/>
      <c r="P676" s="232"/>
      <c r="R676" s="171"/>
      <c r="AZ676" s="175"/>
      <c r="BA676" s="175"/>
    </row>
    <row r="677" ht="15.75" customHeight="1">
      <c r="D677" s="232"/>
      <c r="L677" s="299"/>
      <c r="M677" s="299"/>
      <c r="N677" s="232"/>
      <c r="O677" s="232"/>
      <c r="P677" s="232"/>
      <c r="R677" s="171"/>
      <c r="AZ677" s="175"/>
      <c r="BA677" s="175"/>
    </row>
    <row r="678" ht="15.75" customHeight="1">
      <c r="D678" s="232"/>
      <c r="L678" s="299"/>
      <c r="M678" s="299"/>
      <c r="N678" s="232"/>
      <c r="O678" s="232"/>
      <c r="P678" s="232"/>
      <c r="R678" s="171"/>
      <c r="AZ678" s="175"/>
      <c r="BA678" s="175"/>
    </row>
    <row r="679" ht="15.75" customHeight="1">
      <c r="D679" s="232"/>
      <c r="L679" s="299"/>
      <c r="M679" s="299"/>
      <c r="N679" s="232"/>
      <c r="O679" s="232"/>
      <c r="P679" s="232"/>
      <c r="R679" s="171"/>
      <c r="AZ679" s="175"/>
      <c r="BA679" s="175"/>
    </row>
    <row r="680" ht="15.75" customHeight="1">
      <c r="D680" s="232"/>
      <c r="L680" s="299"/>
      <c r="M680" s="299"/>
      <c r="N680" s="232"/>
      <c r="O680" s="232"/>
      <c r="P680" s="232"/>
      <c r="R680" s="171"/>
      <c r="AZ680" s="175"/>
      <c r="BA680" s="175"/>
    </row>
    <row r="681" ht="15.75" customHeight="1">
      <c r="D681" s="232"/>
      <c r="L681" s="299"/>
      <c r="M681" s="299"/>
      <c r="N681" s="232"/>
      <c r="O681" s="232"/>
      <c r="P681" s="232"/>
      <c r="R681" s="171"/>
      <c r="AZ681" s="175"/>
      <c r="BA681" s="175"/>
    </row>
    <row r="682" ht="15.75" customHeight="1">
      <c r="D682" s="232"/>
      <c r="L682" s="299"/>
      <c r="M682" s="299"/>
      <c r="N682" s="232"/>
      <c r="O682" s="232"/>
      <c r="P682" s="232"/>
      <c r="R682" s="171"/>
      <c r="AZ682" s="175"/>
      <c r="BA682" s="175"/>
    </row>
    <row r="683" ht="15.75" customHeight="1">
      <c r="D683" s="232"/>
      <c r="L683" s="299"/>
      <c r="M683" s="299"/>
      <c r="N683" s="232"/>
      <c r="O683" s="232"/>
      <c r="P683" s="232"/>
      <c r="R683" s="171"/>
      <c r="AZ683" s="175"/>
      <c r="BA683" s="175"/>
    </row>
    <row r="684" ht="15.75" customHeight="1">
      <c r="D684" s="232"/>
      <c r="L684" s="299"/>
      <c r="M684" s="299"/>
      <c r="N684" s="232"/>
      <c r="O684" s="232"/>
      <c r="P684" s="232"/>
      <c r="R684" s="171"/>
      <c r="AZ684" s="175"/>
      <c r="BA684" s="175"/>
    </row>
    <row r="685" ht="15.75" customHeight="1">
      <c r="D685" s="232"/>
      <c r="L685" s="299"/>
      <c r="M685" s="299"/>
      <c r="N685" s="232"/>
      <c r="O685" s="232"/>
      <c r="P685" s="232"/>
      <c r="R685" s="171"/>
      <c r="AZ685" s="175"/>
      <c r="BA685" s="175"/>
    </row>
    <row r="686" ht="15.75" customHeight="1">
      <c r="D686" s="232"/>
      <c r="L686" s="299"/>
      <c r="M686" s="299"/>
      <c r="N686" s="232"/>
      <c r="O686" s="232"/>
      <c r="P686" s="232"/>
      <c r="R686" s="171"/>
      <c r="AZ686" s="175"/>
      <c r="BA686" s="175"/>
    </row>
    <row r="687" ht="15.75" customHeight="1">
      <c r="D687" s="232"/>
      <c r="L687" s="299"/>
      <c r="M687" s="299"/>
      <c r="N687" s="232"/>
      <c r="O687" s="232"/>
      <c r="P687" s="232"/>
      <c r="R687" s="171"/>
      <c r="AZ687" s="175"/>
      <c r="BA687" s="175"/>
    </row>
    <row r="688" ht="15.75" customHeight="1">
      <c r="D688" s="232"/>
      <c r="L688" s="299"/>
      <c r="M688" s="299"/>
      <c r="N688" s="232"/>
      <c r="O688" s="232"/>
      <c r="P688" s="232"/>
      <c r="R688" s="171"/>
      <c r="AZ688" s="175"/>
      <c r="BA688" s="175"/>
    </row>
    <row r="689" ht="15.75" customHeight="1">
      <c r="D689" s="232"/>
      <c r="L689" s="299"/>
      <c r="M689" s="299"/>
      <c r="N689" s="232"/>
      <c r="O689" s="232"/>
      <c r="P689" s="232"/>
      <c r="R689" s="171"/>
      <c r="AZ689" s="175"/>
      <c r="BA689" s="175"/>
    </row>
    <row r="690" ht="15.75" customHeight="1">
      <c r="D690" s="232"/>
      <c r="L690" s="299"/>
      <c r="M690" s="299"/>
      <c r="N690" s="232"/>
      <c r="O690" s="232"/>
      <c r="P690" s="232"/>
      <c r="R690" s="171"/>
      <c r="AZ690" s="175"/>
      <c r="BA690" s="175"/>
    </row>
    <row r="691" ht="15.75" customHeight="1">
      <c r="D691" s="232"/>
      <c r="L691" s="299"/>
      <c r="M691" s="299"/>
      <c r="N691" s="232"/>
      <c r="O691" s="232"/>
      <c r="P691" s="232"/>
      <c r="R691" s="171"/>
      <c r="AZ691" s="175"/>
      <c r="BA691" s="175"/>
    </row>
    <row r="692" ht="15.75" customHeight="1">
      <c r="D692" s="232"/>
      <c r="L692" s="299"/>
      <c r="M692" s="299"/>
      <c r="N692" s="232"/>
      <c r="O692" s="232"/>
      <c r="P692" s="232"/>
      <c r="R692" s="171"/>
      <c r="AZ692" s="175"/>
      <c r="BA692" s="175"/>
    </row>
    <row r="693" ht="15.75" customHeight="1">
      <c r="D693" s="232"/>
      <c r="L693" s="299"/>
      <c r="M693" s="299"/>
      <c r="N693" s="232"/>
      <c r="O693" s="232"/>
      <c r="P693" s="232"/>
      <c r="R693" s="171"/>
      <c r="AZ693" s="175"/>
      <c r="BA693" s="175"/>
    </row>
    <row r="694" ht="15.75" customHeight="1">
      <c r="D694" s="232"/>
      <c r="L694" s="299"/>
      <c r="M694" s="299"/>
      <c r="N694" s="232"/>
      <c r="O694" s="232"/>
      <c r="P694" s="232"/>
      <c r="R694" s="171"/>
      <c r="AZ694" s="175"/>
      <c r="BA694" s="175"/>
    </row>
    <row r="695" ht="15.75" customHeight="1">
      <c r="D695" s="232"/>
      <c r="L695" s="299"/>
      <c r="M695" s="299"/>
      <c r="N695" s="232"/>
      <c r="O695" s="232"/>
      <c r="P695" s="232"/>
      <c r="R695" s="171"/>
      <c r="AZ695" s="175"/>
      <c r="BA695" s="175"/>
    </row>
    <row r="696" ht="15.75" customHeight="1">
      <c r="D696" s="232"/>
      <c r="L696" s="299"/>
      <c r="M696" s="299"/>
      <c r="N696" s="232"/>
      <c r="O696" s="232"/>
      <c r="P696" s="232"/>
      <c r="R696" s="171"/>
      <c r="AZ696" s="175"/>
      <c r="BA696" s="175"/>
    </row>
    <row r="697" ht="15.75" customHeight="1">
      <c r="D697" s="232"/>
      <c r="L697" s="299"/>
      <c r="M697" s="299"/>
      <c r="N697" s="232"/>
      <c r="O697" s="232"/>
      <c r="P697" s="232"/>
      <c r="R697" s="171"/>
      <c r="AZ697" s="175"/>
      <c r="BA697" s="175"/>
    </row>
    <row r="698" ht="15.75" customHeight="1">
      <c r="D698" s="232"/>
      <c r="L698" s="299"/>
      <c r="M698" s="299"/>
      <c r="N698" s="232"/>
      <c r="O698" s="232"/>
      <c r="P698" s="232"/>
      <c r="R698" s="171"/>
      <c r="AZ698" s="175"/>
      <c r="BA698" s="175"/>
    </row>
    <row r="699" ht="15.75" customHeight="1">
      <c r="D699" s="232"/>
      <c r="L699" s="299"/>
      <c r="M699" s="299"/>
      <c r="N699" s="232"/>
      <c r="O699" s="232"/>
      <c r="P699" s="232"/>
      <c r="R699" s="171"/>
      <c r="AZ699" s="175"/>
      <c r="BA699" s="175"/>
    </row>
    <row r="700" ht="15.75" customHeight="1">
      <c r="D700" s="232"/>
      <c r="L700" s="299"/>
      <c r="M700" s="299"/>
      <c r="N700" s="232"/>
      <c r="O700" s="232"/>
      <c r="P700" s="232"/>
      <c r="R700" s="171"/>
      <c r="AZ700" s="175"/>
      <c r="BA700" s="175"/>
    </row>
    <row r="701" ht="15.75" customHeight="1">
      <c r="D701" s="232"/>
      <c r="L701" s="299"/>
      <c r="M701" s="299"/>
      <c r="N701" s="232"/>
      <c r="O701" s="232"/>
      <c r="P701" s="232"/>
      <c r="R701" s="171"/>
      <c r="AZ701" s="175"/>
      <c r="BA701" s="175"/>
    </row>
    <row r="702" ht="15.75" customHeight="1">
      <c r="D702" s="232"/>
      <c r="L702" s="299"/>
      <c r="M702" s="299"/>
      <c r="N702" s="232"/>
      <c r="O702" s="232"/>
      <c r="P702" s="232"/>
      <c r="R702" s="171"/>
      <c r="AZ702" s="175"/>
      <c r="BA702" s="175"/>
    </row>
    <row r="703" ht="15.75" customHeight="1">
      <c r="D703" s="232"/>
      <c r="L703" s="299"/>
      <c r="M703" s="299"/>
      <c r="N703" s="232"/>
      <c r="O703" s="232"/>
      <c r="P703" s="232"/>
      <c r="R703" s="171"/>
      <c r="AZ703" s="175"/>
      <c r="BA703" s="175"/>
    </row>
    <row r="704" ht="15.75" customHeight="1">
      <c r="D704" s="232"/>
      <c r="L704" s="299"/>
      <c r="M704" s="299"/>
      <c r="N704" s="232"/>
      <c r="O704" s="232"/>
      <c r="P704" s="232"/>
      <c r="R704" s="171"/>
      <c r="AZ704" s="175"/>
      <c r="BA704" s="175"/>
    </row>
    <row r="705" ht="15.75" customHeight="1">
      <c r="D705" s="232"/>
      <c r="L705" s="299"/>
      <c r="M705" s="299"/>
      <c r="N705" s="232"/>
      <c r="O705" s="232"/>
      <c r="P705" s="232"/>
      <c r="R705" s="171"/>
      <c r="AZ705" s="175"/>
      <c r="BA705" s="175"/>
    </row>
    <row r="706" ht="15.75" customHeight="1">
      <c r="D706" s="232"/>
      <c r="L706" s="299"/>
      <c r="M706" s="299"/>
      <c r="N706" s="232"/>
      <c r="O706" s="232"/>
      <c r="P706" s="232"/>
      <c r="R706" s="171"/>
      <c r="AZ706" s="175"/>
      <c r="BA706" s="175"/>
    </row>
    <row r="707" ht="15.75" customHeight="1">
      <c r="D707" s="232"/>
      <c r="L707" s="299"/>
      <c r="M707" s="299"/>
      <c r="N707" s="232"/>
      <c r="O707" s="232"/>
      <c r="P707" s="232"/>
      <c r="R707" s="171"/>
      <c r="AZ707" s="175"/>
      <c r="BA707" s="175"/>
    </row>
    <row r="708" ht="15.75" customHeight="1">
      <c r="D708" s="232"/>
      <c r="L708" s="299"/>
      <c r="M708" s="299"/>
      <c r="N708" s="232"/>
      <c r="O708" s="232"/>
      <c r="P708" s="232"/>
      <c r="R708" s="171"/>
      <c r="AZ708" s="175"/>
      <c r="BA708" s="175"/>
    </row>
    <row r="709" ht="15.75" customHeight="1">
      <c r="D709" s="232"/>
      <c r="L709" s="299"/>
      <c r="M709" s="299"/>
      <c r="N709" s="232"/>
      <c r="O709" s="232"/>
      <c r="P709" s="232"/>
      <c r="R709" s="171"/>
      <c r="AZ709" s="175"/>
      <c r="BA709" s="175"/>
    </row>
    <row r="710" ht="15.75" customHeight="1">
      <c r="D710" s="232"/>
      <c r="L710" s="299"/>
      <c r="M710" s="299"/>
      <c r="N710" s="232"/>
      <c r="O710" s="232"/>
      <c r="P710" s="232"/>
      <c r="R710" s="171"/>
      <c r="AZ710" s="175"/>
      <c r="BA710" s="175"/>
    </row>
    <row r="711" ht="15.75" customHeight="1">
      <c r="D711" s="232"/>
      <c r="L711" s="299"/>
      <c r="M711" s="299"/>
      <c r="N711" s="232"/>
      <c r="O711" s="232"/>
      <c r="P711" s="232"/>
      <c r="R711" s="171"/>
      <c r="AZ711" s="175"/>
      <c r="BA711" s="175"/>
    </row>
    <row r="712" ht="15.75" customHeight="1">
      <c r="D712" s="232"/>
      <c r="L712" s="299"/>
      <c r="M712" s="299"/>
      <c r="N712" s="232"/>
      <c r="O712" s="232"/>
      <c r="P712" s="232"/>
      <c r="R712" s="171"/>
      <c r="AZ712" s="175"/>
      <c r="BA712" s="175"/>
    </row>
    <row r="713" ht="15.75" customHeight="1">
      <c r="D713" s="232"/>
      <c r="L713" s="299"/>
      <c r="M713" s="299"/>
      <c r="N713" s="232"/>
      <c r="O713" s="232"/>
      <c r="P713" s="232"/>
      <c r="R713" s="171"/>
      <c r="AZ713" s="175"/>
      <c r="BA713" s="175"/>
    </row>
    <row r="714" ht="15.75" customHeight="1">
      <c r="D714" s="232"/>
      <c r="L714" s="299"/>
      <c r="M714" s="299"/>
      <c r="N714" s="232"/>
      <c r="O714" s="232"/>
      <c r="P714" s="232"/>
      <c r="R714" s="171"/>
      <c r="AZ714" s="175"/>
      <c r="BA714" s="175"/>
    </row>
    <row r="715" ht="15.75" customHeight="1">
      <c r="D715" s="232"/>
      <c r="L715" s="299"/>
      <c r="M715" s="299"/>
      <c r="N715" s="232"/>
      <c r="O715" s="232"/>
      <c r="P715" s="232"/>
      <c r="R715" s="171"/>
      <c r="AZ715" s="175"/>
      <c r="BA715" s="175"/>
    </row>
    <row r="716" ht="15.75" customHeight="1">
      <c r="D716" s="232"/>
      <c r="L716" s="299"/>
      <c r="M716" s="299"/>
      <c r="N716" s="232"/>
      <c r="O716" s="232"/>
      <c r="P716" s="232"/>
      <c r="R716" s="171"/>
      <c r="AZ716" s="175"/>
      <c r="BA716" s="175"/>
    </row>
    <row r="717" ht="15.75" customHeight="1">
      <c r="D717" s="232"/>
      <c r="L717" s="299"/>
      <c r="M717" s="299"/>
      <c r="N717" s="232"/>
      <c r="O717" s="232"/>
      <c r="P717" s="232"/>
      <c r="R717" s="171"/>
      <c r="AZ717" s="175"/>
      <c r="BA717" s="175"/>
    </row>
    <row r="718" ht="15.75" customHeight="1">
      <c r="D718" s="232"/>
      <c r="L718" s="299"/>
      <c r="M718" s="299"/>
      <c r="N718" s="232"/>
      <c r="O718" s="232"/>
      <c r="P718" s="232"/>
      <c r="R718" s="171"/>
      <c r="AZ718" s="175"/>
      <c r="BA718" s="175"/>
    </row>
    <row r="719" ht="15.75" customHeight="1">
      <c r="D719" s="232"/>
      <c r="L719" s="299"/>
      <c r="M719" s="299"/>
      <c r="N719" s="232"/>
      <c r="O719" s="232"/>
      <c r="P719" s="232"/>
      <c r="R719" s="171"/>
      <c r="AZ719" s="175"/>
      <c r="BA719" s="175"/>
    </row>
    <row r="720" ht="15.75" customHeight="1">
      <c r="D720" s="232"/>
      <c r="L720" s="299"/>
      <c r="M720" s="299"/>
      <c r="N720" s="232"/>
      <c r="O720" s="232"/>
      <c r="P720" s="232"/>
      <c r="R720" s="171"/>
      <c r="AZ720" s="175"/>
      <c r="BA720" s="175"/>
    </row>
    <row r="721" ht="15.75" customHeight="1">
      <c r="D721" s="232"/>
      <c r="L721" s="299"/>
      <c r="M721" s="299"/>
      <c r="N721" s="232"/>
      <c r="O721" s="232"/>
      <c r="P721" s="232"/>
      <c r="R721" s="171"/>
      <c r="AZ721" s="175"/>
      <c r="BA721" s="175"/>
    </row>
    <row r="722" ht="15.75" customHeight="1">
      <c r="D722" s="232"/>
      <c r="L722" s="299"/>
      <c r="M722" s="299"/>
      <c r="N722" s="232"/>
      <c r="O722" s="232"/>
      <c r="P722" s="232"/>
      <c r="R722" s="171"/>
      <c r="AZ722" s="175"/>
      <c r="BA722" s="175"/>
    </row>
    <row r="723" ht="15.75" customHeight="1">
      <c r="D723" s="232"/>
      <c r="L723" s="299"/>
      <c r="M723" s="299"/>
      <c r="N723" s="232"/>
      <c r="O723" s="232"/>
      <c r="P723" s="232"/>
      <c r="R723" s="171"/>
      <c r="AZ723" s="175"/>
      <c r="BA723" s="175"/>
    </row>
    <row r="724" ht="15.75" customHeight="1">
      <c r="D724" s="232"/>
      <c r="L724" s="299"/>
      <c r="M724" s="299"/>
      <c r="N724" s="232"/>
      <c r="O724" s="232"/>
      <c r="P724" s="232"/>
      <c r="R724" s="171"/>
      <c r="AZ724" s="175"/>
      <c r="BA724" s="175"/>
    </row>
    <row r="725" ht="15.75" customHeight="1">
      <c r="D725" s="232"/>
      <c r="L725" s="299"/>
      <c r="M725" s="299"/>
      <c r="N725" s="232"/>
      <c r="O725" s="232"/>
      <c r="P725" s="232"/>
      <c r="R725" s="171"/>
      <c r="AZ725" s="175"/>
      <c r="BA725" s="175"/>
    </row>
    <row r="726" ht="15.75" customHeight="1">
      <c r="D726" s="232"/>
      <c r="L726" s="299"/>
      <c r="M726" s="299"/>
      <c r="N726" s="232"/>
      <c r="O726" s="232"/>
      <c r="P726" s="232"/>
      <c r="R726" s="171"/>
      <c r="AZ726" s="175"/>
      <c r="BA726" s="175"/>
    </row>
    <row r="727" ht="15.75" customHeight="1">
      <c r="D727" s="232"/>
      <c r="L727" s="299"/>
      <c r="M727" s="299"/>
      <c r="N727" s="232"/>
      <c r="O727" s="232"/>
      <c r="P727" s="232"/>
      <c r="R727" s="171"/>
      <c r="AZ727" s="175"/>
      <c r="BA727" s="175"/>
    </row>
    <row r="728" ht="15.75" customHeight="1">
      <c r="D728" s="232"/>
      <c r="L728" s="299"/>
      <c r="M728" s="299"/>
      <c r="N728" s="232"/>
      <c r="O728" s="232"/>
      <c r="P728" s="232"/>
      <c r="R728" s="171"/>
      <c r="AZ728" s="175"/>
      <c r="BA728" s="175"/>
    </row>
    <row r="729" ht="15.75" customHeight="1">
      <c r="D729" s="232"/>
      <c r="L729" s="299"/>
      <c r="M729" s="299"/>
      <c r="N729" s="232"/>
      <c r="O729" s="232"/>
      <c r="P729" s="232"/>
      <c r="R729" s="171"/>
      <c r="AZ729" s="175"/>
      <c r="BA729" s="175"/>
    </row>
    <row r="730" ht="15.75" customHeight="1">
      <c r="D730" s="232"/>
      <c r="L730" s="299"/>
      <c r="M730" s="299"/>
      <c r="N730" s="232"/>
      <c r="O730" s="232"/>
      <c r="P730" s="232"/>
      <c r="R730" s="171"/>
      <c r="AZ730" s="175"/>
      <c r="BA730" s="175"/>
    </row>
    <row r="731" ht="15.75" customHeight="1">
      <c r="D731" s="232"/>
      <c r="L731" s="299"/>
      <c r="M731" s="299"/>
      <c r="N731" s="232"/>
      <c r="O731" s="232"/>
      <c r="P731" s="232"/>
      <c r="R731" s="171"/>
      <c r="AZ731" s="175"/>
      <c r="BA731" s="175"/>
    </row>
    <row r="732" ht="15.75" customHeight="1">
      <c r="D732" s="232"/>
      <c r="L732" s="299"/>
      <c r="M732" s="299"/>
      <c r="N732" s="232"/>
      <c r="O732" s="232"/>
      <c r="P732" s="232"/>
      <c r="R732" s="171"/>
      <c r="AZ732" s="175"/>
      <c r="BA732" s="175"/>
    </row>
    <row r="733" ht="15.75" customHeight="1">
      <c r="D733" s="232"/>
      <c r="L733" s="299"/>
      <c r="M733" s="299"/>
      <c r="N733" s="232"/>
      <c r="O733" s="232"/>
      <c r="P733" s="232"/>
      <c r="R733" s="171"/>
      <c r="AZ733" s="175"/>
      <c r="BA733" s="175"/>
    </row>
    <row r="734" ht="15.75" customHeight="1">
      <c r="D734" s="232"/>
      <c r="L734" s="299"/>
      <c r="M734" s="299"/>
      <c r="N734" s="232"/>
      <c r="O734" s="232"/>
      <c r="P734" s="232"/>
      <c r="R734" s="171"/>
      <c r="AZ734" s="175"/>
      <c r="BA734" s="175"/>
    </row>
    <row r="735" ht="15.75" customHeight="1">
      <c r="D735" s="232"/>
      <c r="L735" s="299"/>
      <c r="M735" s="299"/>
      <c r="N735" s="232"/>
      <c r="O735" s="232"/>
      <c r="P735" s="232"/>
      <c r="R735" s="171"/>
      <c r="AZ735" s="175"/>
      <c r="BA735" s="175"/>
    </row>
    <row r="736" ht="15.75" customHeight="1">
      <c r="D736" s="232"/>
      <c r="L736" s="299"/>
      <c r="M736" s="299"/>
      <c r="N736" s="232"/>
      <c r="O736" s="232"/>
      <c r="P736" s="232"/>
      <c r="R736" s="171"/>
      <c r="AZ736" s="175"/>
      <c r="BA736" s="175"/>
    </row>
    <row r="737" ht="15.75" customHeight="1">
      <c r="D737" s="232"/>
      <c r="L737" s="299"/>
      <c r="M737" s="299"/>
      <c r="N737" s="232"/>
      <c r="O737" s="232"/>
      <c r="P737" s="232"/>
      <c r="R737" s="171"/>
      <c r="AZ737" s="175"/>
      <c r="BA737" s="175"/>
    </row>
    <row r="738" ht="15.75" customHeight="1">
      <c r="D738" s="232"/>
      <c r="L738" s="299"/>
      <c r="M738" s="299"/>
      <c r="N738" s="232"/>
      <c r="O738" s="232"/>
      <c r="P738" s="232"/>
      <c r="R738" s="171"/>
      <c r="AZ738" s="175"/>
      <c r="BA738" s="175"/>
    </row>
    <row r="739" ht="15.75" customHeight="1">
      <c r="D739" s="232"/>
      <c r="L739" s="299"/>
      <c r="M739" s="299"/>
      <c r="N739" s="232"/>
      <c r="O739" s="232"/>
      <c r="P739" s="232"/>
      <c r="R739" s="171"/>
      <c r="AZ739" s="175"/>
      <c r="BA739" s="175"/>
    </row>
    <row r="740" ht="15.75" customHeight="1">
      <c r="D740" s="232"/>
      <c r="L740" s="299"/>
      <c r="M740" s="299"/>
      <c r="N740" s="232"/>
      <c r="O740" s="232"/>
      <c r="P740" s="232"/>
      <c r="R740" s="171"/>
      <c r="AZ740" s="175"/>
      <c r="BA740" s="175"/>
    </row>
    <row r="741" ht="15.75" customHeight="1">
      <c r="D741" s="232"/>
      <c r="L741" s="299"/>
      <c r="M741" s="299"/>
      <c r="N741" s="232"/>
      <c r="O741" s="232"/>
      <c r="P741" s="232"/>
      <c r="R741" s="171"/>
      <c r="AZ741" s="175"/>
      <c r="BA741" s="175"/>
    </row>
    <row r="742" ht="15.75" customHeight="1">
      <c r="D742" s="232"/>
      <c r="L742" s="299"/>
      <c r="M742" s="299"/>
      <c r="N742" s="232"/>
      <c r="O742" s="232"/>
      <c r="P742" s="232"/>
      <c r="R742" s="171"/>
      <c r="AZ742" s="175"/>
      <c r="BA742" s="175"/>
    </row>
    <row r="743" ht="15.75" customHeight="1">
      <c r="D743" s="232"/>
      <c r="L743" s="299"/>
      <c r="M743" s="299"/>
      <c r="N743" s="232"/>
      <c r="O743" s="232"/>
      <c r="P743" s="232"/>
      <c r="R743" s="171"/>
      <c r="AZ743" s="175"/>
      <c r="BA743" s="175"/>
    </row>
    <row r="744" ht="15.75" customHeight="1">
      <c r="D744" s="232"/>
      <c r="L744" s="299"/>
      <c r="M744" s="299"/>
      <c r="N744" s="232"/>
      <c r="O744" s="232"/>
      <c r="P744" s="232"/>
      <c r="R744" s="171"/>
      <c r="AZ744" s="175"/>
      <c r="BA744" s="175"/>
    </row>
    <row r="745" ht="15.75" customHeight="1">
      <c r="D745" s="232"/>
      <c r="L745" s="299"/>
      <c r="M745" s="299"/>
      <c r="N745" s="232"/>
      <c r="O745" s="232"/>
      <c r="P745" s="232"/>
      <c r="R745" s="171"/>
      <c r="AZ745" s="175"/>
      <c r="BA745" s="175"/>
    </row>
    <row r="746" ht="15.75" customHeight="1">
      <c r="D746" s="232"/>
      <c r="L746" s="299"/>
      <c r="M746" s="299"/>
      <c r="N746" s="232"/>
      <c r="O746" s="232"/>
      <c r="P746" s="232"/>
      <c r="R746" s="171"/>
      <c r="AZ746" s="175"/>
      <c r="BA746" s="175"/>
    </row>
    <row r="747" ht="15.75" customHeight="1">
      <c r="D747" s="232"/>
      <c r="L747" s="299"/>
      <c r="M747" s="299"/>
      <c r="N747" s="232"/>
      <c r="O747" s="232"/>
      <c r="P747" s="232"/>
      <c r="R747" s="171"/>
      <c r="AZ747" s="175"/>
      <c r="BA747" s="175"/>
    </row>
    <row r="748" ht="15.75" customHeight="1">
      <c r="D748" s="232"/>
      <c r="L748" s="299"/>
      <c r="M748" s="299"/>
      <c r="N748" s="232"/>
      <c r="O748" s="232"/>
      <c r="P748" s="232"/>
      <c r="R748" s="171"/>
      <c r="AZ748" s="175"/>
      <c r="BA748" s="175"/>
    </row>
    <row r="749" ht="15.75" customHeight="1">
      <c r="D749" s="232"/>
      <c r="L749" s="299"/>
      <c r="M749" s="299"/>
      <c r="N749" s="232"/>
      <c r="O749" s="232"/>
      <c r="P749" s="232"/>
      <c r="R749" s="171"/>
      <c r="AZ749" s="175"/>
      <c r="BA749" s="175"/>
    </row>
    <row r="750" ht="15.75" customHeight="1">
      <c r="D750" s="232"/>
      <c r="L750" s="299"/>
      <c r="M750" s="299"/>
      <c r="N750" s="232"/>
      <c r="O750" s="232"/>
      <c r="P750" s="232"/>
      <c r="R750" s="171"/>
      <c r="AZ750" s="175"/>
      <c r="BA750" s="175"/>
    </row>
    <row r="751" ht="15.75" customHeight="1">
      <c r="D751" s="232"/>
      <c r="L751" s="299"/>
      <c r="M751" s="299"/>
      <c r="N751" s="232"/>
      <c r="O751" s="232"/>
      <c r="P751" s="232"/>
      <c r="R751" s="171"/>
      <c r="AZ751" s="175"/>
      <c r="BA751" s="175"/>
    </row>
    <row r="752" ht="15.75" customHeight="1">
      <c r="D752" s="232"/>
      <c r="L752" s="299"/>
      <c r="M752" s="299"/>
      <c r="N752" s="232"/>
      <c r="O752" s="232"/>
      <c r="P752" s="232"/>
      <c r="R752" s="171"/>
      <c r="AZ752" s="175"/>
      <c r="BA752" s="175"/>
    </row>
    <row r="753" ht="15.75" customHeight="1">
      <c r="D753" s="232"/>
      <c r="L753" s="299"/>
      <c r="M753" s="299"/>
      <c r="N753" s="232"/>
      <c r="O753" s="232"/>
      <c r="P753" s="232"/>
      <c r="R753" s="171"/>
      <c r="AZ753" s="175"/>
      <c r="BA753" s="175"/>
    </row>
    <row r="754" ht="15.75" customHeight="1">
      <c r="D754" s="232"/>
      <c r="L754" s="299"/>
      <c r="M754" s="299"/>
      <c r="N754" s="232"/>
      <c r="O754" s="232"/>
      <c r="P754" s="232"/>
      <c r="R754" s="171"/>
      <c r="AZ754" s="175"/>
      <c r="BA754" s="175"/>
    </row>
    <row r="755" ht="15.75" customHeight="1">
      <c r="D755" s="232"/>
      <c r="L755" s="299"/>
      <c r="M755" s="299"/>
      <c r="N755" s="232"/>
      <c r="O755" s="232"/>
      <c r="P755" s="232"/>
      <c r="R755" s="171"/>
      <c r="AZ755" s="175"/>
      <c r="BA755" s="175"/>
    </row>
    <row r="756" ht="15.75" customHeight="1">
      <c r="D756" s="232"/>
      <c r="L756" s="299"/>
      <c r="M756" s="299"/>
      <c r="N756" s="232"/>
      <c r="O756" s="232"/>
      <c r="P756" s="232"/>
      <c r="R756" s="171"/>
      <c r="AZ756" s="175"/>
      <c r="BA756" s="175"/>
    </row>
    <row r="757" ht="15.75" customHeight="1">
      <c r="D757" s="232"/>
      <c r="L757" s="299"/>
      <c r="M757" s="299"/>
      <c r="N757" s="232"/>
      <c r="O757" s="232"/>
      <c r="P757" s="232"/>
      <c r="R757" s="171"/>
      <c r="AZ757" s="175"/>
      <c r="BA757" s="175"/>
    </row>
    <row r="758" ht="15.75" customHeight="1">
      <c r="D758" s="232"/>
      <c r="L758" s="299"/>
      <c r="M758" s="299"/>
      <c r="N758" s="232"/>
      <c r="O758" s="232"/>
      <c r="P758" s="232"/>
      <c r="R758" s="171"/>
      <c r="AZ758" s="175"/>
      <c r="BA758" s="175"/>
    </row>
    <row r="759" ht="15.75" customHeight="1">
      <c r="D759" s="232"/>
      <c r="L759" s="299"/>
      <c r="M759" s="299"/>
      <c r="N759" s="232"/>
      <c r="O759" s="232"/>
      <c r="P759" s="232"/>
      <c r="R759" s="171"/>
      <c r="AZ759" s="175"/>
      <c r="BA759" s="175"/>
    </row>
    <row r="760" ht="15.75" customHeight="1">
      <c r="D760" s="232"/>
      <c r="L760" s="299"/>
      <c r="M760" s="299"/>
      <c r="N760" s="232"/>
      <c r="O760" s="232"/>
      <c r="P760" s="232"/>
      <c r="R760" s="171"/>
      <c r="AZ760" s="175"/>
      <c r="BA760" s="175"/>
    </row>
    <row r="761" ht="15.75" customHeight="1">
      <c r="D761" s="232"/>
      <c r="L761" s="299"/>
      <c r="M761" s="299"/>
      <c r="N761" s="232"/>
      <c r="O761" s="232"/>
      <c r="P761" s="232"/>
      <c r="R761" s="171"/>
      <c r="AZ761" s="175"/>
      <c r="BA761" s="175"/>
    </row>
    <row r="762" ht="15.75" customHeight="1">
      <c r="D762" s="232"/>
      <c r="L762" s="299"/>
      <c r="M762" s="299"/>
      <c r="N762" s="232"/>
      <c r="O762" s="232"/>
      <c r="P762" s="232"/>
      <c r="R762" s="171"/>
      <c r="AZ762" s="175"/>
      <c r="BA762" s="175"/>
    </row>
    <row r="763" ht="15.75" customHeight="1">
      <c r="D763" s="232"/>
      <c r="L763" s="299"/>
      <c r="M763" s="299"/>
      <c r="N763" s="232"/>
      <c r="O763" s="232"/>
      <c r="P763" s="232"/>
      <c r="R763" s="171"/>
      <c r="AZ763" s="175"/>
      <c r="BA763" s="175"/>
    </row>
    <row r="764" ht="15.75" customHeight="1">
      <c r="D764" s="232"/>
      <c r="L764" s="299"/>
      <c r="M764" s="299"/>
      <c r="N764" s="232"/>
      <c r="O764" s="232"/>
      <c r="P764" s="232"/>
      <c r="R764" s="171"/>
      <c r="AZ764" s="175"/>
      <c r="BA764" s="175"/>
    </row>
    <row r="765" ht="15.75" customHeight="1">
      <c r="D765" s="232"/>
      <c r="L765" s="299"/>
      <c r="M765" s="299"/>
      <c r="N765" s="232"/>
      <c r="O765" s="232"/>
      <c r="P765" s="232"/>
      <c r="R765" s="171"/>
      <c r="AZ765" s="175"/>
      <c r="BA765" s="175"/>
    </row>
    <row r="766" ht="15.75" customHeight="1">
      <c r="D766" s="232"/>
      <c r="L766" s="299"/>
      <c r="M766" s="299"/>
      <c r="N766" s="232"/>
      <c r="O766" s="232"/>
      <c r="P766" s="232"/>
      <c r="R766" s="171"/>
      <c r="AZ766" s="175"/>
      <c r="BA766" s="175"/>
    </row>
    <row r="767" ht="15.75" customHeight="1">
      <c r="D767" s="232"/>
      <c r="L767" s="299"/>
      <c r="M767" s="299"/>
      <c r="N767" s="232"/>
      <c r="O767" s="232"/>
      <c r="P767" s="232"/>
      <c r="R767" s="171"/>
      <c r="AZ767" s="175"/>
      <c r="BA767" s="175"/>
    </row>
    <row r="768" ht="15.75" customHeight="1">
      <c r="D768" s="232"/>
      <c r="L768" s="299"/>
      <c r="M768" s="299"/>
      <c r="N768" s="232"/>
      <c r="O768" s="232"/>
      <c r="P768" s="232"/>
      <c r="R768" s="171"/>
      <c r="AZ768" s="175"/>
      <c r="BA768" s="175"/>
    </row>
    <row r="769" ht="15.75" customHeight="1">
      <c r="D769" s="232"/>
      <c r="L769" s="299"/>
      <c r="M769" s="299"/>
      <c r="N769" s="232"/>
      <c r="O769" s="232"/>
      <c r="P769" s="232"/>
      <c r="R769" s="171"/>
      <c r="AZ769" s="175"/>
      <c r="BA769" s="175"/>
    </row>
    <row r="770" ht="15.75" customHeight="1">
      <c r="D770" s="232"/>
      <c r="L770" s="299"/>
      <c r="M770" s="299"/>
      <c r="N770" s="232"/>
      <c r="O770" s="232"/>
      <c r="P770" s="232"/>
      <c r="R770" s="171"/>
      <c r="AZ770" s="175"/>
      <c r="BA770" s="175"/>
    </row>
    <row r="771" ht="15.75" customHeight="1">
      <c r="D771" s="232"/>
      <c r="L771" s="299"/>
      <c r="M771" s="299"/>
      <c r="N771" s="232"/>
      <c r="O771" s="232"/>
      <c r="P771" s="232"/>
      <c r="R771" s="171"/>
      <c r="AZ771" s="175"/>
      <c r="BA771" s="175"/>
    </row>
    <row r="772" ht="15.75" customHeight="1">
      <c r="D772" s="232"/>
      <c r="L772" s="299"/>
      <c r="M772" s="299"/>
      <c r="N772" s="232"/>
      <c r="O772" s="232"/>
      <c r="P772" s="232"/>
      <c r="R772" s="171"/>
      <c r="AZ772" s="175"/>
      <c r="BA772" s="175"/>
    </row>
    <row r="773" ht="15.75" customHeight="1">
      <c r="D773" s="232"/>
      <c r="L773" s="299"/>
      <c r="M773" s="299"/>
      <c r="N773" s="232"/>
      <c r="O773" s="232"/>
      <c r="P773" s="232"/>
      <c r="R773" s="171"/>
      <c r="AZ773" s="175"/>
      <c r="BA773" s="175"/>
    </row>
    <row r="774" ht="15.75" customHeight="1">
      <c r="D774" s="232"/>
      <c r="L774" s="299"/>
      <c r="M774" s="299"/>
      <c r="N774" s="232"/>
      <c r="O774" s="232"/>
      <c r="P774" s="232"/>
      <c r="R774" s="171"/>
      <c r="AZ774" s="175"/>
      <c r="BA774" s="175"/>
    </row>
    <row r="775" ht="15.75" customHeight="1">
      <c r="D775" s="232"/>
      <c r="L775" s="299"/>
      <c r="M775" s="299"/>
      <c r="N775" s="232"/>
      <c r="O775" s="232"/>
      <c r="P775" s="232"/>
      <c r="R775" s="171"/>
      <c r="AZ775" s="175"/>
      <c r="BA775" s="175"/>
    </row>
    <row r="776" ht="15.75" customHeight="1">
      <c r="D776" s="232"/>
      <c r="L776" s="299"/>
      <c r="M776" s="299"/>
      <c r="N776" s="232"/>
      <c r="O776" s="232"/>
      <c r="P776" s="232"/>
      <c r="R776" s="171"/>
      <c r="AZ776" s="175"/>
      <c r="BA776" s="175"/>
    </row>
    <row r="777" ht="15.75" customHeight="1">
      <c r="D777" s="232"/>
      <c r="L777" s="299"/>
      <c r="M777" s="299"/>
      <c r="N777" s="232"/>
      <c r="O777" s="232"/>
      <c r="P777" s="232"/>
      <c r="R777" s="171"/>
      <c r="AZ777" s="175"/>
      <c r="BA777" s="175"/>
    </row>
    <row r="778" ht="15.75" customHeight="1">
      <c r="D778" s="232"/>
      <c r="L778" s="299"/>
      <c r="M778" s="299"/>
      <c r="N778" s="232"/>
      <c r="O778" s="232"/>
      <c r="P778" s="232"/>
      <c r="R778" s="171"/>
      <c r="AZ778" s="175"/>
      <c r="BA778" s="175"/>
    </row>
    <row r="779" ht="15.75" customHeight="1">
      <c r="D779" s="232"/>
      <c r="L779" s="299"/>
      <c r="M779" s="299"/>
      <c r="N779" s="232"/>
      <c r="O779" s="232"/>
      <c r="P779" s="232"/>
      <c r="R779" s="171"/>
      <c r="AZ779" s="175"/>
      <c r="BA779" s="175"/>
    </row>
    <row r="780" ht="15.75" customHeight="1">
      <c r="D780" s="232"/>
      <c r="L780" s="299"/>
      <c r="M780" s="299"/>
      <c r="N780" s="232"/>
      <c r="O780" s="232"/>
      <c r="P780" s="232"/>
      <c r="R780" s="171"/>
      <c r="AZ780" s="175"/>
      <c r="BA780" s="175"/>
    </row>
    <row r="781" ht="15.75" customHeight="1">
      <c r="D781" s="232"/>
      <c r="L781" s="299"/>
      <c r="M781" s="299"/>
      <c r="N781" s="232"/>
      <c r="O781" s="232"/>
      <c r="P781" s="232"/>
      <c r="R781" s="171"/>
      <c r="AZ781" s="175"/>
      <c r="BA781" s="175"/>
    </row>
    <row r="782" ht="15.75" customHeight="1">
      <c r="D782" s="232"/>
      <c r="L782" s="299"/>
      <c r="M782" s="299"/>
      <c r="N782" s="232"/>
      <c r="O782" s="232"/>
      <c r="P782" s="232"/>
      <c r="R782" s="171"/>
      <c r="AZ782" s="175"/>
      <c r="BA782" s="175"/>
    </row>
    <row r="783" ht="15.75" customHeight="1">
      <c r="D783" s="232"/>
      <c r="L783" s="299"/>
      <c r="M783" s="299"/>
      <c r="N783" s="232"/>
      <c r="O783" s="232"/>
      <c r="P783" s="232"/>
      <c r="R783" s="171"/>
      <c r="AZ783" s="175"/>
      <c r="BA783" s="175"/>
    </row>
    <row r="784" ht="15.75" customHeight="1">
      <c r="D784" s="232"/>
      <c r="L784" s="299"/>
      <c r="M784" s="299"/>
      <c r="N784" s="232"/>
      <c r="O784" s="232"/>
      <c r="P784" s="232"/>
      <c r="R784" s="171"/>
      <c r="AZ784" s="175"/>
      <c r="BA784" s="175"/>
    </row>
    <row r="785" ht="15.75" customHeight="1">
      <c r="D785" s="232"/>
      <c r="L785" s="299"/>
      <c r="M785" s="299"/>
      <c r="N785" s="232"/>
      <c r="O785" s="232"/>
      <c r="P785" s="232"/>
      <c r="R785" s="171"/>
      <c r="AZ785" s="175"/>
      <c r="BA785" s="175"/>
    </row>
    <row r="786" ht="15.75" customHeight="1">
      <c r="D786" s="232"/>
      <c r="L786" s="299"/>
      <c r="M786" s="299"/>
      <c r="N786" s="232"/>
      <c r="O786" s="232"/>
      <c r="P786" s="232"/>
      <c r="R786" s="171"/>
      <c r="AZ786" s="175"/>
      <c r="BA786" s="175"/>
    </row>
    <row r="787" ht="15.75" customHeight="1">
      <c r="D787" s="232"/>
      <c r="L787" s="299"/>
      <c r="M787" s="299"/>
      <c r="N787" s="232"/>
      <c r="O787" s="232"/>
      <c r="P787" s="232"/>
      <c r="R787" s="171"/>
      <c r="AZ787" s="175"/>
      <c r="BA787" s="175"/>
    </row>
    <row r="788" ht="15.75" customHeight="1">
      <c r="D788" s="232"/>
      <c r="L788" s="299"/>
      <c r="M788" s="299"/>
      <c r="N788" s="232"/>
      <c r="O788" s="232"/>
      <c r="P788" s="232"/>
      <c r="R788" s="171"/>
      <c r="AZ788" s="175"/>
      <c r="BA788" s="175"/>
    </row>
    <row r="789" ht="15.75" customHeight="1">
      <c r="D789" s="232"/>
      <c r="L789" s="299"/>
      <c r="M789" s="299"/>
      <c r="N789" s="232"/>
      <c r="O789" s="232"/>
      <c r="P789" s="232"/>
      <c r="R789" s="171"/>
      <c r="AZ789" s="175"/>
      <c r="BA789" s="175"/>
    </row>
    <row r="790" ht="15.75" customHeight="1">
      <c r="D790" s="232"/>
      <c r="L790" s="299"/>
      <c r="M790" s="299"/>
      <c r="N790" s="232"/>
      <c r="O790" s="232"/>
      <c r="P790" s="232"/>
      <c r="R790" s="171"/>
      <c r="AZ790" s="175"/>
      <c r="BA790" s="175"/>
    </row>
    <row r="791" ht="15.75" customHeight="1">
      <c r="D791" s="232"/>
      <c r="L791" s="299"/>
      <c r="M791" s="299"/>
      <c r="N791" s="232"/>
      <c r="O791" s="232"/>
      <c r="P791" s="232"/>
      <c r="R791" s="171"/>
      <c r="AZ791" s="175"/>
      <c r="BA791" s="175"/>
    </row>
    <row r="792" ht="15.75" customHeight="1">
      <c r="D792" s="232"/>
      <c r="L792" s="299"/>
      <c r="M792" s="299"/>
      <c r="N792" s="232"/>
      <c r="O792" s="232"/>
      <c r="P792" s="232"/>
      <c r="R792" s="171"/>
      <c r="AZ792" s="175"/>
      <c r="BA792" s="175"/>
    </row>
    <row r="793" ht="15.75" customHeight="1">
      <c r="D793" s="232"/>
      <c r="L793" s="299"/>
      <c r="M793" s="299"/>
      <c r="N793" s="232"/>
      <c r="O793" s="232"/>
      <c r="P793" s="232"/>
      <c r="R793" s="171"/>
      <c r="AZ793" s="175"/>
      <c r="BA793" s="175"/>
    </row>
    <row r="794" ht="15.75" customHeight="1">
      <c r="D794" s="232"/>
      <c r="L794" s="299"/>
      <c r="M794" s="299"/>
      <c r="N794" s="232"/>
      <c r="O794" s="232"/>
      <c r="P794" s="232"/>
      <c r="R794" s="171"/>
      <c r="AZ794" s="175"/>
      <c r="BA794" s="175"/>
    </row>
    <row r="795" ht="15.75" customHeight="1">
      <c r="D795" s="232"/>
      <c r="L795" s="299"/>
      <c r="M795" s="299"/>
      <c r="N795" s="232"/>
      <c r="O795" s="232"/>
      <c r="P795" s="232"/>
      <c r="R795" s="171"/>
      <c r="AZ795" s="175"/>
      <c r="BA795" s="175"/>
    </row>
    <row r="796" ht="15.75" customHeight="1">
      <c r="D796" s="232"/>
      <c r="L796" s="299"/>
      <c r="M796" s="299"/>
      <c r="N796" s="232"/>
      <c r="O796" s="232"/>
      <c r="P796" s="232"/>
      <c r="R796" s="171"/>
      <c r="AZ796" s="175"/>
      <c r="BA796" s="175"/>
    </row>
    <row r="797" ht="15.75" customHeight="1">
      <c r="D797" s="232"/>
      <c r="L797" s="299"/>
      <c r="M797" s="299"/>
      <c r="N797" s="232"/>
      <c r="O797" s="232"/>
      <c r="P797" s="232"/>
      <c r="R797" s="171"/>
      <c r="AZ797" s="175"/>
      <c r="BA797" s="175"/>
    </row>
    <row r="798" ht="15.75" customHeight="1">
      <c r="D798" s="232"/>
      <c r="L798" s="299"/>
      <c r="M798" s="299"/>
      <c r="N798" s="232"/>
      <c r="O798" s="232"/>
      <c r="P798" s="232"/>
      <c r="R798" s="171"/>
      <c r="AZ798" s="175"/>
      <c r="BA798" s="175"/>
    </row>
    <row r="799" ht="15.75" customHeight="1">
      <c r="D799" s="232"/>
      <c r="L799" s="299"/>
      <c r="M799" s="299"/>
      <c r="N799" s="232"/>
      <c r="O799" s="232"/>
      <c r="P799" s="232"/>
      <c r="R799" s="171"/>
      <c r="AZ799" s="175"/>
      <c r="BA799" s="175"/>
    </row>
    <row r="800" ht="15.75" customHeight="1">
      <c r="D800" s="232"/>
      <c r="L800" s="299"/>
      <c r="M800" s="299"/>
      <c r="N800" s="232"/>
      <c r="O800" s="232"/>
      <c r="P800" s="232"/>
      <c r="R800" s="171"/>
      <c r="AZ800" s="175"/>
      <c r="BA800" s="175"/>
    </row>
    <row r="801" ht="15.75" customHeight="1">
      <c r="D801" s="232"/>
      <c r="L801" s="299"/>
      <c r="M801" s="299"/>
      <c r="N801" s="232"/>
      <c r="O801" s="232"/>
      <c r="P801" s="232"/>
      <c r="R801" s="171"/>
      <c r="AZ801" s="175"/>
      <c r="BA801" s="175"/>
    </row>
    <row r="802" ht="15.75" customHeight="1">
      <c r="D802" s="232"/>
      <c r="L802" s="299"/>
      <c r="M802" s="299"/>
      <c r="N802" s="232"/>
      <c r="O802" s="232"/>
      <c r="P802" s="232"/>
      <c r="R802" s="171"/>
      <c r="AZ802" s="175"/>
      <c r="BA802" s="175"/>
    </row>
    <row r="803" ht="15.75" customHeight="1">
      <c r="D803" s="232"/>
      <c r="L803" s="299"/>
      <c r="M803" s="299"/>
      <c r="N803" s="232"/>
      <c r="O803" s="232"/>
      <c r="P803" s="232"/>
      <c r="R803" s="171"/>
      <c r="AZ803" s="175"/>
      <c r="BA803" s="175"/>
    </row>
    <row r="804" ht="15.75" customHeight="1">
      <c r="D804" s="232"/>
      <c r="L804" s="299"/>
      <c r="M804" s="299"/>
      <c r="N804" s="232"/>
      <c r="O804" s="232"/>
      <c r="P804" s="232"/>
      <c r="R804" s="171"/>
      <c r="AZ804" s="175"/>
      <c r="BA804" s="175"/>
    </row>
    <row r="805" ht="15.75" customHeight="1">
      <c r="D805" s="232"/>
      <c r="L805" s="299"/>
      <c r="M805" s="299"/>
      <c r="N805" s="232"/>
      <c r="O805" s="232"/>
      <c r="P805" s="232"/>
      <c r="R805" s="171"/>
      <c r="AZ805" s="175"/>
      <c r="BA805" s="175"/>
    </row>
    <row r="806" ht="15.75" customHeight="1">
      <c r="D806" s="232"/>
      <c r="L806" s="299"/>
      <c r="M806" s="299"/>
      <c r="N806" s="232"/>
      <c r="O806" s="232"/>
      <c r="P806" s="232"/>
      <c r="R806" s="171"/>
      <c r="AZ806" s="175"/>
      <c r="BA806" s="175"/>
    </row>
    <row r="807" ht="15.75" customHeight="1">
      <c r="D807" s="232"/>
      <c r="L807" s="299"/>
      <c r="M807" s="299"/>
      <c r="N807" s="232"/>
      <c r="O807" s="232"/>
      <c r="P807" s="232"/>
      <c r="R807" s="171"/>
      <c r="AZ807" s="175"/>
      <c r="BA807" s="175"/>
    </row>
    <row r="808" ht="15.75" customHeight="1">
      <c r="D808" s="232"/>
      <c r="L808" s="299"/>
      <c r="M808" s="299"/>
      <c r="N808" s="232"/>
      <c r="O808" s="232"/>
      <c r="P808" s="232"/>
      <c r="R808" s="171"/>
      <c r="AZ808" s="175"/>
      <c r="BA808" s="175"/>
    </row>
    <row r="809" ht="15.75" customHeight="1">
      <c r="D809" s="232"/>
      <c r="L809" s="299"/>
      <c r="M809" s="299"/>
      <c r="N809" s="232"/>
      <c r="O809" s="232"/>
      <c r="P809" s="232"/>
      <c r="R809" s="171"/>
      <c r="AZ809" s="175"/>
      <c r="BA809" s="175"/>
    </row>
    <row r="810" ht="15.75" customHeight="1">
      <c r="D810" s="232"/>
      <c r="L810" s="299"/>
      <c r="M810" s="299"/>
      <c r="N810" s="232"/>
      <c r="O810" s="232"/>
      <c r="P810" s="232"/>
      <c r="R810" s="171"/>
      <c r="AZ810" s="175"/>
      <c r="BA810" s="175"/>
    </row>
    <row r="811" ht="15.75" customHeight="1">
      <c r="D811" s="232"/>
      <c r="L811" s="299"/>
      <c r="M811" s="299"/>
      <c r="N811" s="232"/>
      <c r="O811" s="232"/>
      <c r="P811" s="232"/>
      <c r="R811" s="171"/>
      <c r="AZ811" s="175"/>
      <c r="BA811" s="175"/>
    </row>
    <row r="812" ht="15.75" customHeight="1">
      <c r="D812" s="232"/>
      <c r="L812" s="299"/>
      <c r="M812" s="299"/>
      <c r="N812" s="232"/>
      <c r="O812" s="232"/>
      <c r="P812" s="232"/>
      <c r="R812" s="171"/>
      <c r="AZ812" s="175"/>
      <c r="BA812" s="175"/>
    </row>
    <row r="813" ht="15.75" customHeight="1">
      <c r="D813" s="232"/>
      <c r="L813" s="299"/>
      <c r="M813" s="299"/>
      <c r="N813" s="232"/>
      <c r="O813" s="232"/>
      <c r="P813" s="232"/>
      <c r="R813" s="171"/>
      <c r="AZ813" s="175"/>
      <c r="BA813" s="175"/>
    </row>
    <row r="814" ht="15.75" customHeight="1">
      <c r="D814" s="232"/>
      <c r="L814" s="299"/>
      <c r="M814" s="299"/>
      <c r="N814" s="232"/>
      <c r="O814" s="232"/>
      <c r="P814" s="232"/>
      <c r="R814" s="171"/>
      <c r="AZ814" s="175"/>
      <c r="BA814" s="175"/>
    </row>
    <row r="815" ht="15.75" customHeight="1">
      <c r="D815" s="232"/>
      <c r="L815" s="299"/>
      <c r="M815" s="299"/>
      <c r="N815" s="232"/>
      <c r="O815" s="232"/>
      <c r="P815" s="232"/>
      <c r="R815" s="171"/>
      <c r="AZ815" s="175"/>
      <c r="BA815" s="175"/>
    </row>
    <row r="816" ht="15.75" customHeight="1">
      <c r="D816" s="232"/>
      <c r="L816" s="299"/>
      <c r="M816" s="299"/>
      <c r="N816" s="232"/>
      <c r="O816" s="232"/>
      <c r="P816" s="232"/>
      <c r="R816" s="171"/>
      <c r="AZ816" s="175"/>
      <c r="BA816" s="175"/>
    </row>
    <row r="817" ht="15.75" customHeight="1">
      <c r="D817" s="232"/>
      <c r="L817" s="299"/>
      <c r="M817" s="299"/>
      <c r="N817" s="232"/>
      <c r="O817" s="232"/>
      <c r="P817" s="232"/>
      <c r="R817" s="171"/>
      <c r="AZ817" s="175"/>
      <c r="BA817" s="175"/>
    </row>
    <row r="818" ht="15.75" customHeight="1">
      <c r="D818" s="232"/>
      <c r="L818" s="299"/>
      <c r="M818" s="299"/>
      <c r="N818" s="232"/>
      <c r="O818" s="232"/>
      <c r="P818" s="232"/>
      <c r="R818" s="171"/>
      <c r="AZ818" s="175"/>
      <c r="BA818" s="175"/>
    </row>
    <row r="819" ht="15.75" customHeight="1">
      <c r="D819" s="232"/>
      <c r="L819" s="299"/>
      <c r="M819" s="299"/>
      <c r="N819" s="232"/>
      <c r="O819" s="232"/>
      <c r="P819" s="232"/>
      <c r="R819" s="171"/>
      <c r="AZ819" s="175"/>
      <c r="BA819" s="175"/>
    </row>
    <row r="820" ht="15.75" customHeight="1">
      <c r="D820" s="232"/>
      <c r="L820" s="299"/>
      <c r="M820" s="299"/>
      <c r="N820" s="232"/>
      <c r="O820" s="232"/>
      <c r="P820" s="232"/>
      <c r="R820" s="171"/>
      <c r="AZ820" s="175"/>
      <c r="BA820" s="175"/>
    </row>
    <row r="821" ht="15.75" customHeight="1">
      <c r="D821" s="232"/>
      <c r="L821" s="299"/>
      <c r="M821" s="299"/>
      <c r="N821" s="232"/>
      <c r="O821" s="232"/>
      <c r="P821" s="232"/>
      <c r="R821" s="171"/>
      <c r="AZ821" s="175"/>
      <c r="BA821" s="175"/>
    </row>
    <row r="822" ht="15.75" customHeight="1">
      <c r="D822" s="232"/>
      <c r="L822" s="299"/>
      <c r="M822" s="299"/>
      <c r="N822" s="232"/>
      <c r="O822" s="232"/>
      <c r="P822" s="232"/>
      <c r="R822" s="171"/>
      <c r="AZ822" s="175"/>
      <c r="BA822" s="175"/>
    </row>
    <row r="823" ht="15.75" customHeight="1">
      <c r="D823" s="232"/>
      <c r="L823" s="299"/>
      <c r="M823" s="299"/>
      <c r="N823" s="232"/>
      <c r="O823" s="232"/>
      <c r="P823" s="232"/>
      <c r="R823" s="171"/>
      <c r="AZ823" s="175"/>
      <c r="BA823" s="175"/>
    </row>
    <row r="824" ht="15.75" customHeight="1">
      <c r="D824" s="232"/>
      <c r="L824" s="299"/>
      <c r="M824" s="299"/>
      <c r="N824" s="232"/>
      <c r="O824" s="232"/>
      <c r="P824" s="232"/>
      <c r="R824" s="171"/>
      <c r="AZ824" s="175"/>
      <c r="BA824" s="175"/>
    </row>
    <row r="825" ht="15.75" customHeight="1">
      <c r="D825" s="232"/>
      <c r="L825" s="299"/>
      <c r="M825" s="299"/>
      <c r="N825" s="232"/>
      <c r="O825" s="232"/>
      <c r="P825" s="232"/>
      <c r="R825" s="171"/>
      <c r="AZ825" s="175"/>
      <c r="BA825" s="175"/>
    </row>
    <row r="826" ht="15.75" customHeight="1">
      <c r="D826" s="232"/>
      <c r="L826" s="299"/>
      <c r="M826" s="299"/>
      <c r="N826" s="232"/>
      <c r="O826" s="232"/>
      <c r="P826" s="232"/>
      <c r="R826" s="171"/>
      <c r="AZ826" s="175"/>
      <c r="BA826" s="175"/>
    </row>
    <row r="827" ht="15.75" customHeight="1">
      <c r="D827" s="232"/>
      <c r="L827" s="299"/>
      <c r="M827" s="299"/>
      <c r="N827" s="232"/>
      <c r="O827" s="232"/>
      <c r="P827" s="232"/>
      <c r="R827" s="171"/>
      <c r="AZ827" s="175"/>
      <c r="BA827" s="175"/>
    </row>
    <row r="828" ht="15.75" customHeight="1">
      <c r="D828" s="232"/>
      <c r="L828" s="299"/>
      <c r="M828" s="299"/>
      <c r="N828" s="232"/>
      <c r="O828" s="232"/>
      <c r="P828" s="232"/>
      <c r="R828" s="171"/>
      <c r="AZ828" s="175"/>
      <c r="BA828" s="175"/>
    </row>
    <row r="829" ht="15.75" customHeight="1">
      <c r="D829" s="232"/>
      <c r="L829" s="299"/>
      <c r="M829" s="299"/>
      <c r="N829" s="232"/>
      <c r="O829" s="232"/>
      <c r="P829" s="232"/>
      <c r="R829" s="171"/>
      <c r="AZ829" s="175"/>
      <c r="BA829" s="175"/>
    </row>
    <row r="830" ht="15.75" customHeight="1">
      <c r="D830" s="232"/>
      <c r="L830" s="299"/>
      <c r="M830" s="299"/>
      <c r="N830" s="232"/>
      <c r="O830" s="232"/>
      <c r="P830" s="232"/>
      <c r="R830" s="171"/>
      <c r="AZ830" s="175"/>
      <c r="BA830" s="175"/>
    </row>
    <row r="831" ht="15.75" customHeight="1">
      <c r="D831" s="232"/>
      <c r="L831" s="299"/>
      <c r="M831" s="299"/>
      <c r="N831" s="232"/>
      <c r="O831" s="232"/>
      <c r="P831" s="232"/>
      <c r="R831" s="171"/>
      <c r="AZ831" s="175"/>
      <c r="BA831" s="175"/>
    </row>
    <row r="832" ht="15.75" customHeight="1">
      <c r="D832" s="232"/>
      <c r="L832" s="299"/>
      <c r="M832" s="299"/>
      <c r="N832" s="232"/>
      <c r="O832" s="232"/>
      <c r="P832" s="232"/>
      <c r="R832" s="171"/>
      <c r="AZ832" s="175"/>
      <c r="BA832" s="175"/>
    </row>
    <row r="833" ht="15.75" customHeight="1">
      <c r="D833" s="232"/>
      <c r="L833" s="299"/>
      <c r="M833" s="299"/>
      <c r="N833" s="232"/>
      <c r="O833" s="232"/>
      <c r="P833" s="232"/>
      <c r="R833" s="171"/>
      <c r="AZ833" s="175"/>
      <c r="BA833" s="175"/>
    </row>
    <row r="834" ht="15.75" customHeight="1">
      <c r="D834" s="232"/>
      <c r="L834" s="299"/>
      <c r="M834" s="299"/>
      <c r="N834" s="232"/>
      <c r="O834" s="232"/>
      <c r="P834" s="232"/>
      <c r="R834" s="171"/>
      <c r="AZ834" s="175"/>
      <c r="BA834" s="175"/>
    </row>
    <row r="835" ht="15.75" customHeight="1">
      <c r="D835" s="232"/>
      <c r="L835" s="299"/>
      <c r="M835" s="299"/>
      <c r="N835" s="232"/>
      <c r="O835" s="232"/>
      <c r="P835" s="232"/>
      <c r="R835" s="171"/>
      <c r="AZ835" s="175"/>
      <c r="BA835" s="175"/>
    </row>
    <row r="836" ht="15.75" customHeight="1">
      <c r="D836" s="232"/>
      <c r="L836" s="299"/>
      <c r="M836" s="299"/>
      <c r="N836" s="232"/>
      <c r="O836" s="232"/>
      <c r="P836" s="232"/>
      <c r="R836" s="171"/>
      <c r="AZ836" s="175"/>
      <c r="BA836" s="175"/>
    </row>
    <row r="837" ht="15.75" customHeight="1">
      <c r="D837" s="232"/>
      <c r="L837" s="299"/>
      <c r="M837" s="299"/>
      <c r="N837" s="232"/>
      <c r="O837" s="232"/>
      <c r="P837" s="232"/>
      <c r="R837" s="171"/>
      <c r="AZ837" s="175"/>
      <c r="BA837" s="175"/>
    </row>
    <row r="838" ht="15.75" customHeight="1">
      <c r="D838" s="232"/>
      <c r="L838" s="299"/>
      <c r="M838" s="299"/>
      <c r="N838" s="232"/>
      <c r="O838" s="232"/>
      <c r="P838" s="232"/>
      <c r="R838" s="171"/>
      <c r="AZ838" s="175"/>
      <c r="BA838" s="175"/>
    </row>
    <row r="839" ht="15.75" customHeight="1">
      <c r="D839" s="232"/>
      <c r="L839" s="299"/>
      <c r="M839" s="299"/>
      <c r="N839" s="232"/>
      <c r="O839" s="232"/>
      <c r="P839" s="232"/>
      <c r="R839" s="171"/>
      <c r="AZ839" s="175"/>
      <c r="BA839" s="175"/>
    </row>
    <row r="840" ht="15.75" customHeight="1">
      <c r="D840" s="232"/>
      <c r="L840" s="299"/>
      <c r="M840" s="299"/>
      <c r="N840" s="232"/>
      <c r="O840" s="232"/>
      <c r="P840" s="232"/>
      <c r="R840" s="171"/>
      <c r="AZ840" s="175"/>
      <c r="BA840" s="175"/>
    </row>
    <row r="841" ht="15.75" customHeight="1">
      <c r="D841" s="232"/>
      <c r="L841" s="299"/>
      <c r="M841" s="299"/>
      <c r="N841" s="232"/>
      <c r="O841" s="232"/>
      <c r="P841" s="232"/>
      <c r="R841" s="171"/>
      <c r="AZ841" s="175"/>
      <c r="BA841" s="175"/>
    </row>
    <row r="842" ht="15.75" customHeight="1">
      <c r="D842" s="232"/>
      <c r="L842" s="299"/>
      <c r="M842" s="299"/>
      <c r="N842" s="232"/>
      <c r="O842" s="232"/>
      <c r="P842" s="232"/>
      <c r="R842" s="171"/>
      <c r="AZ842" s="175"/>
      <c r="BA842" s="175"/>
    </row>
    <row r="843" ht="15.75" customHeight="1">
      <c r="D843" s="232"/>
      <c r="L843" s="299"/>
      <c r="M843" s="299"/>
      <c r="N843" s="232"/>
      <c r="O843" s="232"/>
      <c r="P843" s="232"/>
      <c r="R843" s="171"/>
      <c r="AZ843" s="175"/>
      <c r="BA843" s="175"/>
    </row>
    <row r="844" ht="15.75" customHeight="1">
      <c r="D844" s="232"/>
      <c r="L844" s="299"/>
      <c r="M844" s="299"/>
      <c r="N844" s="232"/>
      <c r="O844" s="232"/>
      <c r="P844" s="232"/>
      <c r="R844" s="171"/>
      <c r="AZ844" s="175"/>
      <c r="BA844" s="175"/>
    </row>
    <row r="845" ht="15.75" customHeight="1">
      <c r="D845" s="232"/>
      <c r="L845" s="299"/>
      <c r="M845" s="299"/>
      <c r="N845" s="232"/>
      <c r="O845" s="232"/>
      <c r="P845" s="232"/>
      <c r="R845" s="171"/>
      <c r="AZ845" s="175"/>
      <c r="BA845" s="175"/>
    </row>
    <row r="846" ht="15.75" customHeight="1">
      <c r="D846" s="232"/>
      <c r="L846" s="299"/>
      <c r="M846" s="299"/>
      <c r="N846" s="232"/>
      <c r="O846" s="232"/>
      <c r="P846" s="232"/>
      <c r="R846" s="171"/>
      <c r="AZ846" s="175"/>
      <c r="BA846" s="175"/>
    </row>
    <row r="847" ht="15.75" customHeight="1">
      <c r="D847" s="232"/>
      <c r="L847" s="299"/>
      <c r="M847" s="299"/>
      <c r="N847" s="232"/>
      <c r="O847" s="232"/>
      <c r="P847" s="232"/>
      <c r="R847" s="171"/>
      <c r="AZ847" s="175"/>
      <c r="BA847" s="175"/>
    </row>
    <row r="848" ht="15.75" customHeight="1">
      <c r="D848" s="232"/>
      <c r="L848" s="299"/>
      <c r="M848" s="299"/>
      <c r="N848" s="232"/>
      <c r="O848" s="232"/>
      <c r="P848" s="232"/>
      <c r="R848" s="171"/>
      <c r="AZ848" s="175"/>
      <c r="BA848" s="175"/>
    </row>
    <row r="849" ht="15.75" customHeight="1">
      <c r="D849" s="232"/>
      <c r="L849" s="299"/>
      <c r="M849" s="299"/>
      <c r="N849" s="232"/>
      <c r="O849" s="232"/>
      <c r="P849" s="232"/>
      <c r="R849" s="171"/>
      <c r="AZ849" s="175"/>
      <c r="BA849" s="175"/>
    </row>
    <row r="850" ht="15.75" customHeight="1">
      <c r="D850" s="232"/>
      <c r="L850" s="299"/>
      <c r="M850" s="299"/>
      <c r="N850" s="232"/>
      <c r="O850" s="232"/>
      <c r="P850" s="232"/>
      <c r="R850" s="171"/>
      <c r="AZ850" s="175"/>
      <c r="BA850" s="175"/>
    </row>
    <row r="851" ht="15.75" customHeight="1">
      <c r="D851" s="232"/>
      <c r="L851" s="299"/>
      <c r="M851" s="299"/>
      <c r="N851" s="232"/>
      <c r="O851" s="232"/>
      <c r="P851" s="232"/>
      <c r="R851" s="171"/>
      <c r="AZ851" s="175"/>
      <c r="BA851" s="175"/>
    </row>
    <row r="852" ht="15.75" customHeight="1">
      <c r="D852" s="232"/>
      <c r="L852" s="299"/>
      <c r="M852" s="299"/>
      <c r="N852" s="232"/>
      <c r="O852" s="232"/>
      <c r="P852" s="232"/>
      <c r="R852" s="171"/>
      <c r="AZ852" s="175"/>
      <c r="BA852" s="175"/>
    </row>
    <row r="853" ht="15.75" customHeight="1">
      <c r="D853" s="232"/>
      <c r="L853" s="299"/>
      <c r="M853" s="299"/>
      <c r="N853" s="232"/>
      <c r="O853" s="232"/>
      <c r="P853" s="232"/>
      <c r="R853" s="171"/>
      <c r="AZ853" s="175"/>
      <c r="BA853" s="175"/>
    </row>
    <row r="854" ht="15.75" customHeight="1">
      <c r="D854" s="232"/>
      <c r="L854" s="299"/>
      <c r="M854" s="299"/>
      <c r="N854" s="232"/>
      <c r="O854" s="232"/>
      <c r="P854" s="232"/>
      <c r="R854" s="171"/>
      <c r="AZ854" s="175"/>
      <c r="BA854" s="175"/>
    </row>
    <row r="855" ht="15.75" customHeight="1">
      <c r="D855" s="232"/>
      <c r="L855" s="299"/>
      <c r="M855" s="299"/>
      <c r="N855" s="232"/>
      <c r="O855" s="232"/>
      <c r="P855" s="232"/>
      <c r="R855" s="171"/>
      <c r="AZ855" s="175"/>
      <c r="BA855" s="175"/>
    </row>
    <row r="856" ht="15.75" customHeight="1">
      <c r="D856" s="232"/>
      <c r="L856" s="299"/>
      <c r="M856" s="299"/>
      <c r="N856" s="232"/>
      <c r="O856" s="232"/>
      <c r="P856" s="232"/>
      <c r="R856" s="171"/>
      <c r="AZ856" s="175"/>
      <c r="BA856" s="175"/>
    </row>
    <row r="857" ht="15.75" customHeight="1">
      <c r="D857" s="232"/>
      <c r="L857" s="299"/>
      <c r="M857" s="299"/>
      <c r="N857" s="232"/>
      <c r="O857" s="232"/>
      <c r="P857" s="232"/>
      <c r="R857" s="171"/>
      <c r="AZ857" s="175"/>
      <c r="BA857" s="175"/>
    </row>
    <row r="858" ht="15.75" customHeight="1">
      <c r="D858" s="232"/>
      <c r="L858" s="299"/>
      <c r="M858" s="299"/>
      <c r="N858" s="232"/>
      <c r="O858" s="232"/>
      <c r="P858" s="232"/>
      <c r="R858" s="171"/>
      <c r="AZ858" s="175"/>
      <c r="BA858" s="175"/>
    </row>
    <row r="859" ht="15.75" customHeight="1">
      <c r="D859" s="232"/>
      <c r="L859" s="299"/>
      <c r="M859" s="299"/>
      <c r="N859" s="232"/>
      <c r="O859" s="232"/>
      <c r="P859" s="232"/>
      <c r="R859" s="171"/>
      <c r="AZ859" s="175"/>
      <c r="BA859" s="175"/>
    </row>
    <row r="860" ht="15.75" customHeight="1">
      <c r="D860" s="232"/>
      <c r="L860" s="299"/>
      <c r="M860" s="299"/>
      <c r="N860" s="232"/>
      <c r="O860" s="232"/>
      <c r="P860" s="232"/>
      <c r="R860" s="171"/>
      <c r="AZ860" s="175"/>
      <c r="BA860" s="175"/>
    </row>
    <row r="861" ht="15.75" customHeight="1">
      <c r="D861" s="232"/>
      <c r="L861" s="299"/>
      <c r="M861" s="299"/>
      <c r="N861" s="232"/>
      <c r="O861" s="232"/>
      <c r="P861" s="232"/>
      <c r="R861" s="171"/>
      <c r="AZ861" s="175"/>
      <c r="BA861" s="175"/>
    </row>
    <row r="862" ht="15.75" customHeight="1">
      <c r="D862" s="232"/>
      <c r="L862" s="299"/>
      <c r="M862" s="299"/>
      <c r="N862" s="232"/>
      <c r="O862" s="232"/>
      <c r="P862" s="232"/>
      <c r="R862" s="171"/>
      <c r="AZ862" s="175"/>
      <c r="BA862" s="175"/>
    </row>
    <row r="863" ht="15.75" customHeight="1">
      <c r="D863" s="232"/>
      <c r="L863" s="299"/>
      <c r="M863" s="299"/>
      <c r="N863" s="232"/>
      <c r="O863" s="232"/>
      <c r="P863" s="232"/>
      <c r="R863" s="171"/>
      <c r="AZ863" s="175"/>
      <c r="BA863" s="175"/>
    </row>
    <row r="864" ht="15.75" customHeight="1">
      <c r="D864" s="232"/>
      <c r="L864" s="299"/>
      <c r="M864" s="299"/>
      <c r="N864" s="232"/>
      <c r="O864" s="232"/>
      <c r="P864" s="232"/>
      <c r="R864" s="171"/>
      <c r="AZ864" s="175"/>
      <c r="BA864" s="175"/>
    </row>
    <row r="865" ht="15.75" customHeight="1">
      <c r="D865" s="232"/>
      <c r="L865" s="299"/>
      <c r="M865" s="299"/>
      <c r="N865" s="232"/>
      <c r="O865" s="232"/>
      <c r="P865" s="232"/>
      <c r="R865" s="171"/>
      <c r="AZ865" s="175"/>
      <c r="BA865" s="175"/>
    </row>
    <row r="866" ht="15.75" customHeight="1">
      <c r="D866" s="232"/>
      <c r="L866" s="299"/>
      <c r="M866" s="299"/>
      <c r="N866" s="232"/>
      <c r="O866" s="232"/>
      <c r="P866" s="232"/>
      <c r="R866" s="171"/>
      <c r="AZ866" s="175"/>
      <c r="BA866" s="175"/>
    </row>
    <row r="867" ht="15.75" customHeight="1">
      <c r="D867" s="232"/>
      <c r="L867" s="299"/>
      <c r="M867" s="299"/>
      <c r="N867" s="232"/>
      <c r="O867" s="232"/>
      <c r="P867" s="232"/>
      <c r="R867" s="171"/>
      <c r="AZ867" s="175"/>
      <c r="BA867" s="175"/>
    </row>
    <row r="868" ht="15.75" customHeight="1">
      <c r="D868" s="232"/>
      <c r="L868" s="299"/>
      <c r="M868" s="299"/>
      <c r="N868" s="232"/>
      <c r="O868" s="232"/>
      <c r="P868" s="232"/>
      <c r="R868" s="171"/>
      <c r="AZ868" s="175"/>
      <c r="BA868" s="175"/>
    </row>
    <row r="869" ht="15.75" customHeight="1">
      <c r="D869" s="232"/>
      <c r="L869" s="299"/>
      <c r="M869" s="299"/>
      <c r="N869" s="232"/>
      <c r="O869" s="232"/>
      <c r="P869" s="232"/>
      <c r="R869" s="171"/>
      <c r="AZ869" s="175"/>
      <c r="BA869" s="175"/>
    </row>
    <row r="870" ht="15.75" customHeight="1">
      <c r="D870" s="232"/>
      <c r="L870" s="299"/>
      <c r="M870" s="299"/>
      <c r="N870" s="232"/>
      <c r="O870" s="232"/>
      <c r="P870" s="232"/>
      <c r="R870" s="171"/>
      <c r="AZ870" s="175"/>
      <c r="BA870" s="175"/>
    </row>
    <row r="871" ht="15.75" customHeight="1">
      <c r="D871" s="232"/>
      <c r="L871" s="299"/>
      <c r="M871" s="299"/>
      <c r="N871" s="232"/>
      <c r="O871" s="232"/>
      <c r="P871" s="232"/>
      <c r="R871" s="171"/>
      <c r="AZ871" s="175"/>
      <c r="BA871" s="175"/>
    </row>
    <row r="872" ht="15.75" customHeight="1">
      <c r="D872" s="232"/>
      <c r="L872" s="299"/>
      <c r="M872" s="299"/>
      <c r="N872" s="232"/>
      <c r="O872" s="232"/>
      <c r="P872" s="232"/>
      <c r="R872" s="171"/>
      <c r="AZ872" s="175"/>
      <c r="BA872" s="175"/>
    </row>
    <row r="873" ht="15.75" customHeight="1">
      <c r="D873" s="232"/>
      <c r="L873" s="299"/>
      <c r="M873" s="299"/>
      <c r="N873" s="232"/>
      <c r="O873" s="232"/>
      <c r="P873" s="232"/>
      <c r="R873" s="171"/>
      <c r="AZ873" s="175"/>
      <c r="BA873" s="175"/>
    </row>
    <row r="874" ht="15.75" customHeight="1">
      <c r="D874" s="232"/>
      <c r="L874" s="299"/>
      <c r="M874" s="299"/>
      <c r="N874" s="232"/>
      <c r="O874" s="232"/>
      <c r="P874" s="232"/>
      <c r="R874" s="171"/>
      <c r="AZ874" s="175"/>
      <c r="BA874" s="175"/>
    </row>
    <row r="875" ht="15.75" customHeight="1">
      <c r="D875" s="232"/>
      <c r="L875" s="299"/>
      <c r="M875" s="299"/>
      <c r="N875" s="232"/>
      <c r="O875" s="232"/>
      <c r="P875" s="232"/>
      <c r="R875" s="171"/>
      <c r="AZ875" s="175"/>
      <c r="BA875" s="175"/>
    </row>
    <row r="876" ht="15.75" customHeight="1">
      <c r="D876" s="232"/>
      <c r="L876" s="299"/>
      <c r="M876" s="299"/>
      <c r="N876" s="232"/>
      <c r="O876" s="232"/>
      <c r="P876" s="232"/>
      <c r="R876" s="171"/>
      <c r="AZ876" s="175"/>
      <c r="BA876" s="175"/>
    </row>
    <row r="877" ht="15.75" customHeight="1">
      <c r="D877" s="232"/>
      <c r="L877" s="299"/>
      <c r="M877" s="299"/>
      <c r="N877" s="232"/>
      <c r="O877" s="232"/>
      <c r="P877" s="232"/>
      <c r="R877" s="171"/>
      <c r="AZ877" s="175"/>
      <c r="BA877" s="175"/>
    </row>
    <row r="878" ht="15.75" customHeight="1">
      <c r="D878" s="232"/>
      <c r="L878" s="299"/>
      <c r="M878" s="299"/>
      <c r="N878" s="232"/>
      <c r="O878" s="232"/>
      <c r="P878" s="232"/>
      <c r="R878" s="171"/>
      <c r="AZ878" s="175"/>
      <c r="BA878" s="175"/>
    </row>
    <row r="879" ht="15.75" customHeight="1">
      <c r="D879" s="232"/>
      <c r="L879" s="299"/>
      <c r="M879" s="299"/>
      <c r="N879" s="232"/>
      <c r="O879" s="232"/>
      <c r="P879" s="232"/>
      <c r="R879" s="171"/>
      <c r="AZ879" s="175"/>
      <c r="BA879" s="175"/>
    </row>
    <row r="880" ht="15.75" customHeight="1">
      <c r="D880" s="232"/>
      <c r="L880" s="299"/>
      <c r="M880" s="299"/>
      <c r="N880" s="232"/>
      <c r="O880" s="232"/>
      <c r="P880" s="232"/>
      <c r="R880" s="171"/>
      <c r="AZ880" s="175"/>
      <c r="BA880" s="175"/>
    </row>
    <row r="881" ht="15.75" customHeight="1">
      <c r="D881" s="232"/>
      <c r="L881" s="299"/>
      <c r="M881" s="299"/>
      <c r="N881" s="232"/>
      <c r="O881" s="232"/>
      <c r="P881" s="232"/>
      <c r="R881" s="171"/>
      <c r="AZ881" s="175"/>
      <c r="BA881" s="175"/>
    </row>
    <row r="882" ht="15.75" customHeight="1">
      <c r="D882" s="232"/>
      <c r="L882" s="299"/>
      <c r="M882" s="299"/>
      <c r="N882" s="232"/>
      <c r="O882" s="232"/>
      <c r="P882" s="232"/>
      <c r="R882" s="171"/>
      <c r="AZ882" s="175"/>
      <c r="BA882" s="175"/>
    </row>
    <row r="883" ht="15.75" customHeight="1">
      <c r="D883" s="232"/>
      <c r="L883" s="299"/>
      <c r="M883" s="299"/>
      <c r="N883" s="232"/>
      <c r="O883" s="232"/>
      <c r="P883" s="232"/>
      <c r="R883" s="171"/>
      <c r="AZ883" s="175"/>
      <c r="BA883" s="175"/>
    </row>
    <row r="884" ht="15.75" customHeight="1">
      <c r="D884" s="232"/>
      <c r="L884" s="299"/>
      <c r="M884" s="299"/>
      <c r="N884" s="232"/>
      <c r="O884" s="232"/>
      <c r="P884" s="232"/>
      <c r="R884" s="171"/>
      <c r="AZ884" s="175"/>
      <c r="BA884" s="175"/>
    </row>
    <row r="885">
      <c r="D885" s="232"/>
      <c r="L885" s="299"/>
      <c r="M885" s="299"/>
      <c r="N885" s="232"/>
      <c r="O885" s="232"/>
      <c r="P885" s="232"/>
      <c r="R885" s="171"/>
      <c r="AZ885" s="175"/>
      <c r="BA885" s="175"/>
    </row>
    <row r="886">
      <c r="D886" s="232"/>
      <c r="L886" s="299"/>
      <c r="M886" s="299"/>
      <c r="N886" s="232"/>
      <c r="O886" s="232"/>
      <c r="P886" s="232"/>
      <c r="R886" s="171"/>
      <c r="AZ886" s="175"/>
      <c r="BA886" s="175"/>
    </row>
    <row r="887">
      <c r="D887" s="232"/>
      <c r="L887" s="299"/>
      <c r="M887" s="299"/>
      <c r="N887" s="232"/>
      <c r="O887" s="232"/>
      <c r="P887" s="232"/>
      <c r="R887" s="171"/>
      <c r="AZ887" s="175"/>
      <c r="BA887" s="175"/>
    </row>
    <row r="888">
      <c r="D888" s="232"/>
      <c r="L888" s="299"/>
      <c r="M888" s="299"/>
      <c r="N888" s="232"/>
      <c r="O888" s="232"/>
      <c r="P888" s="232"/>
      <c r="R888" s="171"/>
      <c r="AZ888" s="175"/>
      <c r="BA888" s="175"/>
    </row>
    <row r="889">
      <c r="D889" s="232"/>
      <c r="L889" s="299"/>
      <c r="M889" s="299"/>
      <c r="N889" s="232"/>
      <c r="O889" s="232"/>
      <c r="P889" s="232"/>
      <c r="R889" s="171"/>
      <c r="AZ889" s="175"/>
      <c r="BA889" s="175"/>
    </row>
    <row r="890">
      <c r="D890" s="232"/>
      <c r="L890" s="299"/>
      <c r="M890" s="299"/>
      <c r="N890" s="232"/>
      <c r="O890" s="232"/>
      <c r="P890" s="232"/>
      <c r="R890" s="171"/>
      <c r="AZ890" s="175"/>
      <c r="BA890" s="175"/>
    </row>
    <row r="891">
      <c r="D891" s="232"/>
      <c r="L891" s="299"/>
      <c r="M891" s="299"/>
      <c r="N891" s="232"/>
      <c r="O891" s="232"/>
      <c r="P891" s="232"/>
      <c r="R891" s="171"/>
      <c r="AZ891" s="175"/>
      <c r="BA891" s="175"/>
    </row>
    <row r="892">
      <c r="D892" s="232"/>
      <c r="L892" s="299"/>
      <c r="M892" s="299"/>
      <c r="N892" s="232"/>
      <c r="O892" s="232"/>
      <c r="P892" s="232"/>
      <c r="R892" s="171"/>
      <c r="AZ892" s="175"/>
      <c r="BA892" s="175"/>
    </row>
    <row r="893">
      <c r="D893" s="232"/>
      <c r="L893" s="299"/>
      <c r="M893" s="299"/>
      <c r="N893" s="232"/>
      <c r="O893" s="232"/>
      <c r="P893" s="232"/>
      <c r="R893" s="171"/>
      <c r="AZ893" s="175"/>
      <c r="BA893" s="175"/>
    </row>
    <row r="894">
      <c r="D894" s="232"/>
      <c r="L894" s="299"/>
      <c r="M894" s="299"/>
      <c r="N894" s="232"/>
      <c r="O894" s="232"/>
      <c r="P894" s="232"/>
      <c r="R894" s="171"/>
      <c r="AZ894" s="175"/>
      <c r="BA894" s="175"/>
    </row>
    <row r="895">
      <c r="D895" s="232"/>
      <c r="L895" s="299"/>
      <c r="M895" s="299"/>
      <c r="N895" s="232"/>
      <c r="O895" s="232"/>
      <c r="P895" s="232"/>
      <c r="R895" s="171"/>
      <c r="AZ895" s="175"/>
      <c r="BA895" s="175"/>
    </row>
    <row r="896">
      <c r="D896" s="232"/>
      <c r="L896" s="299"/>
      <c r="M896" s="299"/>
      <c r="N896" s="232"/>
      <c r="O896" s="232"/>
      <c r="P896" s="232"/>
      <c r="R896" s="171"/>
      <c r="AZ896" s="175"/>
      <c r="BA896" s="175"/>
    </row>
    <row r="897">
      <c r="D897" s="232"/>
      <c r="L897" s="299"/>
      <c r="M897" s="299"/>
      <c r="N897" s="232"/>
      <c r="O897" s="232"/>
      <c r="P897" s="232"/>
      <c r="R897" s="171"/>
      <c r="AZ897" s="175"/>
      <c r="BA897" s="175"/>
    </row>
    <row r="898">
      <c r="D898" s="232"/>
      <c r="L898" s="299"/>
      <c r="M898" s="299"/>
      <c r="N898" s="232"/>
      <c r="O898" s="232"/>
      <c r="P898" s="232"/>
      <c r="R898" s="171"/>
      <c r="AZ898" s="175"/>
      <c r="BA898" s="175"/>
    </row>
    <row r="899">
      <c r="D899" s="232"/>
      <c r="L899" s="299"/>
      <c r="M899" s="299"/>
      <c r="N899" s="232"/>
      <c r="O899" s="232"/>
      <c r="P899" s="232"/>
      <c r="R899" s="171"/>
      <c r="AZ899" s="175"/>
      <c r="BA899" s="175"/>
    </row>
    <row r="900">
      <c r="D900" s="232"/>
      <c r="L900" s="299"/>
      <c r="M900" s="299"/>
      <c r="N900" s="232"/>
      <c r="O900" s="232"/>
      <c r="P900" s="232"/>
      <c r="R900" s="171"/>
      <c r="AZ900" s="175"/>
      <c r="BA900" s="175"/>
    </row>
    <row r="901">
      <c r="D901" s="232"/>
      <c r="L901" s="299"/>
      <c r="M901" s="299"/>
      <c r="N901" s="232"/>
      <c r="O901" s="232"/>
      <c r="P901" s="232"/>
      <c r="R901" s="171"/>
      <c r="AZ901" s="175"/>
      <c r="BA901" s="175"/>
    </row>
    <row r="902">
      <c r="D902" s="232"/>
      <c r="L902" s="299"/>
      <c r="M902" s="299"/>
      <c r="N902" s="232"/>
      <c r="O902" s="232"/>
      <c r="P902" s="232"/>
      <c r="R902" s="171"/>
      <c r="AZ902" s="175"/>
      <c r="BA902" s="175"/>
    </row>
    <row r="903">
      <c r="D903" s="232"/>
      <c r="L903" s="299"/>
      <c r="M903" s="299"/>
      <c r="N903" s="232"/>
      <c r="O903" s="232"/>
      <c r="P903" s="232"/>
      <c r="R903" s="171"/>
      <c r="AZ903" s="175"/>
      <c r="BA903" s="175"/>
    </row>
    <row r="904">
      <c r="D904" s="232"/>
      <c r="L904" s="299"/>
      <c r="M904" s="299"/>
      <c r="N904" s="232"/>
      <c r="O904" s="232"/>
      <c r="P904" s="232"/>
      <c r="R904" s="171"/>
      <c r="AZ904" s="175"/>
      <c r="BA904" s="175"/>
    </row>
    <row r="905">
      <c r="D905" s="232"/>
      <c r="L905" s="299"/>
      <c r="M905" s="299"/>
      <c r="N905" s="232"/>
      <c r="O905" s="232"/>
      <c r="P905" s="232"/>
      <c r="R905" s="171"/>
      <c r="AZ905" s="175"/>
      <c r="BA905" s="175"/>
    </row>
    <row r="906">
      <c r="D906" s="232"/>
      <c r="L906" s="299"/>
      <c r="M906" s="299"/>
      <c r="N906" s="232"/>
      <c r="O906" s="232"/>
      <c r="P906" s="232"/>
      <c r="R906" s="171"/>
      <c r="AZ906" s="175"/>
      <c r="BA906" s="17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5.88"/>
    <col customWidth="1" min="2" max="2" width="35.75"/>
    <col customWidth="1" min="3" max="3" width="20.0"/>
    <col customWidth="1" min="4" max="4" width="15.63"/>
    <col customWidth="1" min="5" max="5" width="9.38"/>
    <col customWidth="1" min="6" max="26" width="8.38"/>
  </cols>
  <sheetData>
    <row r="1" ht="15.75" customHeight="1">
      <c r="A1" s="300" t="s">
        <v>242</v>
      </c>
      <c r="B1" s="300" t="s">
        <v>1</v>
      </c>
      <c r="C1" s="300" t="s">
        <v>2</v>
      </c>
      <c r="D1" s="300" t="s">
        <v>3</v>
      </c>
    </row>
    <row r="2" ht="15.75" customHeight="1"/>
    <row r="3" ht="15.75" customHeight="1">
      <c r="A3" s="301" t="s">
        <v>243</v>
      </c>
      <c r="B3" s="148"/>
      <c r="C3" s="148"/>
      <c r="D3" s="148"/>
      <c r="E3" s="148"/>
      <c r="F3" s="148"/>
    </row>
    <row r="4" ht="15.75" customHeight="1">
      <c r="A4" s="148"/>
      <c r="B4" s="148"/>
      <c r="C4" s="148"/>
      <c r="D4" s="148"/>
      <c r="E4" s="148"/>
      <c r="F4" s="148"/>
    </row>
    <row r="5" ht="15.75" customHeight="1">
      <c r="A5" s="148"/>
      <c r="B5" s="148"/>
      <c r="C5" s="148"/>
      <c r="D5" s="148"/>
      <c r="E5" s="302" t="s">
        <v>244</v>
      </c>
      <c r="F5" s="148"/>
    </row>
    <row r="6" ht="15.75" customHeight="1">
      <c r="A6" s="303" t="s">
        <v>245</v>
      </c>
      <c r="B6" s="148"/>
      <c r="C6" s="304"/>
      <c r="D6" s="305"/>
      <c r="E6" s="148"/>
      <c r="F6" s="306" t="s">
        <v>246</v>
      </c>
    </row>
    <row r="7" ht="15.75" customHeight="1">
      <c r="A7" s="307">
        <v>45639.0</v>
      </c>
      <c r="B7" s="236" t="s">
        <v>214</v>
      </c>
      <c r="C7" s="308">
        <v>100000.0</v>
      </c>
      <c r="D7" s="309">
        <v>0.0875</v>
      </c>
    </row>
    <row r="8" ht="15.75" customHeight="1"/>
    <row r="9" ht="15.75" customHeight="1"/>
    <row r="10" ht="15.75" customHeight="1">
      <c r="A10" s="310">
        <v>45488.0</v>
      </c>
      <c r="B10" s="311" t="s">
        <v>32</v>
      </c>
      <c r="C10" s="312">
        <v>10000.0</v>
      </c>
      <c r="D10" s="313">
        <v>0.085</v>
      </c>
      <c r="E10" s="314">
        <f t="shared" ref="E10:E68" si="1">C10/$C$71</f>
        <v>0.002</v>
      </c>
      <c r="F10" s="315"/>
    </row>
    <row r="11" ht="15.75" customHeight="1">
      <c r="A11" s="316">
        <v>45572.0</v>
      </c>
      <c r="B11" s="317" t="s">
        <v>32</v>
      </c>
      <c r="C11" s="318">
        <v>10000.0</v>
      </c>
      <c r="D11" s="319">
        <v>0.085</v>
      </c>
      <c r="E11" s="320">
        <f t="shared" si="1"/>
        <v>0.002</v>
      </c>
      <c r="F11" s="321"/>
    </row>
    <row r="12" ht="15.75" customHeight="1">
      <c r="A12" s="322">
        <v>45637.0</v>
      </c>
      <c r="B12" s="323" t="s">
        <v>32</v>
      </c>
      <c r="C12" s="324">
        <v>100000.0</v>
      </c>
      <c r="D12" s="325">
        <v>0.085</v>
      </c>
      <c r="E12" s="326">
        <f t="shared" si="1"/>
        <v>0.02</v>
      </c>
      <c r="F12" s="327">
        <f>sum(E10:E12)</f>
        <v>0.024</v>
      </c>
    </row>
    <row r="13" ht="15.75" customHeight="1">
      <c r="A13" s="328">
        <v>45492.0</v>
      </c>
      <c r="B13" s="329" t="s">
        <v>62</v>
      </c>
      <c r="C13" s="330">
        <v>80000.0</v>
      </c>
      <c r="D13" s="331">
        <v>0.09</v>
      </c>
      <c r="E13" s="314">
        <f t="shared" si="1"/>
        <v>0.016</v>
      </c>
      <c r="F13" s="315"/>
    </row>
    <row r="14" ht="15.75" customHeight="1">
      <c r="A14" s="332">
        <v>45533.0</v>
      </c>
      <c r="B14" s="333" t="s">
        <v>62</v>
      </c>
      <c r="C14" s="334">
        <v>200000.0</v>
      </c>
      <c r="D14" s="335">
        <v>0.09</v>
      </c>
      <c r="E14" s="326">
        <f t="shared" si="1"/>
        <v>0.04</v>
      </c>
      <c r="F14" s="327">
        <f>sum(E13:E14)</f>
        <v>0.056</v>
      </c>
    </row>
    <row r="15" ht="15.75" customHeight="1">
      <c r="A15" s="336">
        <v>45496.0</v>
      </c>
      <c r="B15" s="337" t="s">
        <v>73</v>
      </c>
      <c r="C15" s="338">
        <v>50000.0</v>
      </c>
      <c r="D15" s="339">
        <v>0.085</v>
      </c>
      <c r="E15" s="314">
        <f t="shared" si="1"/>
        <v>0.01</v>
      </c>
      <c r="F15" s="315"/>
    </row>
    <row r="16" ht="15.75" customHeight="1">
      <c r="A16" s="340">
        <v>45540.0</v>
      </c>
      <c r="B16" s="341" t="s">
        <v>73</v>
      </c>
      <c r="C16" s="342">
        <v>50000.0</v>
      </c>
      <c r="D16" s="343">
        <v>0.085</v>
      </c>
      <c r="E16" s="326">
        <f t="shared" si="1"/>
        <v>0.01</v>
      </c>
      <c r="F16" s="327">
        <f>sum(E15:E16)</f>
        <v>0.02</v>
      </c>
    </row>
    <row r="17" ht="15.75" customHeight="1">
      <c r="A17" s="344">
        <v>45498.0</v>
      </c>
      <c r="B17" s="345" t="s">
        <v>83</v>
      </c>
      <c r="C17" s="346">
        <v>130000.0</v>
      </c>
      <c r="D17" s="347">
        <v>0.09</v>
      </c>
      <c r="E17" s="314">
        <f t="shared" si="1"/>
        <v>0.026</v>
      </c>
      <c r="F17" s="315"/>
    </row>
    <row r="18" ht="15.75" customHeight="1">
      <c r="A18" s="348">
        <v>45498.0</v>
      </c>
      <c r="B18" s="349" t="s">
        <v>83</v>
      </c>
      <c r="C18" s="350">
        <v>230000.0</v>
      </c>
      <c r="D18" s="351">
        <v>0.09</v>
      </c>
      <c r="E18" s="326">
        <f t="shared" si="1"/>
        <v>0.046</v>
      </c>
      <c r="F18" s="327">
        <f>sum(E17:E18)</f>
        <v>0.072</v>
      </c>
    </row>
    <row r="19" ht="15.75" customHeight="1">
      <c r="A19" s="352">
        <v>45503.0</v>
      </c>
      <c r="B19" s="353" t="s">
        <v>88</v>
      </c>
      <c r="C19" s="354">
        <v>20000.0</v>
      </c>
      <c r="D19" s="355">
        <v>0.085</v>
      </c>
      <c r="E19" s="314">
        <f t="shared" si="1"/>
        <v>0.004</v>
      </c>
      <c r="F19" s="315"/>
    </row>
    <row r="20" ht="15.75" customHeight="1">
      <c r="A20" s="356">
        <v>45534.0</v>
      </c>
      <c r="B20" s="357" t="s">
        <v>88</v>
      </c>
      <c r="C20" s="358">
        <v>20000.0</v>
      </c>
      <c r="D20" s="359">
        <v>0.085</v>
      </c>
      <c r="E20" s="320">
        <f t="shared" si="1"/>
        <v>0.004</v>
      </c>
      <c r="F20" s="321"/>
    </row>
    <row r="21" ht="15.75" customHeight="1">
      <c r="A21" s="360">
        <v>45581.0</v>
      </c>
      <c r="B21" s="361" t="s">
        <v>88</v>
      </c>
      <c r="C21" s="362">
        <v>30000.0</v>
      </c>
      <c r="D21" s="363">
        <v>0.085</v>
      </c>
      <c r="E21" s="326">
        <f t="shared" si="1"/>
        <v>0.006</v>
      </c>
      <c r="F21" s="327">
        <f>sum(E19:E21)</f>
        <v>0.014</v>
      </c>
    </row>
    <row r="22" ht="15.75" customHeight="1">
      <c r="A22" s="364">
        <v>45503.0</v>
      </c>
      <c r="B22" s="365" t="s">
        <v>94</v>
      </c>
      <c r="C22" s="366">
        <v>100000.0</v>
      </c>
      <c r="D22" s="367">
        <v>0.085</v>
      </c>
      <c r="E22" s="314">
        <f t="shared" si="1"/>
        <v>0.02</v>
      </c>
      <c r="F22" s="315"/>
    </row>
    <row r="23" ht="15.75" customHeight="1">
      <c r="A23" s="368">
        <v>45531.0</v>
      </c>
      <c r="B23" s="369" t="s">
        <v>94</v>
      </c>
      <c r="C23" s="370">
        <v>50000.0</v>
      </c>
      <c r="D23" s="371">
        <v>0.0875</v>
      </c>
      <c r="E23" s="326">
        <f t="shared" si="1"/>
        <v>0.01</v>
      </c>
      <c r="F23" s="327">
        <f>sum(E22:E23)</f>
        <v>0.03</v>
      </c>
    </row>
    <row r="24" ht="15.75" customHeight="1">
      <c r="A24" s="372">
        <v>45531.0</v>
      </c>
      <c r="B24" s="373" t="s">
        <v>115</v>
      </c>
      <c r="C24" s="374">
        <v>50000.0</v>
      </c>
      <c r="D24" s="375">
        <v>0.085</v>
      </c>
      <c r="E24" s="314">
        <f t="shared" si="1"/>
        <v>0.01</v>
      </c>
      <c r="F24" s="315"/>
    </row>
    <row r="25" ht="15.75" customHeight="1">
      <c r="A25" s="376">
        <v>45621.0</v>
      </c>
      <c r="B25" s="377" t="s">
        <v>115</v>
      </c>
      <c r="C25" s="378">
        <v>50000.0</v>
      </c>
      <c r="D25" s="379">
        <v>0.085</v>
      </c>
      <c r="E25" s="326">
        <f t="shared" si="1"/>
        <v>0.01</v>
      </c>
      <c r="F25" s="327">
        <f>sum(E24:E25)</f>
        <v>0.02</v>
      </c>
    </row>
    <row r="26" ht="15.75" customHeight="1">
      <c r="A26" s="380">
        <v>45538.0</v>
      </c>
      <c r="B26" s="381" t="s">
        <v>140</v>
      </c>
      <c r="C26" s="382">
        <v>100000.0</v>
      </c>
      <c r="D26" s="383">
        <v>0.085</v>
      </c>
      <c r="E26" s="314">
        <f t="shared" si="1"/>
        <v>0.02</v>
      </c>
      <c r="F26" s="315"/>
    </row>
    <row r="27" ht="15.75" customHeight="1">
      <c r="A27" s="384">
        <v>45565.0</v>
      </c>
      <c r="B27" s="385" t="s">
        <v>140</v>
      </c>
      <c r="C27" s="386">
        <v>100000.0</v>
      </c>
      <c r="D27" s="387">
        <v>0.085</v>
      </c>
      <c r="E27" s="326">
        <f t="shared" si="1"/>
        <v>0.02</v>
      </c>
      <c r="F27" s="327">
        <f>sum(E26:E27)</f>
        <v>0.04</v>
      </c>
    </row>
    <row r="28" ht="15.75" customHeight="1">
      <c r="A28" s="388">
        <v>45538.0</v>
      </c>
      <c r="B28" s="389" t="s">
        <v>149</v>
      </c>
      <c r="C28" s="390">
        <v>100000.0</v>
      </c>
      <c r="D28" s="391">
        <v>0.085</v>
      </c>
      <c r="E28" s="314">
        <f t="shared" si="1"/>
        <v>0.02</v>
      </c>
      <c r="F28" s="315"/>
    </row>
    <row r="29" ht="15.75" customHeight="1">
      <c r="A29" s="392">
        <v>45623.0</v>
      </c>
      <c r="B29" s="393" t="s">
        <v>149</v>
      </c>
      <c r="C29" s="394">
        <v>100000.0</v>
      </c>
      <c r="D29" s="395">
        <v>0.085</v>
      </c>
      <c r="E29" s="326">
        <f t="shared" si="1"/>
        <v>0.02</v>
      </c>
      <c r="F29" s="327">
        <f>sum(E28:E29)</f>
        <v>0.04</v>
      </c>
    </row>
    <row r="30" ht="15.75" customHeight="1">
      <c r="A30" s="396">
        <v>45573.0</v>
      </c>
      <c r="B30" s="397" t="s">
        <v>199</v>
      </c>
      <c r="C30" s="398">
        <v>100000.0</v>
      </c>
      <c r="D30" s="399">
        <v>0.085</v>
      </c>
      <c r="E30" s="314">
        <f t="shared" si="1"/>
        <v>0.02</v>
      </c>
      <c r="F30" s="315"/>
    </row>
    <row r="31" ht="15.75" customHeight="1">
      <c r="A31" s="400">
        <v>45583.0</v>
      </c>
      <c r="B31" s="401" t="s">
        <v>199</v>
      </c>
      <c r="C31" s="402">
        <v>200000.0</v>
      </c>
      <c r="D31" s="403">
        <v>0.085</v>
      </c>
      <c r="E31" s="326">
        <f t="shared" si="1"/>
        <v>0.04</v>
      </c>
      <c r="F31" s="327">
        <f>sum(E30:E31)</f>
        <v>0.06</v>
      </c>
    </row>
    <row r="32" ht="15.75" customHeight="1">
      <c r="A32" s="404">
        <v>45490.0</v>
      </c>
      <c r="B32" s="236" t="s">
        <v>41</v>
      </c>
      <c r="C32" s="308">
        <v>100000.0</v>
      </c>
      <c r="D32" s="309">
        <v>0.09</v>
      </c>
      <c r="E32" s="320">
        <f t="shared" si="1"/>
        <v>0.02</v>
      </c>
      <c r="F32" s="320"/>
    </row>
    <row r="33" ht="15.75" customHeight="1">
      <c r="A33" s="404">
        <v>45490.0</v>
      </c>
      <c r="B33" s="236" t="s">
        <v>247</v>
      </c>
      <c r="C33" s="308">
        <v>30000.0</v>
      </c>
      <c r="D33" s="309">
        <v>0.085</v>
      </c>
      <c r="E33" s="320">
        <f t="shared" si="1"/>
        <v>0.006</v>
      </c>
      <c r="F33" s="320"/>
    </row>
    <row r="34" ht="15.75" customHeight="1">
      <c r="A34" s="404">
        <v>45491.0</v>
      </c>
      <c r="B34" s="236" t="s">
        <v>51</v>
      </c>
      <c r="C34" s="308">
        <v>20000.0</v>
      </c>
      <c r="D34" s="309">
        <v>0.085</v>
      </c>
      <c r="E34" s="320">
        <f t="shared" si="1"/>
        <v>0.004</v>
      </c>
      <c r="F34" s="320"/>
    </row>
    <row r="35" ht="15.75" customHeight="1">
      <c r="A35" s="404">
        <v>45491.0</v>
      </c>
      <c r="B35" s="236" t="s">
        <v>248</v>
      </c>
      <c r="C35" s="308">
        <v>200000.0</v>
      </c>
      <c r="D35" s="309">
        <v>0.09</v>
      </c>
      <c r="E35" s="320">
        <f t="shared" si="1"/>
        <v>0.04</v>
      </c>
      <c r="F35" s="320"/>
    </row>
    <row r="36" ht="15.75" customHeight="1">
      <c r="A36" s="404">
        <v>45492.0</v>
      </c>
      <c r="B36" s="236" t="s">
        <v>57</v>
      </c>
      <c r="C36" s="308">
        <v>120000.0</v>
      </c>
      <c r="D36" s="309">
        <v>0.09</v>
      </c>
      <c r="E36" s="320">
        <f t="shared" si="1"/>
        <v>0.024</v>
      </c>
      <c r="F36" s="320"/>
    </row>
    <row r="37" ht="15.75" customHeight="1">
      <c r="A37" s="404">
        <v>45492.0</v>
      </c>
      <c r="B37" s="236" t="s">
        <v>67</v>
      </c>
      <c r="C37" s="308">
        <v>20000.0</v>
      </c>
      <c r="D37" s="309">
        <v>0.085</v>
      </c>
      <c r="E37" s="320">
        <f t="shared" si="1"/>
        <v>0.004</v>
      </c>
      <c r="F37" s="320"/>
    </row>
    <row r="38" ht="15.75" customHeight="1">
      <c r="A38" s="404">
        <v>45496.0</v>
      </c>
      <c r="B38" s="236" t="s">
        <v>70</v>
      </c>
      <c r="C38" s="308">
        <v>30000.0</v>
      </c>
      <c r="D38" s="309">
        <v>0.085</v>
      </c>
      <c r="E38" s="320">
        <f t="shared" si="1"/>
        <v>0.006</v>
      </c>
      <c r="F38" s="320"/>
    </row>
    <row r="39" ht="15.75" customHeight="1">
      <c r="A39" s="404">
        <v>45498.0</v>
      </c>
      <c r="B39" s="236" t="s">
        <v>77</v>
      </c>
      <c r="C39" s="308">
        <v>100000.0</v>
      </c>
      <c r="D39" s="309">
        <v>0.085</v>
      </c>
      <c r="E39" s="320">
        <f t="shared" si="1"/>
        <v>0.02</v>
      </c>
      <c r="F39" s="320"/>
    </row>
    <row r="40" ht="15.75" customHeight="1">
      <c r="A40" s="404">
        <v>45498.0</v>
      </c>
      <c r="B40" s="236" t="s">
        <v>249</v>
      </c>
      <c r="C40" s="308">
        <v>110000.0</v>
      </c>
      <c r="D40" s="309">
        <v>0.09</v>
      </c>
      <c r="E40" s="320">
        <f t="shared" si="1"/>
        <v>0.022</v>
      </c>
      <c r="F40" s="320"/>
    </row>
    <row r="41" ht="15.75" customHeight="1">
      <c r="A41" s="404">
        <v>45520.0</v>
      </c>
      <c r="B41" s="236" t="s">
        <v>99</v>
      </c>
      <c r="C41" s="308">
        <v>150000.0</v>
      </c>
      <c r="D41" s="309">
        <v>0.0875</v>
      </c>
      <c r="E41" s="320">
        <f t="shared" si="1"/>
        <v>0.03</v>
      </c>
      <c r="F41" s="320"/>
    </row>
    <row r="42" ht="15.75" customHeight="1">
      <c r="A42" s="404">
        <v>45525.0</v>
      </c>
      <c r="B42" s="236" t="s">
        <v>104</v>
      </c>
      <c r="C42" s="308">
        <v>300000.0</v>
      </c>
      <c r="D42" s="309">
        <v>0.0925</v>
      </c>
      <c r="E42" s="320">
        <f t="shared" si="1"/>
        <v>0.06</v>
      </c>
      <c r="F42" s="320"/>
    </row>
    <row r="43" ht="15.75" customHeight="1">
      <c r="A43" s="404">
        <v>45527.0</v>
      </c>
      <c r="B43" s="236" t="s">
        <v>107</v>
      </c>
      <c r="C43" s="308">
        <v>150000.0</v>
      </c>
      <c r="D43" s="309">
        <v>0.0925</v>
      </c>
      <c r="E43" s="320">
        <f t="shared" si="1"/>
        <v>0.03</v>
      </c>
      <c r="F43" s="320"/>
    </row>
    <row r="44" ht="15.75" customHeight="1">
      <c r="A44" s="404">
        <v>45531.0</v>
      </c>
      <c r="B44" s="236" t="s">
        <v>110</v>
      </c>
      <c r="C44" s="308">
        <v>180000.0</v>
      </c>
      <c r="D44" s="309">
        <v>0.0875</v>
      </c>
      <c r="E44" s="320">
        <f t="shared" si="1"/>
        <v>0.036</v>
      </c>
      <c r="F44" s="320"/>
    </row>
    <row r="45" ht="15.75" customHeight="1">
      <c r="A45" s="404">
        <v>45532.0</v>
      </c>
      <c r="B45" s="236" t="s">
        <v>119</v>
      </c>
      <c r="C45" s="308">
        <v>20000.0</v>
      </c>
      <c r="D45" s="309">
        <v>0.085</v>
      </c>
      <c r="E45" s="320">
        <f t="shared" si="1"/>
        <v>0.004</v>
      </c>
      <c r="F45" s="320"/>
    </row>
    <row r="46" ht="15.75" customHeight="1">
      <c r="A46" s="404">
        <v>45534.0</v>
      </c>
      <c r="B46" s="236" t="s">
        <v>124</v>
      </c>
      <c r="C46" s="308">
        <v>300000.0</v>
      </c>
      <c r="D46" s="309">
        <v>0.095</v>
      </c>
      <c r="E46" s="320">
        <f t="shared" si="1"/>
        <v>0.06</v>
      </c>
      <c r="F46" s="320"/>
    </row>
    <row r="47" ht="15.75" customHeight="1">
      <c r="A47" s="404">
        <v>45534.0</v>
      </c>
      <c r="B47" s="236" t="s">
        <v>128</v>
      </c>
      <c r="C47" s="308">
        <v>20000.0</v>
      </c>
      <c r="D47" s="309">
        <v>0.085</v>
      </c>
      <c r="E47" s="320">
        <f t="shared" si="1"/>
        <v>0.004</v>
      </c>
      <c r="F47" s="320"/>
    </row>
    <row r="48" ht="15.75" customHeight="1">
      <c r="A48" s="404">
        <v>45531.0</v>
      </c>
      <c r="B48" s="236" t="s">
        <v>131</v>
      </c>
      <c r="C48" s="308">
        <v>100000.0</v>
      </c>
      <c r="D48" s="309">
        <v>0.085</v>
      </c>
      <c r="E48" s="320">
        <f t="shared" si="1"/>
        <v>0.02</v>
      </c>
      <c r="F48" s="320"/>
    </row>
    <row r="49" ht="15.75" customHeight="1">
      <c r="A49" s="405">
        <v>45534.0</v>
      </c>
      <c r="B49" s="406" t="s">
        <v>134</v>
      </c>
      <c r="C49" s="407">
        <v>200000.0</v>
      </c>
      <c r="D49" s="408">
        <v>0.09</v>
      </c>
      <c r="E49" s="320">
        <f t="shared" si="1"/>
        <v>0.04</v>
      </c>
      <c r="F49" s="320"/>
    </row>
    <row r="50" ht="15.75" customHeight="1">
      <c r="A50" s="404">
        <v>45538.0</v>
      </c>
      <c r="B50" s="236" t="s">
        <v>144</v>
      </c>
      <c r="C50" s="308">
        <v>100000.0</v>
      </c>
      <c r="D50" s="309">
        <v>0.0875</v>
      </c>
      <c r="E50" s="320">
        <f t="shared" si="1"/>
        <v>0.02</v>
      </c>
      <c r="F50" s="320"/>
    </row>
    <row r="51" ht="15.75" customHeight="1">
      <c r="A51" s="404">
        <v>45538.0</v>
      </c>
      <c r="B51" s="236" t="s">
        <v>154</v>
      </c>
      <c r="C51" s="308">
        <v>50000.0</v>
      </c>
      <c r="D51" s="309">
        <v>0.085</v>
      </c>
      <c r="E51" s="320">
        <f t="shared" si="1"/>
        <v>0.01</v>
      </c>
      <c r="F51" s="320"/>
    </row>
    <row r="52" ht="15.75" customHeight="1">
      <c r="A52" s="404">
        <v>45540.0</v>
      </c>
      <c r="B52" s="236" t="s">
        <v>159</v>
      </c>
      <c r="C52" s="308">
        <v>50000.0</v>
      </c>
      <c r="D52" s="309">
        <v>0.085</v>
      </c>
      <c r="E52" s="320">
        <f t="shared" si="1"/>
        <v>0.01</v>
      </c>
      <c r="F52" s="320"/>
    </row>
    <row r="53" ht="15.75" customHeight="1">
      <c r="A53" s="404">
        <v>45551.0</v>
      </c>
      <c r="B53" s="236" t="s">
        <v>164</v>
      </c>
      <c r="C53" s="308">
        <v>20000.0</v>
      </c>
      <c r="D53" s="309">
        <v>0.085</v>
      </c>
      <c r="E53" s="320">
        <f t="shared" si="1"/>
        <v>0.004</v>
      </c>
      <c r="F53" s="320"/>
    </row>
    <row r="54" ht="15.75" customHeight="1">
      <c r="A54" s="404">
        <v>45553.0</v>
      </c>
      <c r="B54" s="236" t="s">
        <v>250</v>
      </c>
      <c r="C54" s="308">
        <v>20000.0</v>
      </c>
      <c r="D54" s="309">
        <v>0.085</v>
      </c>
      <c r="E54" s="320">
        <f t="shared" si="1"/>
        <v>0.004</v>
      </c>
      <c r="F54" s="320"/>
    </row>
    <row r="55" ht="15.75" customHeight="1">
      <c r="A55" s="404">
        <v>45555.0</v>
      </c>
      <c r="B55" s="236" t="s">
        <v>173</v>
      </c>
      <c r="C55" s="308">
        <v>30000.0</v>
      </c>
      <c r="D55" s="309">
        <v>0.085</v>
      </c>
      <c r="E55" s="320">
        <f t="shared" si="1"/>
        <v>0.006</v>
      </c>
      <c r="F55" s="320"/>
    </row>
    <row r="56" ht="15.75" customHeight="1">
      <c r="A56" s="404">
        <v>45561.0</v>
      </c>
      <c r="B56" s="236" t="s">
        <v>251</v>
      </c>
      <c r="C56" s="308">
        <v>20000.0</v>
      </c>
      <c r="D56" s="309">
        <v>0.085</v>
      </c>
      <c r="E56" s="320">
        <f t="shared" si="1"/>
        <v>0.004</v>
      </c>
      <c r="F56" s="320"/>
    </row>
    <row r="57" ht="15.75" customHeight="1">
      <c r="A57" s="404">
        <v>45561.0</v>
      </c>
      <c r="B57" s="236" t="s">
        <v>180</v>
      </c>
      <c r="C57" s="308">
        <v>50000.0</v>
      </c>
      <c r="D57" s="309">
        <v>0.085</v>
      </c>
      <c r="E57" s="320">
        <f t="shared" si="1"/>
        <v>0.01</v>
      </c>
      <c r="F57" s="320"/>
    </row>
    <row r="58" ht="15.75" customHeight="1">
      <c r="A58" s="404">
        <v>45562.0</v>
      </c>
      <c r="B58" s="236" t="s">
        <v>183</v>
      </c>
      <c r="C58" s="308">
        <v>150000.0</v>
      </c>
      <c r="D58" s="309">
        <v>0.085</v>
      </c>
      <c r="E58" s="320">
        <f t="shared" si="1"/>
        <v>0.03</v>
      </c>
      <c r="F58" s="320"/>
    </row>
    <row r="59" ht="15.75" customHeight="1">
      <c r="A59" s="404">
        <v>45566.0</v>
      </c>
      <c r="B59" s="236" t="s">
        <v>188</v>
      </c>
      <c r="C59" s="308">
        <v>50000.0</v>
      </c>
      <c r="D59" s="309">
        <v>0.085</v>
      </c>
      <c r="E59" s="320">
        <f t="shared" si="1"/>
        <v>0.01</v>
      </c>
      <c r="F59" s="320"/>
    </row>
    <row r="60" ht="15.75" customHeight="1">
      <c r="A60" s="404">
        <v>45566.0</v>
      </c>
      <c r="B60" s="236" t="s">
        <v>191</v>
      </c>
      <c r="C60" s="308">
        <v>200000.0</v>
      </c>
      <c r="D60" s="309">
        <v>0.0875</v>
      </c>
      <c r="E60" s="320">
        <f t="shared" si="1"/>
        <v>0.04</v>
      </c>
      <c r="F60" s="320"/>
    </row>
    <row r="61" ht="15.75" customHeight="1">
      <c r="A61" s="409">
        <v>45573.0</v>
      </c>
      <c r="B61" s="236" t="s">
        <v>194</v>
      </c>
      <c r="C61" s="308">
        <v>20000.0</v>
      </c>
      <c r="D61" s="309">
        <v>0.085</v>
      </c>
      <c r="E61" s="320">
        <f t="shared" si="1"/>
        <v>0.004</v>
      </c>
      <c r="F61" s="320"/>
    </row>
    <row r="62" ht="15.75" customHeight="1">
      <c r="A62" s="409">
        <v>45583.0</v>
      </c>
      <c r="B62" s="236" t="s">
        <v>252</v>
      </c>
      <c r="C62" s="308">
        <v>50000.0</v>
      </c>
      <c r="D62" s="309">
        <v>0.085</v>
      </c>
      <c r="E62" s="320">
        <f t="shared" si="1"/>
        <v>0.01</v>
      </c>
      <c r="F62" s="320"/>
    </row>
    <row r="63" ht="15.75" customHeight="1">
      <c r="A63" s="404">
        <v>45611.0</v>
      </c>
      <c r="B63" s="236" t="s">
        <v>210</v>
      </c>
      <c r="C63" s="308">
        <v>20000.0</v>
      </c>
      <c r="D63" s="309">
        <v>0.085</v>
      </c>
      <c r="E63" s="320">
        <f t="shared" si="1"/>
        <v>0.004</v>
      </c>
      <c r="F63" s="320"/>
    </row>
    <row r="64" ht="15.75" customHeight="1">
      <c r="A64" s="404">
        <v>45623.0</v>
      </c>
      <c r="B64" s="236" t="s">
        <v>218</v>
      </c>
      <c r="C64" s="308">
        <v>10000.0</v>
      </c>
      <c r="D64" s="309">
        <v>0.085</v>
      </c>
      <c r="E64" s="320">
        <f t="shared" si="1"/>
        <v>0.002</v>
      </c>
      <c r="F64" s="320"/>
    </row>
    <row r="65" ht="15.75" customHeight="1">
      <c r="A65" s="404">
        <v>45628.0</v>
      </c>
      <c r="B65" s="236" t="s">
        <v>223</v>
      </c>
      <c r="C65" s="308">
        <v>10000.0</v>
      </c>
      <c r="D65" s="309">
        <v>0.085</v>
      </c>
      <c r="E65" s="320">
        <f t="shared" si="1"/>
        <v>0.002</v>
      </c>
      <c r="F65" s="320"/>
    </row>
    <row r="66" ht="15.75" customHeight="1">
      <c r="A66" s="404">
        <v>45629.0</v>
      </c>
      <c r="B66" s="236" t="s">
        <v>226</v>
      </c>
      <c r="C66" s="308">
        <v>20000.0</v>
      </c>
      <c r="D66" s="309">
        <v>0.085</v>
      </c>
      <c r="E66" s="320">
        <f t="shared" si="1"/>
        <v>0.004</v>
      </c>
      <c r="F66" s="320"/>
    </row>
    <row r="67" ht="15.75" customHeight="1">
      <c r="A67" s="404">
        <v>45636.0</v>
      </c>
      <c r="B67" s="236" t="s">
        <v>231</v>
      </c>
      <c r="C67" s="308">
        <v>50000.0</v>
      </c>
      <c r="D67" s="309">
        <v>0.085</v>
      </c>
      <c r="E67" s="320">
        <f t="shared" si="1"/>
        <v>0.01</v>
      </c>
      <c r="F67" s="320"/>
    </row>
    <row r="68" ht="15.75" customHeight="1">
      <c r="A68" s="404">
        <v>45636.0</v>
      </c>
      <c r="B68" s="236" t="s">
        <v>236</v>
      </c>
      <c r="C68" s="308">
        <v>50000.0</v>
      </c>
      <c r="D68" s="309">
        <v>0.085</v>
      </c>
      <c r="E68" s="320">
        <f t="shared" si="1"/>
        <v>0.01</v>
      </c>
      <c r="F68" s="320"/>
    </row>
    <row r="69" ht="15.75" customHeight="1"/>
    <row r="70" ht="15.75" customHeight="1"/>
    <row r="71" ht="15.75" customHeight="1">
      <c r="B71" s="410" t="s">
        <v>253</v>
      </c>
      <c r="C71" s="299">
        <f>sum(C10:C68)</f>
        <v>5000000</v>
      </c>
      <c r="E71" s="320">
        <f>sum(E10:E68)</f>
        <v>1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2024-05-31T16:26:46Z</dcterms:created>
  <dc:creator>Chen Jin</dc:creator>
</cp:coreProperties>
</file>