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NS Công ty " sheetId="1" r:id="rId5"/>
    <sheet state="visible" name="Full DS Người Tham Gia" sheetId="2" r:id="rId6"/>
    <sheet state="visible" name="DS Người Tham Gia" sheetId="3" r:id="rId7"/>
    <sheet state="visible" name="Địa điểm" sheetId="4" r:id="rId8"/>
    <sheet state="visible" name="Lịch trình " sheetId="5" r:id="rId9"/>
    <sheet state="visible" name="Chi phí" sheetId="6" r:id="rId10"/>
    <sheet state="visible" name="Thực đơn" sheetId="7" r:id="rId11"/>
    <sheet state="visible" name="Chi phí thực tế" sheetId="8" r:id="rId12"/>
  </sheets>
  <definedNames>
    <definedName hidden="1" localSheetId="1" name="_xlnm._FilterDatabase">'Full DS Người Tham Gia'!$B$1:$B$30</definedName>
    <definedName hidden="1" localSheetId="2" name="_xlnm._FilterDatabase">'DS Người Tham Gia'!$A$1:$H$26</definedName>
  </definedNames>
  <calcPr/>
</workbook>
</file>

<file path=xl/sharedStrings.xml><?xml version="1.0" encoding="utf-8"?>
<sst xmlns="http://schemas.openxmlformats.org/spreadsheetml/2006/main" count="492" uniqueCount="324">
  <si>
    <t xml:space="preserve"> STT</t>
  </si>
  <si>
    <t>Địa điểm</t>
  </si>
  <si>
    <t>MA_NV</t>
  </si>
  <si>
    <t>STT</t>
  </si>
  <si>
    <t>Thông tin phòng</t>
  </si>
  <si>
    <t>HO_TEN</t>
  </si>
  <si>
    <t>Loại Hợp Đồng</t>
  </si>
  <si>
    <t>Tiền Chi Trả</t>
  </si>
  <si>
    <t>Giá phòng</t>
  </si>
  <si>
    <t>Thời gian</t>
  </si>
  <si>
    <t>Ghi chú 1</t>
  </si>
  <si>
    <t>Ghi chú 2</t>
  </si>
  <si>
    <t>Ghi chú 3</t>
  </si>
  <si>
    <t>Đảo Cái Chiên</t>
  </si>
  <si>
    <t>Người Lớn</t>
  </si>
  <si>
    <t xml:space="preserve">
Có đầy đủ dịch vụ. Ăn uống. Cafe. Karaoke.</t>
  </si>
  <si>
    <t>PNKX047</t>
  </si>
  <si>
    <t>Trẻ em</t>
  </si>
  <si>
    <t>Vũ Hoàng Dũng</t>
  </si>
  <si>
    <t>Chính thức</t>
  </si>
  <si>
    <t>Phòng Dự Kiến</t>
  </si>
  <si>
    <t>Ghi Chú</t>
  </si>
  <si>
    <t>21-23/6/2026</t>
  </si>
  <si>
    <t>Tạm ứng</t>
  </si>
  <si>
    <t>Homestay Anh Hoan Cái Chiên
Sđt : 0334051883</t>
  </si>
  <si>
    <t>Ghi chú</t>
  </si>
  <si>
    <t>PNKX019</t>
  </si>
  <si>
    <t>Võ Thiều Vân</t>
  </si>
  <si>
    <t>Hà Quốc Việt</t>
  </si>
  <si>
    <r>
      <rPr>
        <rFont val="Nunito"/>
        <sz val="13.0"/>
      </rPr>
      <t xml:space="preserve">Phòng view biển: </t>
    </r>
    <r>
      <rPr>
        <rFont val="Nunito"/>
        <color rgb="FF1155CC"/>
        <sz val="13.0"/>
        <u/>
      </rPr>
      <t>https://drive.google.com/drive/folders/19DQ6X70Te_40-wymugSd2kmRDCvcWmwW?usp=sharing</t>
    </r>
  </si>
  <si>
    <t>PNKX029</t>
  </si>
  <si>
    <t>Hoàng Duy Lộc</t>
  </si>
  <si>
    <t>Vũ Thành An</t>
  </si>
  <si>
    <t>PNKX062</t>
  </si>
  <si>
    <t>Nguyễn Trung Kiên</t>
  </si>
  <si>
    <t>PNKX170</t>
  </si>
  <si>
    <t>Đặng Đình Khánh</t>
  </si>
  <si>
    <t>Trần Cao Khâm</t>
  </si>
  <si>
    <t>PNKX335</t>
  </si>
  <si>
    <t>Trần Hoàng Hà</t>
  </si>
  <si>
    <t>Bùi Văn Quốc Anh</t>
  </si>
  <si>
    <t>PNKX281</t>
  </si>
  <si>
    <t>Nguyễn Thị Hồng Quyên</t>
  </si>
  <si>
    <t xml:space="preserve">Phòng 4 người view biển giá 1.2tr/phòng/đêm. 
Phòng 2 người view biển giá 800k/phòng/đêm. </t>
  </si>
  <si>
    <t>PNKX283</t>
  </si>
  <si>
    <t>Nguyễn Hữu Lâm</t>
  </si>
  <si>
    <t>Trịnh Phúc Lương</t>
  </si>
  <si>
    <t>PNKX296</t>
  </si>
  <si>
    <t>Bùi Đình Quý</t>
  </si>
  <si>
    <t>A1</t>
  </si>
  <si>
    <r>
      <rPr>
        <rFont val="Nunito"/>
        <sz val="13.0"/>
      </rPr>
      <t xml:space="preserve">Phòng view sân vườn:
</t>
    </r>
    <r>
      <rPr>
        <rFont val="Nunito"/>
        <color rgb="FF1155CC"/>
        <sz val="13.0"/>
        <u/>
      </rPr>
      <t>https://drive.google.com/drive/folders/1d6EXwsPwDAwV-S0dcyRIWj8EoN7rJJne?usp=sharing</t>
    </r>
  </si>
  <si>
    <t>Võ Thiều Vân Vũ Thành An</t>
  </si>
  <si>
    <t>PNKX304</t>
  </si>
  <si>
    <t>Đặt cọc phòng: 5.000.000
Đặt cọc xe : 3.000.000</t>
  </si>
  <si>
    <t>PNKX308</t>
  </si>
  <si>
    <t>Lê Tuấn Long</t>
  </si>
  <si>
    <t>1 phòng đơn view biển</t>
  </si>
  <si>
    <t>Nguyễn Thanh Hải</t>
  </si>
  <si>
    <t>PNKX316</t>
  </si>
  <si>
    <t>Trần Việt Dũng</t>
  </si>
  <si>
    <t>Phòng 4 người sát biển view sân vườn giá 1tr/đêm</t>
  </si>
  <si>
    <t>PNKX036</t>
  </si>
  <si>
    <t>Phan Thành Nam</t>
  </si>
  <si>
    <t>PNKX138</t>
  </si>
  <si>
    <t>Lịch trình 
Ngày 21/03/2026: 6h xuất phát từ toà A10, đại học Phenikaa -&gt; Cảng Ghềnh Võ,Hải Hà, Quảng Ninh 
Ngày 23/06/2026: 1h đón tại Cảng Ghềnh Võ,Hải Hà, Quảng Ninh  -&gt;toà A10, đại học Phenikaa</t>
  </si>
  <si>
    <t>A2</t>
  </si>
  <si>
    <t>Ngon gì</t>
  </si>
  <si>
    <t>PNKX169</t>
  </si>
  <si>
    <t>Nghiêm Thành Long</t>
  </si>
  <si>
    <t>xe chiều đón đoàn đi ngày 21/6
Xe 29B- 067.08 
 lx Mr Toán 0961143824</t>
  </si>
  <si>
    <t>5h30</t>
  </si>
  <si>
    <t>2 phòng đôi view biển( 4 người)</t>
  </si>
  <si>
    <t>PNKX334</t>
  </si>
  <si>
    <t>Nguyễn Văn Bằng</t>
  </si>
  <si>
    <t>A2, A3</t>
  </si>
  <si>
    <t>ngày về xe đón
xe 29E 42805 
lái xe: Diễm 097 231 18 82</t>
  </si>
  <si>
    <t>12h00</t>
  </si>
  <si>
    <t>PNKX346</t>
  </si>
  <si>
    <t>Nguyễn Minh Sang</t>
  </si>
  <si>
    <t>PHKX353</t>
  </si>
  <si>
    <t>Nguyễn Mạnh Cường</t>
  </si>
  <si>
    <t>Phạm Hoàng Sơn</t>
  </si>
  <si>
    <t>PNKX351</t>
  </si>
  <si>
    <t>PNKX345</t>
  </si>
  <si>
    <t>Trần Bảo Khánh</t>
  </si>
  <si>
    <t>HĐK076</t>
  </si>
  <si>
    <t>Thực Tập Sinh</t>
  </si>
  <si>
    <t>HĐK207</t>
  </si>
  <si>
    <t>Bùi Tùng Lâm</t>
  </si>
  <si>
    <t>Lê Ngọc Sơn</t>
  </si>
  <si>
    <t>HĐK208</t>
  </si>
  <si>
    <t>Nguyễn Bách Tùng</t>
  </si>
  <si>
    <t>HĐK181</t>
  </si>
  <si>
    <t>Có tên thoy</t>
  </si>
  <si>
    <t>PNKX365</t>
  </si>
  <si>
    <t>Nguyễn Minh Hoàng</t>
  </si>
  <si>
    <t>Thử Việc</t>
  </si>
  <si>
    <t>Nguyễn Thị Thuyết</t>
  </si>
  <si>
    <t>PNKX371</t>
  </si>
  <si>
    <t>Nguyễn Trọng Thắng</t>
  </si>
  <si>
    <t>A3</t>
  </si>
  <si>
    <t>HĐK213</t>
  </si>
  <si>
    <t>Nguyễn Đăng Quang</t>
  </si>
  <si>
    <t>Nguyễn Thị Thu Hằng</t>
  </si>
  <si>
    <t>viu mợ Qyn, view MV co guong</t>
  </si>
  <si>
    <t>B1</t>
  </si>
  <si>
    <t>Phòng song Long(P. khù khờ)</t>
  </si>
  <si>
    <t>6 phòng đôi view nhìn tường ( 4 người)</t>
  </si>
  <si>
    <t>B1, B2, B3, B4, B5, B6</t>
  </si>
  <si>
    <t>B2</t>
  </si>
  <si>
    <t>Phòng song Sơn</t>
  </si>
  <si>
    <t>Phòng có Núi có Sông :))</t>
  </si>
  <si>
    <t>Phòng có Sơn Tinh và Thuỷ Tinh</t>
  </si>
  <si>
    <t>B3</t>
  </si>
  <si>
    <t>Phòng của các con buôn hoa quả</t>
  </si>
  <si>
    <t>Chuyển khẩu A3, mua lại A1</t>
  </si>
  <si>
    <t>B4</t>
  </si>
  <si>
    <t>B5</t>
  </si>
  <si>
    <t>B6</t>
  </si>
  <si>
    <t>Phòng này bữa tiệc xác thịt à??!!</t>
  </si>
  <si>
    <t>Phòng của công và thụ</t>
  </si>
  <si>
    <t>Ngày</t>
  </si>
  <si>
    <t>Nội dung</t>
  </si>
  <si>
    <t>Giá tiền</t>
  </si>
  <si>
    <t>Ngày 1
21/03/2026</t>
  </si>
  <si>
    <r>
      <rPr>
        <rFont val="Nunito"/>
        <color theme="1"/>
        <sz val="13.0"/>
      </rPr>
      <t xml:space="preserve">Xe đón tại điểm đón. Khởi hành đi Hải Hà- Quảng Ninh 
</t>
    </r>
    <r>
      <rPr>
        <rFont val="Nunito"/>
        <b/>
        <color theme="1"/>
        <sz val="13.0"/>
      </rPr>
      <t>Hoạt động trên xe:</t>
    </r>
    <r>
      <rPr>
        <rFont val="Nunito"/>
        <color theme="1"/>
        <sz val="13.0"/>
      </rPr>
      <t xml:space="preserve">
- Check in đầu chuyến.
- Mini game khởi động.
- Chia đội ngẫu nhiên.
</t>
    </r>
  </si>
  <si>
    <t>8h00</t>
  </si>
  <si>
    <t>Xe đến bến phà, lên tàu cao tốc khởi hành ra đảo Cái Chiên (15p tới đảo)</t>
  </si>
  <si>
    <t>100.000/ người/ lượt</t>
  </si>
  <si>
    <t>8h30</t>
  </si>
  <si>
    <t>Tới home di dạo biển và nghịch tắm biển</t>
  </si>
  <si>
    <t>Xe điện về home 150k/ chuyến/ 13 người</t>
  </si>
  <si>
    <t>11h30</t>
  </si>
  <si>
    <t xml:space="preserve">Ăn trưa tại home </t>
  </si>
  <si>
    <t>Gọi theo menu hoặc theo suất 200-250-300-350 tuỳ nhu cầu</t>
  </si>
  <si>
    <t xml:space="preserve">13h30-15h </t>
  </si>
  <si>
    <r>
      <rPr>
        <rFont val="Nunito"/>
        <color theme="1"/>
        <sz val="13.0"/>
      </rPr>
      <t xml:space="preserve">Nghỉ ngơi và tắm biển( chèo Sup,..), gọi đồ ăn trên bãi biển 
</t>
    </r>
    <r>
      <rPr>
        <rFont val="Nunito"/>
        <b/>
        <color theme="1"/>
        <sz val="13.0"/>
      </rPr>
      <t>Hoạt động Team Building ngoài trời
Các trò chơi:</t>
    </r>
    <r>
      <rPr>
        <rFont val="Nunito"/>
        <color theme="1"/>
        <sz val="13.0"/>
      </rPr>
      <t xml:space="preserve">
Game 1: Truyền tin chiến thuật
Rèn kỹ năng giao tiếp
Game 2: Vượt chướng ngại vật đồng đội
Tăng phối hợp nhóm
Game 3: Chơi cờ vua luân phiên với Chick
Rèn tư duy logic</t>
    </r>
  </si>
  <si>
    <t>Có thể mang đồ đi ăn</t>
  </si>
  <si>
    <t>18h30</t>
  </si>
  <si>
    <t xml:space="preserve">Ăn tối, cafe nghỉ ngơi tại home
Mini game indoor
- Đoán ý đồng đội 
- Ai là người hiểu team nhất </t>
  </si>
  <si>
    <t>21h00</t>
  </si>
  <si>
    <t>Có thể thuê dịch vụ Câu cá, Câu mực</t>
  </si>
  <si>
    <t>Giá 100-200k/ người</t>
  </si>
  <si>
    <t>Ngày 2
22/03/2026</t>
  </si>
  <si>
    <t>Sáng</t>
  </si>
  <si>
    <t>Tự do ngắm bình minh, tắm biển. Sau đó ăn sáng</t>
  </si>
  <si>
    <t>Có thể ăn sáng tại home, mang mì tôm đi nấu ra bờ biển ngồi rất chill</t>
  </si>
  <si>
    <t>9h</t>
  </si>
  <si>
    <t>Xuất phát đi bãi Đầu Rồng</t>
  </si>
  <si>
    <t>Ở đây có thể xuống tắm biển và thuê 1 cái phản to (300.000đ ) hoặc thuê 1 cái bàn ( 100.000đ), ghế</t>
  </si>
  <si>
    <t>Ăn trưa tại đây : Cơm rang hải sản, mì xào, miến xào. Nước suối các bạn nên mang đi vào đó mua rất đắt 20.000/ chai. Chụp hình và trải nghiệm bắt ốc ( Bắt xong là thả trả người dân vì họ bảo họ nuôi)</t>
  </si>
  <si>
    <t>14-17h</t>
  </si>
  <si>
    <t>Lên tàu di chuyển đi Đảo Thoi Xanh, hòn đảo nằm cạnh đảo Cái Chiên. Tự do tắm biểm dạo chơi rồi trở lại đảo Cái Chiên</t>
  </si>
  <si>
    <t>nếu đi 10 người thuê 1 tàu 1200000</t>
  </si>
  <si>
    <r>
      <rPr>
        <rFont val="Nunito"/>
        <color theme="1"/>
        <sz val="13.0"/>
      </rPr>
      <t xml:space="preserve">Ăn tối tại home ( Đồ đã đặt trước từ sáng mình đi )
</t>
    </r>
    <r>
      <rPr>
        <rFont val="Nunito"/>
        <b/>
        <color theme="1"/>
        <sz val="13.0"/>
      </rPr>
      <t>Workshop ngắn
Chủ đề gợi ý:</t>
    </r>
    <r>
      <rPr>
        <rFont val="Nunito"/>
        <color theme="1"/>
        <sz val="13.0"/>
      </rPr>
      <t xml:space="preserve">
“Điều mỗi người mong muốn ở tập thể trong thời gian tới”</t>
    </r>
  </si>
  <si>
    <t>Ngày 3 
23/06/2026</t>
  </si>
  <si>
    <t>10h30</t>
  </si>
  <si>
    <t>Trả phòng, xe đón ra bến tàu, lên cao tốc về cảng Hải Hà. Sau đó khởi hành về HN</t>
  </si>
  <si>
    <t>Tối</t>
  </si>
  <si>
    <t xml:space="preserve">Về HN, kết thúc chương trình </t>
  </si>
  <si>
    <t>Dịch vụ đi kèm</t>
  </si>
  <si>
    <t xml:space="preserve">Tour xe điện đi quanh đảo </t>
  </si>
  <si>
    <t>1.000.000/ tour 
Điểm cuối là bãi tắm đầu rồng</t>
  </si>
  <si>
    <t>0334051883</t>
  </si>
  <si>
    <t xml:space="preserve">Dịch vụ tàu câu cá, câu mực, chèo Sup </t>
  </si>
  <si>
    <t>Tour khám phá đảo hoàng</t>
  </si>
  <si>
    <t>250k/ người/ chuyến</t>
  </si>
  <si>
    <t>Hạng mục chi phí</t>
  </si>
  <si>
    <t>Số tiền (VNĐ)</t>
  </si>
  <si>
    <t>Homstay</t>
  </si>
  <si>
    <t>Chi phí ăn uống</t>
  </si>
  <si>
    <t>Ăn trưa ngày 1</t>
  </si>
  <si>
    <t>Ăn tối ngày 1</t>
  </si>
  <si>
    <t>Ăn sáng ngày 2</t>
  </si>
  <si>
    <t>Ăn trưa ngày 2</t>
  </si>
  <si>
    <t>Ăn tối ngày 2</t>
  </si>
  <si>
    <t>Ăn sáng ngày 3</t>
  </si>
  <si>
    <t>Chi phí di chuyển</t>
  </si>
  <si>
    <t>Tàu cao tốc 2 chiều</t>
  </si>
  <si>
    <t>Xe đi chuyển 2 chiều</t>
  </si>
  <si>
    <t>Xe điện quanh đảo</t>
  </si>
  <si>
    <t>Xe điện về home</t>
  </si>
  <si>
    <t>Chi phí trò chơi + phát sinh</t>
  </si>
  <si>
    <t>TỔNG CỘNG</t>
  </si>
  <si>
    <t>Bằng chữ: Một trăm linh một triệu đồng chẵn./</t>
  </si>
  <si>
    <t>24 người</t>
  </si>
  <si>
    <t>Thuyết dự trù</t>
  </si>
  <si>
    <t>28 người</t>
  </si>
  <si>
    <t>Tiền chi trả : 78.000.000( 24 người)</t>
  </si>
  <si>
    <t>Phòng</t>
  </si>
  <si>
    <t>9 phòng</t>
  </si>
  <si>
    <t>Tàu cao tốc</t>
  </si>
  <si>
    <t>2 chiều x 100k/người</t>
  </si>
  <si>
    <t>2 chiều x 2 xe x 150k</t>
  </si>
  <si>
    <t>Tiền ăn tối 1</t>
  </si>
  <si>
    <t>400k x 28 xuất</t>
  </si>
  <si>
    <t>Tiền ăn tối 2</t>
  </si>
  <si>
    <t>Tiền ăn trưa 1</t>
  </si>
  <si>
    <t>300k x 28 xuất</t>
  </si>
  <si>
    <t>Tiền ăn trưa 2</t>
  </si>
  <si>
    <t>Tiền ăn sáng 2</t>
  </si>
  <si>
    <t>50k x 28 xuất</t>
  </si>
  <si>
    <t>Tiền ăn sáng 3</t>
  </si>
  <si>
    <t>Tiền xe</t>
  </si>
  <si>
    <t>Chi phí khác</t>
  </si>
  <si>
    <t>Tổng</t>
  </si>
  <si>
    <t>Buổi</t>
  </si>
  <si>
    <t>Tên món</t>
  </si>
  <si>
    <t>Đơn giá</t>
  </si>
  <si>
    <t>Số lượng / mâm</t>
  </si>
  <si>
    <t>Thành tiền / mâm</t>
  </si>
  <si>
    <t>(Thuyết note)</t>
  </si>
  <si>
    <t>Trưa</t>
  </si>
  <si>
    <t>Nộm sứa</t>
  </si>
  <si>
    <t>160.000đ</t>
  </si>
  <si>
    <t>1 đĩa</t>
  </si>
  <si>
    <t>Thịt rang cháy cạnh</t>
  </si>
  <si>
    <t>200.000đ</t>
  </si>
  <si>
    <t>Trứng rán hàu</t>
  </si>
  <si>
    <t>Mực câu xào cần tỏi</t>
  </si>
  <si>
    <t>245.000đ</t>
  </si>
  <si>
    <t>Ngọn bí xào tôm</t>
  </si>
  <si>
    <t>90.000đ</t>
  </si>
  <si>
    <t>Cá bống chao (ăn kèm lá lốt)</t>
  </si>
  <si>
    <t>210.000đ</t>
  </si>
  <si>
    <t>Canh hà chua</t>
  </si>
  <si>
    <t>130.000đ</t>
  </si>
  <si>
    <t>1 bát</t>
  </si>
  <si>
    <t>Cơm trắng</t>
  </si>
  <si>
    <t>Tính kèm</t>
  </si>
  <si>
    <t>Tổng cộng / mâm</t>
  </si>
  <si>
    <t>Khoai tây chiên / Ngô chiên</t>
  </si>
  <si>
    <t>60.000đ</t>
  </si>
  <si>
    <t>Tôm biển nướng</t>
  </si>
  <si>
    <t>400.000đ</t>
  </si>
  <si>
    <t>Mực nướng sa tế</t>
  </si>
  <si>
    <t>Ốc móng tay cháy tỏi</t>
  </si>
  <si>
    <t>250.000đ</t>
  </si>
  <si>
    <t>Sườn nướng</t>
  </si>
  <si>
    <t>Bề bề sốt me</t>
  </si>
  <si>
    <t>275.000đ</t>
  </si>
  <si>
    <t>Hàu nướng mỡ hành</t>
  </si>
  <si>
    <t>Ốc hương rang muối / cháy tỏi</t>
  </si>
  <si>
    <t>260.000đ</t>
  </si>
  <si>
    <t>Rau củ luộc</t>
  </si>
  <si>
    <t>Canh ngao nấu rau</t>
  </si>
  <si>
    <t>120.000đ</t>
  </si>
  <si>
    <t>Thêm cơm</t>
  </si>
  <si>
    <t>Khau nhục</t>
  </si>
  <si>
    <t>270.000đ</t>
  </si>
  <si>
    <t>Ngao hấp thái</t>
  </si>
  <si>
    <t>100.000đ</t>
  </si>
  <si>
    <t>Móng tay xào măng</t>
  </si>
  <si>
    <t>230.000đ</t>
  </si>
  <si>
    <t>Cá biển sốt</t>
  </si>
  <si>
    <t>Quả su su xào tôm</t>
  </si>
  <si>
    <t>Ghẹ sữa chao giòn</t>
  </si>
  <si>
    <t>220.000đ</t>
  </si>
  <si>
    <t>Ruốc nấu mẻ</t>
  </si>
  <si>
    <t>Set Lẩu Hải Sản (Tôm, Mực, Ruốc, Hàu, Cá...)</t>
  </si>
  <si>
    <t>1.300.000đ</t>
  </si>
  <si>
    <t>1 set</t>
  </si>
  <si>
    <t>Gà râu hấp/nướng (Đặc sản đảo)</t>
  </si>
  <si>
    <t>280.000đ</t>
  </si>
  <si>
    <t>1 kg</t>
  </si>
  <si>
    <t>Ghẹ hấp (Đặt trước)</t>
  </si>
  <si>
    <t>650.000đ/kg</t>
  </si>
  <si>
    <t>Có đặt được 500k/đĩa k?</t>
  </si>
  <si>
    <t>Ngao sốt me</t>
  </si>
  <si>
    <t>Mực một nắng (Mực lá)</t>
  </si>
  <si>
    <t>870.000đ/kg</t>
  </si>
  <si>
    <t>~0.5 kg</t>
  </si>
  <si>
    <t>Bỏ được do có mực ăn lẩu rồi</t>
  </si>
  <si>
    <t>Bia</t>
  </si>
  <si>
    <t>Nước ngọt</t>
  </si>
  <si>
    <t>Nước lọc</t>
  </si>
  <si>
    <t>Hoa qủa</t>
  </si>
  <si>
    <t>Đồ ăn vặt</t>
  </si>
  <si>
    <t>Tên</t>
  </si>
  <si>
    <t>Số tiền</t>
  </si>
  <si>
    <t>Hạng mục chi phí tại home</t>
  </si>
  <si>
    <t>Đi lại</t>
  </si>
  <si>
    <t>Quyên</t>
  </si>
  <si>
    <t>Tiền xe điện đi bãi Đầu Rồng</t>
  </si>
  <si>
    <t>Cano+ xe điện</t>
  </si>
  <si>
    <t>51 vé +3 chuyến xe điện</t>
  </si>
  <si>
    <t>26 vé 2 chiều : 5.200.000
Xe điện: 800.000</t>
  </si>
  <si>
    <t>Ăn trưa (21/06)</t>
  </si>
  <si>
    <t>VAT</t>
  </si>
  <si>
    <t>Tiền nước uống tối (21/06)</t>
  </si>
  <si>
    <t>Ăn tối (21/06)</t>
  </si>
  <si>
    <t>Anh Dũng đã chuyển</t>
  </si>
  <si>
    <t>Đã xuất hoá đơn</t>
  </si>
  <si>
    <t>Thuê sup 2 cái (21/06)</t>
  </si>
  <si>
    <t>Ăn trưa (22/06)</t>
  </si>
  <si>
    <t>Tiền vé cano( trả ngoài k xuất hoá đơn)</t>
  </si>
  <si>
    <t>Ăn tối (22/06)</t>
  </si>
  <si>
    <t>Xe 45 chỗ ( 2 chiều)</t>
  </si>
  <si>
    <t>KhánhTB</t>
  </si>
  <si>
    <t>Tiền ăn sáng (22/06)</t>
  </si>
  <si>
    <t>Done</t>
  </si>
  <si>
    <t>Thuốc lá</t>
  </si>
  <si>
    <t>Rượu</t>
  </si>
  <si>
    <t xml:space="preserve"> </t>
  </si>
  <si>
    <t>Chị Thuyết</t>
  </si>
  <si>
    <t>Mua hoa quả</t>
  </si>
  <si>
    <t>Ăn sáng (22/06)</t>
  </si>
  <si>
    <t>Em Lương</t>
  </si>
  <si>
    <t>Ăn sáng (23/06)</t>
  </si>
  <si>
    <t>kiên</t>
  </si>
  <si>
    <t>ăn sáng</t>
  </si>
  <si>
    <t>KhánhĐĐ</t>
  </si>
  <si>
    <t>Tiềng ăn sáng (22/6)</t>
  </si>
  <si>
    <t>Mua đồ</t>
  </si>
  <si>
    <t>Khamtc</t>
  </si>
  <si>
    <t>Tiền ăn sáng cho ba người (22/06)</t>
  </si>
  <si>
    <t>Tiền uống nước sáng tại bãi biển
 cho 7 người (23/06)</t>
  </si>
  <si>
    <t>Quy Bui</t>
  </si>
  <si>
    <t>tiền nước chiều 22/6</t>
  </si>
  <si>
    <t>done</t>
  </si>
  <si>
    <t>Tổng chưa VAT</t>
  </si>
  <si>
    <t>Tiền xuất hoá đơn bị dư</t>
  </si>
  <si>
    <t>Đã cọc cho home</t>
  </si>
  <si>
    <t>Còn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</si>
</sst>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dd/mm"/>
  </numFmts>
  <fonts count="21">
    <font>
      <sz val="10.0"/>
      <color rgb="FF000000"/>
      <name val="Arial"/>
      <scheme val="minor"/>
    </font>
    <font>
      <b/>
      <sz val="12.0"/>
      <color theme="1"/>
      <name val="Nunito"/>
    </font>
    <font>
      <b/>
      <sz val="13.0"/>
      <color theme="1"/>
      <name val="Nunito"/>
    </font>
    <font>
      <sz val="13.0"/>
      <color theme="1"/>
      <name val="Nunito"/>
    </font>
    <font>
      <sz val="12.0"/>
      <color theme="1"/>
      <name val="Nunito"/>
    </font>
    <font/>
    <font>
      <u/>
      <sz val="13.0"/>
      <color rgb="FF0000FF"/>
      <name val="Nunito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b/>
      <sz val="11.0"/>
      <color rgb="FF000000"/>
      <name val="'Times New Roman'"/>
    </font>
    <font>
      <sz val="11.0"/>
      <color rgb="FF000000"/>
      <name val="'Times New Roman'"/>
    </font>
    <font>
      <b/>
      <sz val="12.0"/>
      <color rgb="FF000000"/>
      <name val="'Times New Roman'"/>
    </font>
    <font>
      <sz val="12.0"/>
      <color rgb="FF000000"/>
      <name val="'Times New Roman'"/>
    </font>
    <font>
      <color rgb="FF000000"/>
      <name val="'Times New Roman'"/>
    </font>
    <font>
      <i/>
      <sz val="12.0"/>
      <color rgb="FF000000"/>
      <name val="'Times New Roman'"/>
    </font>
    <font>
      <b/>
      <color theme="1"/>
      <name val="Arial"/>
      <scheme val="minor"/>
    </font>
    <font>
      <b/>
      <sz val="12.0"/>
      <color rgb="FF1F1F1F"/>
      <name val="Nunito"/>
    </font>
    <font>
      <sz val="12.0"/>
      <color rgb="FF1F1F1F"/>
      <name val="Nunito"/>
    </font>
    <font>
      <i/>
      <sz val="12.0"/>
      <color rgb="FF1F1F1F"/>
      <name val="Nunito"/>
    </font>
    <font>
      <strike/>
      <sz val="12.0"/>
      <color rgb="FF1F1F1F"/>
      <name val="Nunito"/>
    </font>
  </fonts>
  <fills count="26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0E0E3"/>
        <bgColor rgb="FFD0E0E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4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vertical="bottom"/>
    </xf>
    <xf borderId="2" fillId="0" fontId="3" numFmtId="0" xfId="0" applyAlignment="1" applyBorder="1" applyFont="1">
      <alignment readingOrder="0" shrinkToFit="0" wrapText="1"/>
    </xf>
    <xf borderId="1" fillId="5" fontId="4" numFmtId="0" xfId="0" applyAlignment="1" applyBorder="1" applyFill="1" applyFont="1">
      <alignment vertical="center"/>
    </xf>
    <xf borderId="3" fillId="0" fontId="5" numFmtId="0" xfId="0" applyBorder="1" applyFont="1"/>
    <xf borderId="1" fillId="6" fontId="4" numFmtId="164" xfId="0" applyAlignment="1" applyBorder="1" applyFill="1" applyFont="1" applyNumberFormat="1">
      <alignment horizontal="right" vertical="bottom"/>
    </xf>
    <xf borderId="1" fillId="4" fontId="1" numFmtId="0" xfId="0" applyAlignment="1" applyBorder="1" applyFill="1" applyFont="1">
      <alignment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center"/>
    </xf>
    <xf borderId="1" fillId="7" fontId="4" numFmtId="0" xfId="0" applyAlignment="1" applyBorder="1" applyFill="1" applyFont="1">
      <alignment readingOrder="0" vertical="center"/>
    </xf>
    <xf borderId="1" fillId="5" fontId="4" numFmtId="0" xfId="0" applyAlignment="1" applyBorder="1" applyFill="1" applyFont="1">
      <alignment readingOrder="0" vertical="center"/>
    </xf>
    <xf borderId="1" fillId="7" fontId="4" numFmtId="0" xfId="0" applyAlignment="1" applyBorder="1" applyFill="1" applyFont="1">
      <alignment vertical="center"/>
    </xf>
    <xf borderId="1" fillId="0" fontId="4" numFmtId="0" xfId="0" applyAlignment="1" applyBorder="1" applyFont="1">
      <alignment readingOrder="0" vertical="bottom"/>
    </xf>
    <xf borderId="1" fillId="5" fontId="4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5" fontId="7" numFmtId="0" xfId="0" applyAlignment="1" applyBorder="1" applyFill="1" applyFont="1">
      <alignment readingOrder="0"/>
    </xf>
    <xf borderId="5" fillId="0" fontId="5" numFmtId="0" xfId="0" applyBorder="1" applyFont="1"/>
    <xf borderId="1" fillId="5" fontId="4" numFmtId="164" xfId="0" applyAlignment="1" applyBorder="1" applyFill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shrinkToFit="0" wrapText="1"/>
    </xf>
    <xf borderId="1" fillId="7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vertical="bottom"/>
    </xf>
    <xf borderId="1" fillId="7" fontId="4" numFmtId="164" xfId="0" applyAlignment="1" applyBorder="1" applyFill="1" applyFont="1" applyNumberFormat="1">
      <alignment vertical="center"/>
    </xf>
    <xf borderId="1" fillId="2" fontId="4" numFmtId="164" xfId="0" applyAlignment="1" applyBorder="1" applyFill="1" applyFont="1" applyNumberFormat="1">
      <alignment horizontal="right" readingOrder="0" vertical="bottom"/>
    </xf>
    <xf borderId="1" fillId="5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readingOrder="0" vertical="center"/>
    </xf>
    <xf borderId="1" fillId="5" fontId="4" numFmtId="164" xfId="0" applyAlignment="1" applyBorder="1" applyFill="1" applyFont="1" applyNumberFormat="1">
      <alignment vertical="center"/>
    </xf>
    <xf borderId="0" fillId="0" fontId="3" numFmtId="0" xfId="0" applyAlignment="1" applyFont="1">
      <alignment shrinkToFit="0" wrapText="1"/>
    </xf>
    <xf borderId="0" fillId="5" fontId="7" numFmtId="0" xfId="0" applyAlignment="1" applyFill="1" applyFont="1">
      <alignment horizontal="center" readingOrder="0"/>
    </xf>
    <xf borderId="1" fillId="6" fontId="4" numFmtId="164" xfId="0" applyAlignment="1" applyBorder="1" applyFill="1" applyFont="1" applyNumberFormat="1">
      <alignment horizontal="right" readingOrder="0" vertical="bottom"/>
    </xf>
    <xf borderId="0" fillId="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" fillId="7" fontId="4" numFmtId="0" xfId="0" applyAlignment="1" applyBorder="1" applyFill="1" applyFont="1">
      <alignment horizontal="center" vertical="center"/>
    </xf>
    <xf borderId="1" fillId="7" fontId="4" numFmtId="164" xfId="0" applyAlignment="1" applyBorder="1" applyFill="1" applyFont="1" applyNumberFormat="1">
      <alignment readingOrder="0" vertical="center"/>
    </xf>
    <xf borderId="0" fillId="0" fontId="4" numFmtId="164" xfId="0" applyAlignment="1" applyFont="1" applyNumberFormat="1">
      <alignment vertical="bottom"/>
    </xf>
    <xf borderId="1" fillId="7" fontId="9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vertical="center"/>
    </xf>
    <xf borderId="1" fillId="9" fontId="4" numFmtId="0" xfId="0" applyAlignment="1" applyBorder="1" applyFill="1" applyFont="1">
      <alignment horizontal="center" readingOrder="0" vertical="center"/>
    </xf>
    <xf borderId="1" fillId="9" fontId="4" numFmtId="0" xfId="0" applyAlignment="1" applyBorder="1" applyFill="1" applyFont="1">
      <alignment horizontal="center" vertical="center"/>
    </xf>
    <xf borderId="1" fillId="9" fontId="4" numFmtId="164" xfId="0" applyAlignment="1" applyBorder="1" applyFill="1" applyFont="1" applyNumberFormat="1">
      <alignment vertical="center"/>
    </xf>
    <xf borderId="1" fillId="7" fontId="8" numFmtId="0" xfId="0" applyAlignment="1" applyBorder="1" applyFill="1" applyFont="1">
      <alignment vertical="center"/>
    </xf>
    <xf borderId="0" fillId="0" fontId="4" numFmtId="0" xfId="0" applyAlignment="1" applyFont="1">
      <alignment horizontal="center" vertical="center"/>
    </xf>
    <xf borderId="1" fillId="10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vertical="center"/>
    </xf>
    <xf borderId="4" fillId="11" fontId="3" numFmtId="0" xfId="0" applyAlignment="1" applyBorder="1" applyFill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6" fillId="0" fontId="5" numFmtId="0" xfId="0" applyBorder="1" applyFont="1"/>
    <xf borderId="1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readingOrder="0" vertical="center"/>
    </xf>
    <xf borderId="1" fillId="0" fontId="3" numFmtId="0" xfId="0" applyAlignment="1" applyBorder="1" applyFont="1">
      <alignment horizontal="center" vertical="center"/>
    </xf>
    <xf quotePrefix="1"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0" numFmtId="0" xfId="0" applyAlignment="1" applyFont="1">
      <alignment horizontal="center" readingOrder="0" shrinkToFit="0" wrapText="1"/>
    </xf>
    <xf borderId="0" fillId="0" fontId="11" numFmtId="164" xfId="0" applyAlignment="1" applyFont="1" applyNumberForma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13" fontId="8" numFmtId="0" xfId="0" applyAlignment="1" applyFill="1" applyFont="1">
      <alignment horizontal="left" shrinkToFit="0" vertical="top" wrapText="1"/>
    </xf>
    <xf borderId="0" fillId="0" fontId="8" numFmtId="164" xfId="0" applyAlignment="1" applyFont="1" applyNumberFormat="1">
      <alignment horizontal="right"/>
    </xf>
    <xf borderId="0" fillId="0" fontId="8" numFmtId="164" xfId="0" applyFont="1" applyNumberFormat="1"/>
    <xf borderId="0" fillId="0" fontId="13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shrinkToFit="0" vertical="top" wrapText="1"/>
    </xf>
    <xf borderId="0" fillId="0" fontId="13" numFmtId="164" xfId="0" applyAlignment="1" applyFont="1" applyNumberFormat="1">
      <alignment horizontal="center" readingOrder="0" shrinkToFit="0" wrapText="1"/>
    </xf>
    <xf borderId="0" fillId="0" fontId="13" numFmtId="164" xfId="0" applyAlignment="1" applyFont="1" applyNumberFormat="1">
      <alignment horizontal="right" readingOrder="0" shrinkToFit="0" wrapText="1"/>
    </xf>
    <xf borderId="0" fillId="0" fontId="14" numFmtId="164" xfId="0" applyAlignment="1" applyFont="1" applyNumberFormat="1">
      <alignment horizontal="right" readingOrder="0" shrinkToFit="0" wrapText="1"/>
    </xf>
    <xf borderId="0" fillId="0" fontId="8" numFmtId="164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15" numFmtId="0" xfId="0" applyAlignment="1" applyFont="1">
      <alignment horizontal="center" readingOrder="0" shrinkToFit="0" wrapText="1"/>
    </xf>
    <xf borderId="0" fillId="14" fontId="8" numFmtId="0" xfId="0" applyAlignment="1" applyFill="1" applyFont="1">
      <alignment readingOrder="0"/>
    </xf>
    <xf borderId="0" fillId="14" fontId="8" numFmtId="164" xfId="0" applyAlignment="1" applyFill="1" applyFont="1" applyNumberFormat="1">
      <alignment readingOrder="0"/>
    </xf>
    <xf borderId="1" fillId="0" fontId="16" numFmtId="0" xfId="0" applyAlignment="1" applyBorder="1" applyFont="1">
      <alignment readingOrder="0"/>
    </xf>
    <xf borderId="1" fillId="0" fontId="16" numFmtId="164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164" xfId="0" applyBorder="1" applyFont="1" applyNumberFormat="1"/>
    <xf borderId="1" fillId="0" fontId="8" numFmtId="0" xfId="0" applyBorder="1" applyFont="1"/>
    <xf borderId="1" fillId="0" fontId="16" numFmtId="164" xfId="0" applyBorder="1" applyFont="1" applyNumberFormat="1"/>
    <xf borderId="1" fillId="0" fontId="16" numFmtId="0" xfId="0" applyBorder="1" applyFont="1"/>
    <xf borderId="1" fillId="15" fontId="16" numFmtId="164" xfId="0" applyBorder="1" applyFill="1" applyFont="1" applyNumberFormat="1"/>
    <xf borderId="1" fillId="10" fontId="4" numFmtId="0" xfId="0" applyBorder="1" applyFill="1" applyFont="1"/>
    <xf borderId="1" fillId="10" fontId="4" numFmtId="0" xfId="0" applyAlignment="1" applyBorder="1" applyFill="1" applyFont="1">
      <alignment readingOrder="0"/>
    </xf>
    <xf borderId="1" fillId="10" fontId="17" numFmtId="0" xfId="0" applyAlignment="1" applyBorder="1" applyFill="1" applyFont="1">
      <alignment readingOrder="0"/>
    </xf>
    <xf borderId="4" fillId="0" fontId="4" numFmtId="165" xfId="0" applyAlignment="1" applyBorder="1" applyFont="1" applyNumberFormat="1">
      <alignment horizontal="center" readingOrder="0" vertical="center"/>
    </xf>
    <xf borderId="4" fillId="16" fontId="4" numFmtId="0" xfId="0" applyAlignment="1" applyBorder="1" applyFill="1" applyFont="1">
      <alignment horizontal="center" readingOrder="0" vertical="center"/>
    </xf>
    <xf borderId="1" fillId="16" fontId="18" numFmtId="0" xfId="0" applyAlignment="1" applyBorder="1" applyFill="1" applyFont="1">
      <alignment readingOrder="0"/>
    </xf>
    <xf borderId="1" fillId="16" fontId="18" numFmtId="164" xfId="0" applyAlignment="1" applyBorder="1" applyFill="1" applyFont="1" applyNumberFormat="1">
      <alignment readingOrder="0"/>
    </xf>
    <xf borderId="1" fillId="16" fontId="19" numFmtId="0" xfId="0" applyAlignment="1" applyBorder="1" applyFill="1" applyFont="1">
      <alignment readingOrder="0"/>
    </xf>
    <xf borderId="1" fillId="16" fontId="18" numFmtId="0" xfId="0" applyBorder="1" applyFill="1" applyFont="1"/>
    <xf borderId="1" fillId="16" fontId="17" numFmtId="0" xfId="0" applyAlignment="1" applyBorder="1" applyFill="1" applyFont="1">
      <alignment readingOrder="0"/>
    </xf>
    <xf borderId="1" fillId="16" fontId="17" numFmtId="164" xfId="0" applyAlignment="1" applyBorder="1" applyFill="1" applyFont="1" applyNumberFormat="1">
      <alignment readingOrder="0"/>
    </xf>
    <xf borderId="4" fillId="17" fontId="4" numFmtId="0" xfId="0" applyAlignment="1" applyBorder="1" applyFill="1" applyFont="1">
      <alignment horizontal="center" readingOrder="0" vertical="center"/>
    </xf>
    <xf borderId="1" fillId="17" fontId="18" numFmtId="0" xfId="0" applyAlignment="1" applyBorder="1" applyFill="1" applyFont="1">
      <alignment readingOrder="0"/>
    </xf>
    <xf borderId="1" fillId="17" fontId="18" numFmtId="164" xfId="0" applyAlignment="1" applyBorder="1" applyFill="1" applyFont="1" applyNumberFormat="1">
      <alignment readingOrder="0"/>
    </xf>
    <xf borderId="1" fillId="17" fontId="18" numFmtId="164" xfId="0" applyAlignment="1" applyBorder="1" applyFill="1" applyFont="1" applyNumberFormat="1">
      <alignment horizontal="left" readingOrder="0"/>
    </xf>
    <xf borderId="1" fillId="17" fontId="18" numFmtId="0" xfId="0" applyBorder="1" applyFill="1" applyFont="1"/>
    <xf borderId="1" fillId="17" fontId="17" numFmtId="0" xfId="0" applyAlignment="1" applyBorder="1" applyFill="1" applyFont="1">
      <alignment readingOrder="0"/>
    </xf>
    <xf borderId="1" fillId="17" fontId="17" numFmtId="164" xfId="0" applyAlignment="1" applyBorder="1" applyFill="1" applyFont="1" applyNumberFormat="1">
      <alignment readingOrder="0"/>
    </xf>
    <xf borderId="4" fillId="18" fontId="4" numFmtId="0" xfId="0" applyAlignment="1" applyBorder="1" applyFill="1" applyFont="1">
      <alignment horizontal="center" readingOrder="0" vertical="center"/>
    </xf>
    <xf borderId="1" fillId="18" fontId="18" numFmtId="0" xfId="0" applyAlignment="1" applyBorder="1" applyFill="1" applyFont="1">
      <alignment readingOrder="0"/>
    </xf>
    <xf borderId="1" fillId="18" fontId="18" numFmtId="164" xfId="0" applyAlignment="1" applyBorder="1" applyFill="1" applyFont="1" applyNumberFormat="1">
      <alignment readingOrder="0"/>
    </xf>
    <xf borderId="1" fillId="18" fontId="19" numFmtId="0" xfId="0" applyAlignment="1" applyBorder="1" applyFill="1" applyFont="1">
      <alignment readingOrder="0"/>
    </xf>
    <xf borderId="1" fillId="18" fontId="18" numFmtId="0" xfId="0" applyBorder="1" applyFill="1" applyFont="1"/>
    <xf borderId="1" fillId="18" fontId="17" numFmtId="0" xfId="0" applyAlignment="1" applyBorder="1" applyFill="1" applyFont="1">
      <alignment readingOrder="0"/>
    </xf>
    <xf borderId="1" fillId="18" fontId="17" numFmtId="164" xfId="0" applyAlignment="1" applyBorder="1" applyFill="1" applyFont="1" applyNumberFormat="1">
      <alignment readingOrder="0"/>
    </xf>
    <xf borderId="4" fillId="19" fontId="4" numFmtId="0" xfId="0" applyAlignment="1" applyBorder="1" applyFill="1" applyFont="1">
      <alignment horizontal="center" readingOrder="0" vertical="center"/>
    </xf>
    <xf borderId="1" fillId="19" fontId="17" numFmtId="0" xfId="0" applyAlignment="1" applyBorder="1" applyFill="1" applyFont="1">
      <alignment readingOrder="0"/>
    </xf>
    <xf borderId="1" fillId="19" fontId="18" numFmtId="0" xfId="0" applyAlignment="1" applyBorder="1" applyFill="1" applyFont="1">
      <alignment readingOrder="0"/>
    </xf>
    <xf borderId="1" fillId="19" fontId="18" numFmtId="164" xfId="0" applyAlignment="1" applyBorder="1" applyFill="1" applyFont="1" applyNumberFormat="1">
      <alignment readingOrder="0"/>
    </xf>
    <xf borderId="1" fillId="19" fontId="20" numFmtId="0" xfId="0" applyAlignment="1" applyBorder="1" applyFill="1" applyFont="1">
      <alignment readingOrder="0"/>
    </xf>
    <xf borderId="1" fillId="19" fontId="18" numFmtId="0" xfId="0" applyBorder="1" applyFill="1" applyFont="1"/>
    <xf borderId="1" fillId="19" fontId="17" numFmtId="164" xfId="0" applyAlignment="1" applyBorder="1" applyFill="1" applyFont="1" applyNumberFormat="1">
      <alignment readingOrder="0"/>
    </xf>
    <xf borderId="0" fillId="0" fontId="4" numFmtId="164" xfId="0" applyFont="1" applyNumberFormat="1"/>
    <xf borderId="0" fillId="20" fontId="8" numFmtId="164" xfId="0" applyFill="1" applyFont="1" applyNumberFormat="1"/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1" numFmtId="0" xfId="0" applyAlignment="1" applyBorder="1" applyFont="1">
      <alignment readingOrder="0"/>
    </xf>
    <xf borderId="1" fillId="16" fontId="1" numFmtId="164" xfId="0" applyBorder="1" applyFill="1" applyFont="1" applyNumberFormat="1"/>
    <xf borderId="1" fillId="21" fontId="3" numFmtId="0" xfId="0" applyAlignment="1" applyBorder="1" applyFill="1" applyFont="1">
      <alignment readingOrder="0"/>
    </xf>
    <xf borderId="1" fillId="21" fontId="3" numFmtId="164" xfId="0" applyAlignment="1" applyBorder="1" applyFill="1" applyFont="1" applyNumberFormat="1">
      <alignment readingOrder="0"/>
    </xf>
    <xf borderId="1" fillId="12" fontId="3" numFmtId="0" xfId="0" applyAlignment="1" applyBorder="1" applyFill="1" applyFont="1">
      <alignment readingOrder="0"/>
    </xf>
    <xf borderId="1" fillId="12" fontId="3" numFmtId="164" xfId="0" applyAlignment="1" applyBorder="1" applyFill="1" applyFont="1" applyNumberFormat="1">
      <alignment readingOrder="0"/>
    </xf>
    <xf borderId="1" fillId="0" fontId="4" numFmtId="0" xfId="0" applyBorder="1" applyFont="1"/>
    <xf borderId="1" fillId="22" fontId="1" numFmtId="0" xfId="0" applyAlignment="1" applyBorder="1" applyFill="1" applyFont="1">
      <alignment readingOrder="0"/>
    </xf>
    <xf borderId="1" fillId="22" fontId="1" numFmtId="164" xfId="0" applyBorder="1" applyFill="1" applyFont="1" applyNumberFormat="1"/>
    <xf borderId="1" fillId="0" fontId="4" numFmtId="164" xfId="0" applyBorder="1" applyFont="1" applyNumberFormat="1"/>
    <xf borderId="0" fillId="21" fontId="3" numFmtId="0" xfId="0" applyAlignment="1" applyFill="1" applyFont="1">
      <alignment readingOrder="0"/>
    </xf>
    <xf borderId="1" fillId="21" fontId="3" numFmtId="164" xfId="0" applyAlignment="1" applyBorder="1" applyFill="1" applyFont="1" applyNumberFormat="1">
      <alignment horizontal="right" readingOrder="0"/>
    </xf>
    <xf borderId="1" fillId="23" fontId="3" numFmtId="164" xfId="0" applyBorder="1" applyFill="1" applyFont="1" applyNumberFormat="1"/>
    <xf borderId="1" fillId="22" fontId="1" numFmtId="164" xfId="0" applyAlignment="1" applyBorder="1" applyFill="1" applyFont="1" applyNumberFormat="1">
      <alignment readingOrder="0"/>
    </xf>
    <xf borderId="1" fillId="24" fontId="1" numFmtId="0" xfId="0" applyAlignment="1" applyBorder="1" applyFill="1" applyFont="1">
      <alignment readingOrder="0"/>
    </xf>
    <xf borderId="1" fillId="24" fontId="1" numFmtId="164" xfId="0" applyBorder="1" applyFill="1" applyFont="1" applyNumberFormat="1"/>
    <xf borderId="0" fillId="25" fontId="8" numFmtId="0" xfId="0" applyAlignment="1" applyFill="1" applyFont="1">
      <alignment readingOrder="0"/>
    </xf>
    <xf borderId="0" fillId="25" fontId="8" numFmtId="164" xfId="0" applyFill="1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1</xdr:row>
      <xdr:rowOff>152400</xdr:rowOff>
    </xdr:from>
    <xdr:ext cx="4991100" cy="7486650"/>
    <xdr:pic>
      <xdr:nvPicPr>
        <xdr:cNvPr id="0" name="image3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0</xdr:row>
      <xdr:rowOff>-133350</xdr:rowOff>
    </xdr:from>
    <xdr:ext cx="5095875" cy="73056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561975</xdr:colOff>
      <xdr:row>0</xdr:row>
      <xdr:rowOff>104775</xdr:rowOff>
    </xdr:from>
    <xdr:ext cx="4981575" cy="6953250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DQ6X70Te_40-wymugSd2kmRDCvcWmwW?usp=sharing" TargetMode="External"/><Relationship Id="rId2" Type="http://schemas.openxmlformats.org/officeDocument/2006/relationships/hyperlink" Target="https://drive.google.com/drive/folders/1d6EXwsPwDAwV-S0dcyRIWj8EoN7rJJne?usp=shar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4.88"/>
    <col customWidth="1" min="4" max="4" width="18.25"/>
    <col customWidth="1" min="5" max="5" width="16.88"/>
  </cols>
  <sheetData>
    <row r="1">
      <c r="A1" s="1" t="s">
        <v>0</v>
      </c>
      <c r="B1" s="3" t="s">
        <v>2</v>
      </c>
      <c r="C1" s="3" t="s">
        <v>5</v>
      </c>
      <c r="D1" s="3" t="s">
        <v>6</v>
      </c>
      <c r="E1" s="3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0"/>
    </row>
    <row r="2">
      <c r="A2" s="12">
        <v>1.0</v>
      </c>
      <c r="B2" s="14" t="s">
        <v>16</v>
      </c>
      <c r="C2" s="14" t="s">
        <v>18</v>
      </c>
      <c r="D2" s="14" t="s">
        <v>19</v>
      </c>
      <c r="E2" s="18">
        <v>3500000.0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0"/>
    </row>
    <row r="3">
      <c r="A3" s="21">
        <v>2.0</v>
      </c>
      <c r="B3" s="14" t="s">
        <v>26</v>
      </c>
      <c r="C3" s="14" t="s">
        <v>28</v>
      </c>
      <c r="D3" s="14" t="s">
        <v>19</v>
      </c>
      <c r="E3" s="18">
        <v>3500000.0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0"/>
    </row>
    <row r="4">
      <c r="A4" s="12">
        <v>3.0</v>
      </c>
      <c r="B4" s="14" t="s">
        <v>30</v>
      </c>
      <c r="C4" s="14" t="s">
        <v>31</v>
      </c>
      <c r="D4" s="14" t="s">
        <v>19</v>
      </c>
      <c r="E4" s="18">
        <v>3500000.0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</row>
    <row r="5">
      <c r="A5" s="21">
        <v>4.0</v>
      </c>
      <c r="B5" s="14" t="s">
        <v>33</v>
      </c>
      <c r="C5" s="14" t="s">
        <v>34</v>
      </c>
      <c r="D5" s="14" t="s">
        <v>19</v>
      </c>
      <c r="E5" s="18">
        <v>3500000.0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0"/>
    </row>
    <row r="6">
      <c r="A6" s="12">
        <v>5.0</v>
      </c>
      <c r="B6" s="14" t="s">
        <v>35</v>
      </c>
      <c r="C6" s="14" t="s">
        <v>37</v>
      </c>
      <c r="D6" s="14" t="s">
        <v>19</v>
      </c>
      <c r="E6" s="18">
        <v>3500000.0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0"/>
    </row>
    <row r="7">
      <c r="A7" s="21">
        <v>6.0</v>
      </c>
      <c r="B7" s="26" t="s">
        <v>38</v>
      </c>
      <c r="C7" s="14" t="s">
        <v>39</v>
      </c>
      <c r="D7" s="14" t="s">
        <v>19</v>
      </c>
      <c r="E7" s="18">
        <v>3500000.0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0"/>
    </row>
    <row r="8">
      <c r="A8" s="12">
        <v>7.0</v>
      </c>
      <c r="B8" s="14" t="s">
        <v>41</v>
      </c>
      <c r="C8" s="14" t="s">
        <v>42</v>
      </c>
      <c r="D8" s="14" t="s">
        <v>19</v>
      </c>
      <c r="E8" s="18">
        <v>3500000.0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0"/>
    </row>
    <row r="9">
      <c r="A9" s="21">
        <v>8.0</v>
      </c>
      <c r="B9" s="14" t="s">
        <v>44</v>
      </c>
      <c r="C9" s="14" t="s">
        <v>45</v>
      </c>
      <c r="D9" s="14" t="s">
        <v>19</v>
      </c>
      <c r="E9" s="18">
        <v>3500000.0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0"/>
    </row>
    <row r="10">
      <c r="A10" s="12">
        <v>9.0</v>
      </c>
      <c r="B10" s="14" t="s">
        <v>47</v>
      </c>
      <c r="C10" s="14" t="s">
        <v>48</v>
      </c>
      <c r="D10" s="14" t="s">
        <v>19</v>
      </c>
      <c r="E10" s="18">
        <v>3500000.0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0"/>
    </row>
    <row r="11">
      <c r="A11" s="21">
        <v>10.0</v>
      </c>
      <c r="B11" s="14" t="s">
        <v>52</v>
      </c>
      <c r="C11" s="14" t="s">
        <v>40</v>
      </c>
      <c r="D11" s="14" t="s">
        <v>19</v>
      </c>
      <c r="E11" s="18">
        <v>3500000.0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0"/>
    </row>
    <row r="12">
      <c r="A12" s="12">
        <v>11.0</v>
      </c>
      <c r="B12" s="14" t="s">
        <v>54</v>
      </c>
      <c r="C12" s="14" t="s">
        <v>55</v>
      </c>
      <c r="D12" s="14" t="s">
        <v>19</v>
      </c>
      <c r="E12" s="18">
        <v>3500000.0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0"/>
    </row>
    <row r="13">
      <c r="A13" s="21">
        <v>12.0</v>
      </c>
      <c r="B13" s="14" t="s">
        <v>58</v>
      </c>
      <c r="C13" s="14" t="s">
        <v>59</v>
      </c>
      <c r="D13" s="14" t="s">
        <v>19</v>
      </c>
      <c r="E13" s="18">
        <v>3500000.0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0"/>
    </row>
    <row r="14">
      <c r="A14" s="12">
        <v>13.0</v>
      </c>
      <c r="B14" s="14" t="s">
        <v>61</v>
      </c>
      <c r="C14" s="14" t="s">
        <v>62</v>
      </c>
      <c r="D14" s="14" t="s">
        <v>19</v>
      </c>
      <c r="E14" s="18">
        <v>3500000.0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0"/>
    </row>
    <row r="15">
      <c r="A15" s="21">
        <v>14.0</v>
      </c>
      <c r="B15" s="14" t="s">
        <v>63</v>
      </c>
      <c r="C15" s="14" t="s">
        <v>36</v>
      </c>
      <c r="D15" s="14" t="s">
        <v>19</v>
      </c>
      <c r="E15" s="18">
        <v>3500000.0</v>
      </c>
      <c r="F15" s="8"/>
      <c r="G15" s="8"/>
      <c r="H15" s="3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0"/>
    </row>
    <row r="16">
      <c r="A16" s="12">
        <v>15.0</v>
      </c>
      <c r="B16" s="14" t="s">
        <v>67</v>
      </c>
      <c r="C16" s="14" t="s">
        <v>68</v>
      </c>
      <c r="D16" s="14" t="s">
        <v>19</v>
      </c>
      <c r="E16" s="18">
        <v>3500000.0</v>
      </c>
      <c r="F16" s="8"/>
      <c r="G16" s="8"/>
      <c r="H16" s="3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0"/>
    </row>
    <row r="17">
      <c r="A17" s="21">
        <v>16.0</v>
      </c>
      <c r="B17" s="14" t="s">
        <v>72</v>
      </c>
      <c r="C17" s="14" t="s">
        <v>73</v>
      </c>
      <c r="D17" s="14" t="s">
        <v>19</v>
      </c>
      <c r="E17" s="40">
        <v>3500000.0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0"/>
    </row>
    <row r="18">
      <c r="A18" s="12">
        <v>17.0</v>
      </c>
      <c r="B18" s="14" t="s">
        <v>77</v>
      </c>
      <c r="C18" s="14" t="s">
        <v>78</v>
      </c>
      <c r="D18" s="14" t="s">
        <v>19</v>
      </c>
      <c r="E18" s="40">
        <v>3500000.0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0"/>
    </row>
    <row r="19">
      <c r="A19" s="21">
        <v>18.0</v>
      </c>
      <c r="B19" s="14" t="s">
        <v>79</v>
      </c>
      <c r="C19" s="14" t="s">
        <v>80</v>
      </c>
      <c r="D19" s="14" t="s">
        <v>19</v>
      </c>
      <c r="E19" s="40">
        <v>3500000.0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0"/>
    </row>
    <row r="20">
      <c r="A20" s="21">
        <v>29.0</v>
      </c>
      <c r="B20" s="14" t="s">
        <v>82</v>
      </c>
      <c r="C20" s="14" t="s">
        <v>81</v>
      </c>
      <c r="D20" s="14" t="s">
        <v>19</v>
      </c>
      <c r="E20" s="40">
        <v>3500000.0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0"/>
    </row>
    <row r="21">
      <c r="A21" s="21">
        <v>20.0</v>
      </c>
      <c r="B21" s="26" t="s">
        <v>83</v>
      </c>
      <c r="C21" s="26" t="s">
        <v>84</v>
      </c>
      <c r="D21" s="14" t="s">
        <v>19</v>
      </c>
      <c r="E21" s="40">
        <v>3500000.0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0"/>
    </row>
    <row r="22">
      <c r="A22" s="21">
        <v>21.0</v>
      </c>
      <c r="B22" s="14" t="s">
        <v>85</v>
      </c>
      <c r="C22" s="14" t="s">
        <v>57</v>
      </c>
      <c r="D22" s="26" t="s">
        <v>86</v>
      </c>
      <c r="E22" s="18">
        <v>2500000.0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0"/>
    </row>
    <row r="23">
      <c r="A23" s="21">
        <v>22.0</v>
      </c>
      <c r="B23" s="26" t="s">
        <v>87</v>
      </c>
      <c r="C23" s="14" t="s">
        <v>88</v>
      </c>
      <c r="D23" s="26" t="s">
        <v>86</v>
      </c>
      <c r="E23" s="18">
        <v>2500000.0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0"/>
    </row>
    <row r="24">
      <c r="A24" s="21">
        <v>23.0</v>
      </c>
      <c r="B24" s="26" t="s">
        <v>90</v>
      </c>
      <c r="C24" s="14" t="s">
        <v>91</v>
      </c>
      <c r="D24" s="26" t="s">
        <v>86</v>
      </c>
      <c r="E24" s="18">
        <v>2500000.0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0"/>
    </row>
    <row r="25">
      <c r="A25" s="21">
        <v>24.0</v>
      </c>
      <c r="B25" s="26" t="s">
        <v>92</v>
      </c>
      <c r="C25" s="26" t="s">
        <v>46</v>
      </c>
      <c r="D25" s="26" t="s">
        <v>86</v>
      </c>
      <c r="E25" s="46">
        <v>0.0</v>
      </c>
      <c r="F25" s="48" t="s">
        <v>93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0"/>
    </row>
    <row r="26">
      <c r="A26" s="21">
        <v>25.0</v>
      </c>
      <c r="B26" s="26" t="s">
        <v>94</v>
      </c>
      <c r="C26" s="14" t="s">
        <v>95</v>
      </c>
      <c r="D26" s="14" t="s">
        <v>96</v>
      </c>
      <c r="E26" s="18">
        <v>3000000.0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0"/>
    </row>
    <row r="27">
      <c r="A27" s="21">
        <v>26.0</v>
      </c>
      <c r="B27" s="26" t="s">
        <v>98</v>
      </c>
      <c r="C27" s="26" t="s">
        <v>97</v>
      </c>
      <c r="D27" s="26" t="s">
        <v>96</v>
      </c>
      <c r="E27" s="18">
        <v>3000000.0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0"/>
    </row>
    <row r="28">
      <c r="A28" s="21">
        <v>27.0</v>
      </c>
      <c r="B28" s="26" t="s">
        <v>101</v>
      </c>
      <c r="C28" s="26" t="s">
        <v>89</v>
      </c>
      <c r="D28" s="26" t="s">
        <v>86</v>
      </c>
      <c r="E28" s="18">
        <v>2500000.0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0"/>
    </row>
    <row r="29">
      <c r="A29" s="8"/>
      <c r="B29" s="8"/>
      <c r="C29" s="8"/>
      <c r="D29" s="8"/>
      <c r="E29" s="51">
        <f>SUM(E2:E28)</f>
        <v>86000000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0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0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0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0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0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0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0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0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0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0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0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0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0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0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0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0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0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0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0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0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0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0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0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0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0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0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0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0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0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0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0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0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0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0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0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0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0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0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0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0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0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0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0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0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0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0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0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0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0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0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0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0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0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0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0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0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0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0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0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0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0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0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0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0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0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0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0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0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0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0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0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0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0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0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0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0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0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0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0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0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0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0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0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0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0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0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0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0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0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0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0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0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0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0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0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0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0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0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0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0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0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0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0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0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0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0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0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0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0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0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0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0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0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0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0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0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0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0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0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0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0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0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0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0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0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0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0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0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0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0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0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0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0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0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0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0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0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0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0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0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0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0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0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0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0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0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0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0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0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0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0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0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0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0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0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0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0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0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0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0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0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0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0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0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0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0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0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0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0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0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0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0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0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0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0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0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0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0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0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0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0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0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0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0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0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0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0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0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0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0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0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0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0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0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0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0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0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0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0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0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0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0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0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0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0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0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0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0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0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0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0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0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0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0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0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0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0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0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0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0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0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0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0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0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0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0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0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0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0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0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0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0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0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0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0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0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0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0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0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0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0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0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0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0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0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0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0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0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0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0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0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0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0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0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0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0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0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0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0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0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0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0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0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0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0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10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0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0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0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0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0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0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0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0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0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0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0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0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0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0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0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0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0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0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0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0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0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0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0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0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0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0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0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0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0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0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0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0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0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0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0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0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0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0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0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0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0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0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0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0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0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0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0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0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0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0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10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10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10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10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10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10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10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10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10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10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10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10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10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10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10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10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10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10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10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10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10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10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10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10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10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10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10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10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10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10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10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10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10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10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10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10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10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10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10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10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10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10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10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10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10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10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10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10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10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10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10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10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10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10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10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10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10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10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10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10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10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10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10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10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10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10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10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10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10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10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10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10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10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10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10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10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10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10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10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10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10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10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10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10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10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10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10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10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10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10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10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10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10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10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10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10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10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10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10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10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10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10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10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10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10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10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10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10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10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10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10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10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10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10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10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10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10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10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10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10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10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10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10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10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10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10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10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10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10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10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10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10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10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10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10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10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10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10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10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10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10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10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10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10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10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10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10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10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10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10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10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10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10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10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10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10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10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10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10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10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10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10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10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10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10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10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10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10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10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10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10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10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10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10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10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10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10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10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10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10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10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10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10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10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10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10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10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10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10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10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10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10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10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10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10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10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10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10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10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10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10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10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10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10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10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10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10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10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10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10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10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10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10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10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10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10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10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10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10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10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10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10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10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10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10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10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10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10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10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10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10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10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10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10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10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10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10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10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10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10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10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10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10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10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10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10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10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10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10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10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10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10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10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10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10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10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10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10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10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10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10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10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10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10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10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10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10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10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10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10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10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10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10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10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10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10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10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10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10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10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10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10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10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10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10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10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10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10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10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10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10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10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10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10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10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10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10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10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10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10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10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10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10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10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10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10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10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10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10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10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10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10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10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10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10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10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10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10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10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10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10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10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10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10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10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10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10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10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10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10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10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10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10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10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10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10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10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10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10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10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10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10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10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10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10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10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10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10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10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10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10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10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10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10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10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10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10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10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10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10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10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10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10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10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10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10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10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10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10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10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10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10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10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10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10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10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10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10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10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10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10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10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10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10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10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10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10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10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10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10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10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10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10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10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10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10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10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10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10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10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10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10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10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10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10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10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10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10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10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10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10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10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10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10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10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10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10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10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10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10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10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10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10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10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10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10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10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10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10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10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10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10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10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10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10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10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10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10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10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10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10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10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10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10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10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10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10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10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10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10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10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10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10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10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10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10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10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10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10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10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10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10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10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10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10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10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10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10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10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10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10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10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10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10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10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10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10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10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10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10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10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10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10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10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10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10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10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10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10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10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10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10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10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10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10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10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10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10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10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10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10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10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10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10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10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10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10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10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10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10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10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10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10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10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10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10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10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10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10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10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10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10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10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10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10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10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10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10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10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10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10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10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10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10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10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10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10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10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10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10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10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10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10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10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10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10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10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10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10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10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10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10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10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10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10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10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10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10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10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10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10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10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10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10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10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10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10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10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10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10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10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10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10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10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10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10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10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10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10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10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10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10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10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10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10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10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10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10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10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10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10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10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10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10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10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10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10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10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10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10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10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10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10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10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10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10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10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10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10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10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10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10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10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10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10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10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10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10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10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10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10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10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10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10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10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10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10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10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10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10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10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10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10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10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10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10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10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10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10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10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10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10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10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10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10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10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10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10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10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10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5"/>
    <col customWidth="1" min="2" max="5" width="24.88"/>
  </cols>
  <sheetData>
    <row r="1">
      <c r="A1" s="4" t="s">
        <v>3</v>
      </c>
      <c r="B1" s="6" t="s">
        <v>5</v>
      </c>
      <c r="C1" s="4" t="s">
        <v>10</v>
      </c>
      <c r="D1" s="4" t="s">
        <v>11</v>
      </c>
      <c r="E1" s="4" t="s">
        <v>12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>
      <c r="A2" s="13">
        <v>1.0</v>
      </c>
      <c r="B2" s="16" t="s">
        <v>18</v>
      </c>
      <c r="C2" s="16"/>
      <c r="D2" s="16"/>
      <c r="E2" s="16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20">
        <v>2.0</v>
      </c>
      <c r="B3" s="23" t="s">
        <v>27</v>
      </c>
      <c r="C3" s="23"/>
      <c r="D3" s="23"/>
      <c r="E3" s="2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>
      <c r="A4" s="13">
        <v>3.0</v>
      </c>
      <c r="B4" s="24" t="s">
        <v>32</v>
      </c>
      <c r="C4" s="24"/>
      <c r="D4" s="24"/>
      <c r="E4" s="24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20">
        <v>4.0</v>
      </c>
      <c r="B5" s="25" t="s">
        <v>36</v>
      </c>
      <c r="C5" s="25"/>
      <c r="D5" s="25"/>
      <c r="E5" s="2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13">
        <v>5.0</v>
      </c>
      <c r="B6" s="16" t="s">
        <v>40</v>
      </c>
      <c r="C6" s="16"/>
      <c r="D6" s="16"/>
      <c r="E6" s="16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>
      <c r="A7" s="20">
        <v>6.0</v>
      </c>
      <c r="B7" s="25" t="s">
        <v>31</v>
      </c>
      <c r="C7" s="25"/>
      <c r="D7" s="25"/>
      <c r="E7" s="25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>
      <c r="A8" s="13">
        <v>7.0</v>
      </c>
      <c r="B8" s="31" t="s">
        <v>46</v>
      </c>
      <c r="C8" s="31"/>
      <c r="D8" s="31"/>
      <c r="E8" s="3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>
      <c r="A9" s="20">
        <v>8.0</v>
      </c>
      <c r="B9" s="25" t="s">
        <v>42</v>
      </c>
      <c r="C9" s="25"/>
      <c r="D9" s="25"/>
      <c r="E9" s="25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13">
        <v>9.0</v>
      </c>
      <c r="B10" s="16" t="s">
        <v>57</v>
      </c>
      <c r="C10" s="16"/>
      <c r="D10" s="16"/>
      <c r="E10" s="16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>
      <c r="A11" s="20">
        <v>10.0</v>
      </c>
      <c r="B11" s="25" t="s">
        <v>37</v>
      </c>
      <c r="C11" s="25"/>
      <c r="D11" s="25"/>
      <c r="E11" s="2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13">
        <v>11.0</v>
      </c>
      <c r="B12" s="16" t="s">
        <v>45</v>
      </c>
      <c r="C12" s="16"/>
      <c r="D12" s="16"/>
      <c r="E12" s="16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20">
        <v>12.0</v>
      </c>
      <c r="B13" s="25" t="s">
        <v>55</v>
      </c>
      <c r="C13" s="25"/>
      <c r="D13" s="25"/>
      <c r="E13" s="25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>
      <c r="A14" s="13">
        <v>13.0</v>
      </c>
      <c r="B14" s="16" t="s">
        <v>68</v>
      </c>
      <c r="C14" s="16"/>
      <c r="D14" s="16"/>
      <c r="E14" s="1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>
      <c r="A15" s="20">
        <v>14.0</v>
      </c>
      <c r="B15" s="25" t="s">
        <v>81</v>
      </c>
      <c r="C15" s="25"/>
      <c r="D15" s="25"/>
      <c r="E15" s="25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13">
        <v>15.0</v>
      </c>
      <c r="B16" s="16" t="s">
        <v>59</v>
      </c>
      <c r="C16" s="16"/>
      <c r="D16" s="16"/>
      <c r="E16" s="16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>
      <c r="A17" s="20">
        <v>16.0</v>
      </c>
      <c r="B17" s="25" t="s">
        <v>39</v>
      </c>
      <c r="C17" s="25"/>
      <c r="D17" s="25"/>
      <c r="E17" s="25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>
      <c r="A18" s="13">
        <v>17.0</v>
      </c>
      <c r="B18" s="24" t="s">
        <v>89</v>
      </c>
      <c r="C18" s="24"/>
      <c r="D18" s="24"/>
      <c r="E18" s="2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>
      <c r="A19" s="20">
        <v>18.0</v>
      </c>
      <c r="B19" s="25" t="s">
        <v>34</v>
      </c>
      <c r="C19" s="25"/>
      <c r="D19" s="25"/>
      <c r="E19" s="25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13">
        <v>19.0</v>
      </c>
      <c r="B20" s="16" t="s">
        <v>48</v>
      </c>
      <c r="C20" s="16"/>
      <c r="D20" s="16"/>
      <c r="E20" s="1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>
      <c r="A21" s="20">
        <v>20.0</v>
      </c>
      <c r="B21" s="25" t="s">
        <v>78</v>
      </c>
      <c r="C21" s="25"/>
      <c r="D21" s="25"/>
      <c r="E21" s="25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>
      <c r="A22" s="13">
        <v>21.0</v>
      </c>
      <c r="B22" s="24" t="s">
        <v>97</v>
      </c>
      <c r="C22" s="24"/>
      <c r="D22" s="24"/>
      <c r="E22" s="2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>
      <c r="A23" s="20">
        <v>22.0</v>
      </c>
      <c r="B23" s="23" t="s">
        <v>99</v>
      </c>
      <c r="C23" s="23"/>
      <c r="D23" s="23"/>
      <c r="E23" s="2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>
      <c r="A24" s="13">
        <v>23.0</v>
      </c>
      <c r="B24" s="24" t="s">
        <v>102</v>
      </c>
      <c r="C24" s="24"/>
      <c r="D24" s="24"/>
      <c r="E24" s="24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>
      <c r="A25" s="20">
        <v>24.0</v>
      </c>
      <c r="B25" s="25" t="s">
        <v>95</v>
      </c>
      <c r="C25" s="25"/>
      <c r="D25" s="25"/>
      <c r="E25" s="25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>
      <c r="A26" s="13">
        <v>25.0</v>
      </c>
      <c r="B26" s="24" t="s">
        <v>103</v>
      </c>
      <c r="C26" s="24"/>
      <c r="D26" s="24"/>
      <c r="E26" s="24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>
      <c r="A27" s="20">
        <v>26.0</v>
      </c>
      <c r="B27" s="25" t="s">
        <v>80</v>
      </c>
      <c r="C27" s="25"/>
      <c r="D27" s="25"/>
      <c r="E27" s="25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>
      <c r="A28" s="13">
        <v>27.0</v>
      </c>
      <c r="B28" s="24" t="s">
        <v>84</v>
      </c>
      <c r="C28" s="24"/>
      <c r="D28" s="24"/>
      <c r="E28" s="24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>
      <c r="A29" s="20">
        <v>28.0</v>
      </c>
      <c r="B29" s="25" t="s">
        <v>28</v>
      </c>
      <c r="C29" s="25"/>
      <c r="D29" s="25"/>
      <c r="E29" s="25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>
      <c r="A30" s="13">
        <v>29.0</v>
      </c>
      <c r="B30" s="16" t="s">
        <v>62</v>
      </c>
      <c r="C30" s="16"/>
      <c r="D30" s="16"/>
      <c r="E30" s="1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</sheetData>
  <autoFilter ref="$B$1:$B$30"/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8.25"/>
    <col customWidth="1" min="4" max="4" width="13.0"/>
    <col customWidth="1" min="5" max="5" width="21.25"/>
    <col customWidth="1" min="6" max="6" width="28.25"/>
    <col customWidth="1" min="7" max="7" width="16.5"/>
    <col customWidth="1" min="8" max="8" width="24.38"/>
    <col customWidth="1" min="9" max="9" width="6.25"/>
    <col customWidth="1" min="10" max="10" width="36.5"/>
    <col customWidth="1" min="11" max="11" width="26.5"/>
  </cols>
  <sheetData>
    <row r="1">
      <c r="A1" s="4" t="s">
        <v>3</v>
      </c>
      <c r="B1" s="6" t="s">
        <v>5</v>
      </c>
      <c r="C1" s="4" t="s">
        <v>14</v>
      </c>
      <c r="D1" s="4" t="s">
        <v>17</v>
      </c>
      <c r="E1" s="4" t="s">
        <v>20</v>
      </c>
      <c r="F1" s="4" t="s">
        <v>21</v>
      </c>
      <c r="G1" s="19" t="s">
        <v>23</v>
      </c>
      <c r="H1" s="19" t="s">
        <v>25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27">
        <f>IFERROR(__xludf.DUMMYFUNCTION("ARRAYFORMULA(IF(B2:B996="""","""",MATCH(ROW(B2:B996),FILTER(ROW(B2:B996),B2:B996&lt;&gt;""""),0)))"),1.0)</f>
        <v>1</v>
      </c>
      <c r="B2" s="16" t="s">
        <v>18</v>
      </c>
      <c r="C2" s="13">
        <v>2.0</v>
      </c>
      <c r="D2" s="13">
        <v>1.0</v>
      </c>
      <c r="E2" s="13" t="s">
        <v>49</v>
      </c>
      <c r="F2" s="24" t="s">
        <v>51</v>
      </c>
      <c r="G2" s="33">
        <v>8000000.0</v>
      </c>
      <c r="H2" s="24" t="s">
        <v>53</v>
      </c>
      <c r="I2" s="9"/>
      <c r="J2" s="34" t="s">
        <v>56</v>
      </c>
      <c r="K2" s="34" t="s">
        <v>49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20">
        <f>IFERROR(__xludf.DUMMYFUNCTION("""COMPUTED_VALUE"""),2.0)</f>
        <v>2</v>
      </c>
      <c r="B3" s="25" t="s">
        <v>36</v>
      </c>
      <c r="C3" s="20">
        <v>1.0</v>
      </c>
      <c r="D3" s="36"/>
      <c r="E3" s="20" t="s">
        <v>65</v>
      </c>
      <c r="F3" s="23" t="s">
        <v>66</v>
      </c>
      <c r="G3" s="39"/>
      <c r="H3" s="25"/>
      <c r="I3" s="9"/>
      <c r="J3" s="34" t="s">
        <v>71</v>
      </c>
      <c r="K3" s="34" t="s">
        <v>74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27">
        <f>IFERROR(__xludf.DUMMYFUNCTION("""COMPUTED_VALUE"""),3.0)</f>
        <v>3</v>
      </c>
      <c r="B4" s="16" t="s">
        <v>40</v>
      </c>
      <c r="C4" s="13">
        <v>1.0</v>
      </c>
      <c r="D4" s="41"/>
      <c r="E4" s="42" t="s">
        <v>65</v>
      </c>
      <c r="F4" s="16"/>
      <c r="G4" s="43"/>
      <c r="H4" s="16"/>
      <c r="I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0">
        <f>IFERROR(__xludf.DUMMYFUNCTION("""COMPUTED_VALUE"""),4.0)</f>
        <v>4</v>
      </c>
      <c r="B5" s="25" t="s">
        <v>31</v>
      </c>
      <c r="C5" s="20">
        <v>1.0</v>
      </c>
      <c r="D5" s="36"/>
      <c r="E5" s="20" t="s">
        <v>65</v>
      </c>
      <c r="F5" s="25"/>
      <c r="G5" s="39"/>
      <c r="H5" s="25"/>
      <c r="I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45">
        <f>IFERROR(__xludf.DUMMYFUNCTION("""COMPUTED_VALUE"""),5.0)</f>
        <v>5</v>
      </c>
      <c r="B6" s="47" t="s">
        <v>46</v>
      </c>
      <c r="C6" s="45">
        <v>1.0</v>
      </c>
      <c r="E6" s="45" t="s">
        <v>65</v>
      </c>
      <c r="I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49">
        <f>IFERROR(__xludf.DUMMYFUNCTION("""COMPUTED_VALUE"""),6.0)</f>
        <v>6</v>
      </c>
      <c r="B7" s="25" t="s">
        <v>42</v>
      </c>
      <c r="C7" s="20">
        <v>1.0</v>
      </c>
      <c r="D7" s="36"/>
      <c r="E7" s="20" t="s">
        <v>100</v>
      </c>
      <c r="F7" s="25"/>
      <c r="G7" s="50"/>
      <c r="H7" s="23"/>
      <c r="I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3">
        <f>IFERROR(__xludf.DUMMYFUNCTION("""COMPUTED_VALUE"""),7.0)</f>
        <v>7</v>
      </c>
      <c r="B8" s="16" t="s">
        <v>57</v>
      </c>
      <c r="C8" s="13">
        <v>1.0</v>
      </c>
      <c r="D8" s="41"/>
      <c r="E8" s="13" t="s">
        <v>100</v>
      </c>
      <c r="F8" s="24" t="s">
        <v>104</v>
      </c>
      <c r="G8" s="43"/>
      <c r="H8" s="1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49">
        <f>IFERROR(__xludf.DUMMYFUNCTION("""COMPUTED_VALUE"""),8.0)</f>
        <v>8</v>
      </c>
      <c r="B9" s="25" t="s">
        <v>37</v>
      </c>
      <c r="C9" s="20">
        <v>1.0</v>
      </c>
      <c r="D9" s="36"/>
      <c r="E9" s="20" t="s">
        <v>105</v>
      </c>
      <c r="F9" s="25"/>
      <c r="G9" s="39"/>
      <c r="H9" s="2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3">
        <f>IFERROR(__xludf.DUMMYFUNCTION("""COMPUTED_VALUE"""),9.0)</f>
        <v>9</v>
      </c>
      <c r="B10" s="16" t="s">
        <v>45</v>
      </c>
      <c r="C10" s="13">
        <v>1.0</v>
      </c>
      <c r="D10" s="41"/>
      <c r="E10" s="13" t="s">
        <v>105</v>
      </c>
      <c r="F10" s="16"/>
      <c r="G10" s="43"/>
      <c r="H10" s="1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49">
        <f>IFERROR(__xludf.DUMMYFUNCTION("""COMPUTED_VALUE"""),10.0)</f>
        <v>10</v>
      </c>
      <c r="B11" s="25" t="s">
        <v>55</v>
      </c>
      <c r="C11" s="20">
        <v>1.0</v>
      </c>
      <c r="D11" s="36"/>
      <c r="E11" s="20" t="s">
        <v>105</v>
      </c>
      <c r="F11" s="23" t="s">
        <v>106</v>
      </c>
      <c r="G11" s="39"/>
      <c r="H11" s="25"/>
      <c r="I11" s="9"/>
      <c r="J11" s="34" t="s">
        <v>107</v>
      </c>
      <c r="K11" s="34" t="s">
        <v>108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3">
        <f>IFERROR(__xludf.DUMMYFUNCTION("""COMPUTED_VALUE"""),11.0)</f>
        <v>11</v>
      </c>
      <c r="B12" s="16" t="s">
        <v>68</v>
      </c>
      <c r="C12" s="13">
        <v>1.0</v>
      </c>
      <c r="D12" s="41"/>
      <c r="E12" s="13" t="s">
        <v>105</v>
      </c>
      <c r="F12" s="16"/>
      <c r="G12" s="43"/>
      <c r="H12" s="1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49">
        <f>IFERROR(__xludf.DUMMYFUNCTION("""COMPUTED_VALUE"""),12.0)</f>
        <v>12</v>
      </c>
      <c r="B13" s="25" t="s">
        <v>81</v>
      </c>
      <c r="C13" s="20">
        <v>1.0</v>
      </c>
      <c r="D13" s="36"/>
      <c r="E13" s="20" t="s">
        <v>109</v>
      </c>
      <c r="F13" s="23" t="s">
        <v>110</v>
      </c>
      <c r="G13" s="39"/>
      <c r="H13" s="2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3">
        <f>IFERROR(__xludf.DUMMYFUNCTION("""COMPUTED_VALUE"""),13.0)</f>
        <v>13</v>
      </c>
      <c r="B14" s="16" t="s">
        <v>59</v>
      </c>
      <c r="C14" s="13">
        <v>1.0</v>
      </c>
      <c r="D14" s="41"/>
      <c r="E14" s="13" t="s">
        <v>109</v>
      </c>
      <c r="F14" s="24" t="s">
        <v>111</v>
      </c>
      <c r="G14" s="43"/>
      <c r="H14" s="1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49">
        <f>IFERROR(__xludf.DUMMYFUNCTION("""COMPUTED_VALUE"""),14.0)</f>
        <v>14</v>
      </c>
      <c r="B15" s="25" t="s">
        <v>39</v>
      </c>
      <c r="C15" s="20">
        <v>1.0</v>
      </c>
      <c r="D15" s="36"/>
      <c r="E15" s="20" t="s">
        <v>109</v>
      </c>
      <c r="F15" s="52" t="s">
        <v>112</v>
      </c>
      <c r="G15" s="39"/>
      <c r="H15" s="2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3">
        <f>IFERROR(__xludf.DUMMYFUNCTION("""COMPUTED_VALUE"""),15.0)</f>
        <v>15</v>
      </c>
      <c r="B16" s="24" t="s">
        <v>89</v>
      </c>
      <c r="C16" s="13">
        <v>1.0</v>
      </c>
      <c r="D16" s="13"/>
      <c r="E16" s="13" t="s">
        <v>109</v>
      </c>
      <c r="F16" s="16"/>
      <c r="G16" s="43"/>
      <c r="H16" s="1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49">
        <f>IFERROR(__xludf.DUMMYFUNCTION("""COMPUTED_VALUE"""),16.0)</f>
        <v>16</v>
      </c>
      <c r="B17" s="25" t="s">
        <v>34</v>
      </c>
      <c r="C17" s="20">
        <v>1.0</v>
      </c>
      <c r="D17" s="36"/>
      <c r="E17" s="20" t="s">
        <v>113</v>
      </c>
      <c r="F17" s="23" t="s">
        <v>114</v>
      </c>
      <c r="G17" s="39"/>
      <c r="H17" s="2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3">
        <f>IFERROR(__xludf.DUMMYFUNCTION("""COMPUTED_VALUE"""),17.0)</f>
        <v>17</v>
      </c>
      <c r="B18" s="16" t="s">
        <v>48</v>
      </c>
      <c r="C18" s="13">
        <v>1.0</v>
      </c>
      <c r="D18" s="41"/>
      <c r="E18" s="13" t="s">
        <v>113</v>
      </c>
      <c r="F18" s="16"/>
      <c r="G18" s="43"/>
      <c r="H18" s="1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3">
        <f>IFERROR(__xludf.DUMMYFUNCTION("""COMPUTED_VALUE"""),18.0)</f>
        <v>18</v>
      </c>
      <c r="B19" s="54" t="s">
        <v>73</v>
      </c>
      <c r="C19" s="55">
        <v>1.0</v>
      </c>
      <c r="D19" s="56"/>
      <c r="E19" s="55" t="s">
        <v>113</v>
      </c>
      <c r="F19" s="54"/>
      <c r="G19" s="57"/>
      <c r="H19" s="5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3">
        <f>IFERROR(__xludf.DUMMYFUNCTION("""COMPUTED_VALUE"""),19.0)</f>
        <v>19</v>
      </c>
      <c r="B20" s="16" t="s">
        <v>78</v>
      </c>
      <c r="C20" s="13">
        <v>1.0</v>
      </c>
      <c r="D20" s="41"/>
      <c r="E20" s="13" t="s">
        <v>113</v>
      </c>
      <c r="F20" s="24" t="s">
        <v>115</v>
      </c>
      <c r="G20" s="43"/>
      <c r="H20" s="1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49">
        <f>IFERROR(__xludf.DUMMYFUNCTION("""COMPUTED_VALUE"""),20.0)</f>
        <v>20</v>
      </c>
      <c r="B21" s="23" t="s">
        <v>97</v>
      </c>
      <c r="C21" s="20">
        <v>2.0</v>
      </c>
      <c r="D21" s="20">
        <v>1.0</v>
      </c>
      <c r="E21" s="20" t="s">
        <v>116</v>
      </c>
      <c r="F21" s="25"/>
      <c r="G21" s="39"/>
      <c r="H21" s="2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3">
        <f>IFERROR(__xludf.DUMMYFUNCTION("""COMPUTED_VALUE"""),21.0)</f>
        <v>21</v>
      </c>
      <c r="B22" s="16" t="s">
        <v>95</v>
      </c>
      <c r="C22" s="13">
        <v>2.0</v>
      </c>
      <c r="D22" s="41"/>
      <c r="E22" s="13" t="s">
        <v>117</v>
      </c>
      <c r="F22" s="16"/>
      <c r="G22" s="43"/>
      <c r="H22" s="1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49">
        <f>IFERROR(__xludf.DUMMYFUNCTION("""COMPUTED_VALUE"""),22.0)</f>
        <v>22</v>
      </c>
      <c r="B23" s="25" t="s">
        <v>80</v>
      </c>
      <c r="C23" s="20">
        <v>1.0</v>
      </c>
      <c r="D23" s="36"/>
      <c r="E23" s="20" t="s">
        <v>118</v>
      </c>
      <c r="F23" s="23" t="s">
        <v>119</v>
      </c>
      <c r="G23" s="39"/>
      <c r="H23" s="2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3">
        <f>IFERROR(__xludf.DUMMYFUNCTION("""COMPUTED_VALUE"""),23.0)</f>
        <v>23</v>
      </c>
      <c r="B24" s="24" t="s">
        <v>84</v>
      </c>
      <c r="C24" s="13">
        <v>1.0</v>
      </c>
      <c r="D24" s="41"/>
      <c r="E24" s="13" t="s">
        <v>118</v>
      </c>
      <c r="F24" s="24" t="s">
        <v>120</v>
      </c>
      <c r="G24" s="43"/>
      <c r="H24" s="16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49">
        <f>IFERROR(__xludf.DUMMYFUNCTION("""COMPUTED_VALUE"""),24.0)</f>
        <v>24</v>
      </c>
      <c r="B25" s="25" t="s">
        <v>28</v>
      </c>
      <c r="C25" s="20">
        <v>1.0</v>
      </c>
      <c r="D25" s="36"/>
      <c r="E25" s="20" t="s">
        <v>118</v>
      </c>
      <c r="F25" s="25"/>
      <c r="G25" s="39"/>
      <c r="H25" s="25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3">
        <f>IFERROR(__xludf.DUMMYFUNCTION("""COMPUTED_VALUE"""),25.0)</f>
        <v>25</v>
      </c>
      <c r="B26" s="16" t="s">
        <v>62</v>
      </c>
      <c r="C26" s="13">
        <v>1.0</v>
      </c>
      <c r="D26" s="41"/>
      <c r="E26" s="13" t="s">
        <v>118</v>
      </c>
      <c r="F26" s="16"/>
      <c r="G26" s="43"/>
      <c r="H26" s="1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49" t="str">
        <f>IFERROR(__xludf.DUMMYFUNCTION("""COMPUTED_VALUE"""),"")</f>
        <v/>
      </c>
      <c r="B27" s="23"/>
      <c r="C27" s="20"/>
      <c r="D27" s="20"/>
      <c r="E27" s="36"/>
      <c r="F27" s="25"/>
      <c r="G27" s="39"/>
      <c r="H27" s="5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3" t="str">
        <f>IFERROR(__xludf.DUMMYFUNCTION("""COMPUTED_VALUE"""),"")</f>
        <v/>
      </c>
      <c r="B28" s="16"/>
      <c r="C28" s="41"/>
      <c r="D28" s="41"/>
      <c r="E28" s="41"/>
      <c r="F28" s="16"/>
      <c r="G28" s="16"/>
      <c r="H28" s="1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49" t="str">
        <f>IFERROR(__xludf.DUMMYFUNCTION("""COMPUTED_VALUE"""),"")</f>
        <v/>
      </c>
      <c r="B29" s="25"/>
      <c r="C29" s="36"/>
      <c r="D29" s="36"/>
      <c r="E29" s="36"/>
      <c r="F29" s="25"/>
      <c r="G29" s="25"/>
      <c r="H29" s="2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 t="str">
        <f>IFERROR(__xludf.DUMMYFUNCTION("""COMPUTED_VALUE"""),"")</f>
        <v/>
      </c>
      <c r="B30" s="9"/>
      <c r="C30" s="59">
        <f t="shared" ref="C30:D30" si="1">SUM(C2:C26)</f>
        <v>28</v>
      </c>
      <c r="D30" s="59">
        <f t="shared" si="1"/>
        <v>2</v>
      </c>
      <c r="E30" s="5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 t="str">
        <f>IFERROR(__xludf.DUMMYFUNCTION("""COMPUTED_VALUE"""),"")</f>
        <v/>
      </c>
      <c r="B31" s="9"/>
      <c r="C31" s="59"/>
      <c r="D31" s="59"/>
      <c r="E31" s="5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 t="str">
        <f>IFERROR(__xludf.DUMMYFUNCTION("""COMPUTED_VALUE"""),"")</f>
        <v/>
      </c>
      <c r="B32" s="9"/>
      <c r="C32" s="59"/>
      <c r="D32" s="59"/>
      <c r="E32" s="5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 t="str">
        <f>IFERROR(__xludf.DUMMYFUNCTION("""COMPUTED_VALUE"""),"")</f>
        <v/>
      </c>
      <c r="B33" s="9"/>
      <c r="C33" s="59"/>
      <c r="D33" s="59"/>
      <c r="E33" s="5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 t="str">
        <f>IFERROR(__xludf.DUMMYFUNCTION("""COMPUTED_VALUE"""),"")</f>
        <v/>
      </c>
      <c r="B34" s="9"/>
      <c r="C34" s="59"/>
      <c r="D34" s="59"/>
      <c r="E34" s="5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 t="str">
        <f>IFERROR(__xludf.DUMMYFUNCTION("""COMPUTED_VALUE"""),"")</f>
        <v/>
      </c>
      <c r="B35" s="9"/>
      <c r="C35" s="59"/>
      <c r="D35" s="59"/>
      <c r="E35" s="5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 t="str">
        <f>IFERROR(__xludf.DUMMYFUNCTION("""COMPUTED_VALUE"""),"")</f>
        <v/>
      </c>
      <c r="B36" s="9"/>
      <c r="C36" s="59"/>
      <c r="D36" s="59"/>
      <c r="E36" s="5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 t="str">
        <f>IFERROR(__xludf.DUMMYFUNCTION("""COMPUTED_VALUE"""),"")</f>
        <v/>
      </c>
      <c r="B37" s="9"/>
      <c r="C37" s="59"/>
      <c r="D37" s="59"/>
      <c r="E37" s="5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 t="str">
        <f>IFERROR(__xludf.DUMMYFUNCTION("""COMPUTED_VALUE"""),"")</f>
        <v/>
      </c>
      <c r="B38" s="9"/>
      <c r="C38" s="59"/>
      <c r="D38" s="59"/>
      <c r="E38" s="5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 t="str">
        <f>IFERROR(__xludf.DUMMYFUNCTION("""COMPUTED_VALUE"""),"")</f>
        <v/>
      </c>
      <c r="B39" s="9"/>
      <c r="C39" s="59"/>
      <c r="D39" s="59"/>
      <c r="E39" s="5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 t="str">
        <f>IFERROR(__xludf.DUMMYFUNCTION("""COMPUTED_VALUE"""),"")</f>
        <v/>
      </c>
      <c r="B40" s="9"/>
      <c r="C40" s="59"/>
      <c r="D40" s="59"/>
      <c r="E40" s="5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 t="str">
        <f>IFERROR(__xludf.DUMMYFUNCTION("""COMPUTED_VALUE"""),"")</f>
        <v/>
      </c>
      <c r="B41" s="9"/>
      <c r="C41" s="59"/>
      <c r="D41" s="59"/>
      <c r="E41" s="5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 t="str">
        <f>IFERROR(__xludf.DUMMYFUNCTION("""COMPUTED_VALUE"""),"")</f>
        <v/>
      </c>
      <c r="B42" s="9"/>
      <c r="C42" s="59"/>
      <c r="D42" s="59"/>
      <c r="E42" s="5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 t="str">
        <f>IFERROR(__xludf.DUMMYFUNCTION("""COMPUTED_VALUE"""),"")</f>
        <v/>
      </c>
      <c r="B43" s="9"/>
      <c r="C43" s="59"/>
      <c r="D43" s="59"/>
      <c r="E43" s="5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 t="str">
        <f>IFERROR(__xludf.DUMMYFUNCTION("""COMPUTED_VALUE"""),"")</f>
        <v/>
      </c>
      <c r="B44" s="9"/>
      <c r="C44" s="59"/>
      <c r="D44" s="59"/>
      <c r="E44" s="5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 t="str">
        <f>IFERROR(__xludf.DUMMYFUNCTION("""COMPUTED_VALUE"""),"")</f>
        <v/>
      </c>
      <c r="B45" s="9"/>
      <c r="C45" s="59"/>
      <c r="D45" s="59"/>
      <c r="E45" s="5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 t="str">
        <f>IFERROR(__xludf.DUMMYFUNCTION("""COMPUTED_VALUE"""),"")</f>
        <v/>
      </c>
      <c r="B46" s="9"/>
      <c r="C46" s="59"/>
      <c r="D46" s="59"/>
      <c r="E46" s="5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 t="str">
        <f>IFERROR(__xludf.DUMMYFUNCTION("""COMPUTED_VALUE"""),"")</f>
        <v/>
      </c>
      <c r="B47" s="9"/>
      <c r="C47" s="59"/>
      <c r="D47" s="59"/>
      <c r="E47" s="5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 t="str">
        <f>IFERROR(__xludf.DUMMYFUNCTION("""COMPUTED_VALUE"""),"")</f>
        <v/>
      </c>
      <c r="B48" s="9"/>
      <c r="C48" s="59"/>
      <c r="D48" s="59"/>
      <c r="E48" s="5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 t="str">
        <f>IFERROR(__xludf.DUMMYFUNCTION("""COMPUTED_VALUE"""),"")</f>
        <v/>
      </c>
      <c r="B49" s="9"/>
      <c r="C49" s="59"/>
      <c r="D49" s="59"/>
      <c r="E49" s="5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 t="str">
        <f>IFERROR(__xludf.DUMMYFUNCTION("""COMPUTED_VALUE"""),"")</f>
        <v/>
      </c>
      <c r="B50" s="9"/>
      <c r="C50" s="59"/>
      <c r="D50" s="59"/>
      <c r="E50" s="5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 t="str">
        <f>IFERROR(__xludf.DUMMYFUNCTION("""COMPUTED_VALUE"""),"")</f>
        <v/>
      </c>
      <c r="B51" s="9"/>
      <c r="C51" s="59"/>
      <c r="D51" s="59"/>
      <c r="E51" s="5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 t="str">
        <f>IFERROR(__xludf.DUMMYFUNCTION("""COMPUTED_VALUE"""),"")</f>
        <v/>
      </c>
      <c r="B52" s="9"/>
      <c r="C52" s="59"/>
      <c r="D52" s="59"/>
      <c r="E52" s="5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 t="str">
        <f>IFERROR(__xludf.DUMMYFUNCTION("""COMPUTED_VALUE"""),"")</f>
        <v/>
      </c>
      <c r="B53" s="9"/>
      <c r="C53" s="59"/>
      <c r="D53" s="59"/>
      <c r="E53" s="5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 t="str">
        <f>IFERROR(__xludf.DUMMYFUNCTION("""COMPUTED_VALUE"""),"")</f>
        <v/>
      </c>
      <c r="B54" s="9"/>
      <c r="C54" s="59"/>
      <c r="D54" s="59"/>
      <c r="E54" s="5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 t="str">
        <f>IFERROR(__xludf.DUMMYFUNCTION("""COMPUTED_VALUE"""),"")</f>
        <v/>
      </c>
      <c r="B55" s="9"/>
      <c r="C55" s="59"/>
      <c r="D55" s="59"/>
      <c r="E55" s="5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 t="str">
        <f>IFERROR(__xludf.DUMMYFUNCTION("""COMPUTED_VALUE"""),"")</f>
        <v/>
      </c>
      <c r="B56" s="9"/>
      <c r="C56" s="59"/>
      <c r="D56" s="59"/>
      <c r="E56" s="5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 t="str">
        <f>IFERROR(__xludf.DUMMYFUNCTION("""COMPUTED_VALUE"""),"")</f>
        <v/>
      </c>
      <c r="B57" s="9"/>
      <c r="C57" s="59"/>
      <c r="D57" s="59"/>
      <c r="E57" s="5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 t="str">
        <f>IFERROR(__xludf.DUMMYFUNCTION("""COMPUTED_VALUE"""),"")</f>
        <v/>
      </c>
      <c r="B58" s="9"/>
      <c r="C58" s="59"/>
      <c r="D58" s="59"/>
      <c r="E58" s="5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 t="str">
        <f>IFERROR(__xludf.DUMMYFUNCTION("""COMPUTED_VALUE"""),"")</f>
        <v/>
      </c>
      <c r="B59" s="9"/>
      <c r="C59" s="59"/>
      <c r="D59" s="59"/>
      <c r="E59" s="5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 t="str">
        <f>IFERROR(__xludf.DUMMYFUNCTION("""COMPUTED_VALUE"""),"")</f>
        <v/>
      </c>
      <c r="B60" s="9"/>
      <c r="C60" s="59"/>
      <c r="D60" s="59"/>
      <c r="E60" s="5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 t="str">
        <f>IFERROR(__xludf.DUMMYFUNCTION("""COMPUTED_VALUE"""),"")</f>
        <v/>
      </c>
      <c r="B61" s="9"/>
      <c r="C61" s="59"/>
      <c r="D61" s="59"/>
      <c r="E61" s="5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 t="str">
        <f>IFERROR(__xludf.DUMMYFUNCTION("""COMPUTED_VALUE"""),"")</f>
        <v/>
      </c>
      <c r="B62" s="9"/>
      <c r="C62" s="59"/>
      <c r="D62" s="59"/>
      <c r="E62" s="5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 t="str">
        <f>IFERROR(__xludf.DUMMYFUNCTION("""COMPUTED_VALUE"""),"")</f>
        <v/>
      </c>
      <c r="B63" s="9"/>
      <c r="C63" s="59"/>
      <c r="D63" s="59"/>
      <c r="E63" s="5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 t="str">
        <f>IFERROR(__xludf.DUMMYFUNCTION("""COMPUTED_VALUE"""),"")</f>
        <v/>
      </c>
      <c r="B64" s="9"/>
      <c r="C64" s="59"/>
      <c r="D64" s="59"/>
      <c r="E64" s="5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 t="str">
        <f>IFERROR(__xludf.DUMMYFUNCTION("""COMPUTED_VALUE"""),"")</f>
        <v/>
      </c>
      <c r="B65" s="9"/>
      <c r="C65" s="59"/>
      <c r="D65" s="59"/>
      <c r="E65" s="5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 t="str">
        <f>IFERROR(__xludf.DUMMYFUNCTION("""COMPUTED_VALUE"""),"")</f>
        <v/>
      </c>
      <c r="B66" s="9"/>
      <c r="C66" s="59"/>
      <c r="D66" s="59"/>
      <c r="E66" s="5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 t="str">
        <f>IFERROR(__xludf.DUMMYFUNCTION("""COMPUTED_VALUE"""),"")</f>
        <v/>
      </c>
      <c r="B67" s="9"/>
      <c r="C67" s="59"/>
      <c r="D67" s="59"/>
      <c r="E67" s="5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 t="str">
        <f>IFERROR(__xludf.DUMMYFUNCTION("""COMPUTED_VALUE"""),"")</f>
        <v/>
      </c>
      <c r="B68" s="9"/>
      <c r="C68" s="59"/>
      <c r="D68" s="59"/>
      <c r="E68" s="5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 t="str">
        <f>IFERROR(__xludf.DUMMYFUNCTION("""COMPUTED_VALUE"""),"")</f>
        <v/>
      </c>
      <c r="B69" s="9"/>
      <c r="C69" s="59"/>
      <c r="D69" s="59"/>
      <c r="E69" s="5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 t="str">
        <f>IFERROR(__xludf.DUMMYFUNCTION("""COMPUTED_VALUE"""),"")</f>
        <v/>
      </c>
      <c r="B70" s="9"/>
      <c r="C70" s="59"/>
      <c r="D70" s="59"/>
      <c r="E70" s="5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 t="str">
        <f>IFERROR(__xludf.DUMMYFUNCTION("""COMPUTED_VALUE"""),"")</f>
        <v/>
      </c>
      <c r="B71" s="9"/>
      <c r="C71" s="59"/>
      <c r="D71" s="59"/>
      <c r="E71" s="5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 t="str">
        <f>IFERROR(__xludf.DUMMYFUNCTION("""COMPUTED_VALUE"""),"")</f>
        <v/>
      </c>
      <c r="B72" s="9"/>
      <c r="C72" s="59"/>
      <c r="D72" s="59"/>
      <c r="E72" s="5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 t="str">
        <f>IFERROR(__xludf.DUMMYFUNCTION("""COMPUTED_VALUE"""),"")</f>
        <v/>
      </c>
      <c r="B73" s="9"/>
      <c r="C73" s="59"/>
      <c r="D73" s="59"/>
      <c r="E73" s="5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 t="str">
        <f>IFERROR(__xludf.DUMMYFUNCTION("""COMPUTED_VALUE"""),"")</f>
        <v/>
      </c>
      <c r="B74" s="9"/>
      <c r="C74" s="59"/>
      <c r="D74" s="59"/>
      <c r="E74" s="5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 t="str">
        <f>IFERROR(__xludf.DUMMYFUNCTION("""COMPUTED_VALUE"""),"")</f>
        <v/>
      </c>
      <c r="B75" s="9"/>
      <c r="C75" s="59"/>
      <c r="D75" s="59"/>
      <c r="E75" s="5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 t="str">
        <f>IFERROR(__xludf.DUMMYFUNCTION("""COMPUTED_VALUE"""),"")</f>
        <v/>
      </c>
      <c r="B76" s="9"/>
      <c r="C76" s="59"/>
      <c r="D76" s="59"/>
      <c r="E76" s="5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 t="str">
        <f>IFERROR(__xludf.DUMMYFUNCTION("""COMPUTED_VALUE"""),"")</f>
        <v/>
      </c>
      <c r="B77" s="9"/>
      <c r="C77" s="59"/>
      <c r="D77" s="59"/>
      <c r="E77" s="5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 t="str">
        <f>IFERROR(__xludf.DUMMYFUNCTION("""COMPUTED_VALUE"""),"")</f>
        <v/>
      </c>
      <c r="B78" s="9"/>
      <c r="C78" s="59"/>
      <c r="D78" s="59"/>
      <c r="E78" s="5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 t="str">
        <f>IFERROR(__xludf.DUMMYFUNCTION("""COMPUTED_VALUE"""),"")</f>
        <v/>
      </c>
      <c r="B79" s="9"/>
      <c r="C79" s="59"/>
      <c r="D79" s="59"/>
      <c r="E79" s="5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 t="str">
        <f>IFERROR(__xludf.DUMMYFUNCTION("""COMPUTED_VALUE"""),"")</f>
        <v/>
      </c>
      <c r="B80" s="9"/>
      <c r="C80" s="59"/>
      <c r="D80" s="59"/>
      <c r="E80" s="5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 t="str">
        <f>IFERROR(__xludf.DUMMYFUNCTION("""COMPUTED_VALUE"""),"")</f>
        <v/>
      </c>
      <c r="B81" s="9"/>
      <c r="C81" s="59"/>
      <c r="D81" s="59"/>
      <c r="E81" s="5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 t="str">
        <f>IFERROR(__xludf.DUMMYFUNCTION("""COMPUTED_VALUE"""),"")</f>
        <v/>
      </c>
      <c r="B82" s="9"/>
      <c r="C82" s="59"/>
      <c r="D82" s="59"/>
      <c r="E82" s="5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 t="str">
        <f>IFERROR(__xludf.DUMMYFUNCTION("""COMPUTED_VALUE"""),"")</f>
        <v/>
      </c>
      <c r="B83" s="9"/>
      <c r="C83" s="59"/>
      <c r="D83" s="59"/>
      <c r="E83" s="5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 t="str">
        <f>IFERROR(__xludf.DUMMYFUNCTION("""COMPUTED_VALUE"""),"")</f>
        <v/>
      </c>
      <c r="B84" s="9"/>
      <c r="C84" s="59"/>
      <c r="D84" s="59"/>
      <c r="E84" s="5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 t="str">
        <f>IFERROR(__xludf.DUMMYFUNCTION("""COMPUTED_VALUE"""),"")</f>
        <v/>
      </c>
      <c r="B85" s="9"/>
      <c r="C85" s="59"/>
      <c r="D85" s="59"/>
      <c r="E85" s="5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 t="str">
        <f>IFERROR(__xludf.DUMMYFUNCTION("""COMPUTED_VALUE"""),"")</f>
        <v/>
      </c>
      <c r="B86" s="9"/>
      <c r="C86" s="59"/>
      <c r="D86" s="59"/>
      <c r="E86" s="5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 t="str">
        <f>IFERROR(__xludf.DUMMYFUNCTION("""COMPUTED_VALUE"""),"")</f>
        <v/>
      </c>
      <c r="B87" s="9"/>
      <c r="C87" s="59"/>
      <c r="D87" s="59"/>
      <c r="E87" s="5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 t="str">
        <f>IFERROR(__xludf.DUMMYFUNCTION("""COMPUTED_VALUE"""),"")</f>
        <v/>
      </c>
      <c r="B88" s="9"/>
      <c r="C88" s="59"/>
      <c r="D88" s="59"/>
      <c r="E88" s="5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 t="str">
        <f>IFERROR(__xludf.DUMMYFUNCTION("""COMPUTED_VALUE"""),"")</f>
        <v/>
      </c>
      <c r="B89" s="9"/>
      <c r="C89" s="59"/>
      <c r="D89" s="59"/>
      <c r="E89" s="5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 t="str">
        <f>IFERROR(__xludf.DUMMYFUNCTION("""COMPUTED_VALUE"""),"")</f>
        <v/>
      </c>
      <c r="B90" s="9"/>
      <c r="C90" s="59"/>
      <c r="D90" s="59"/>
      <c r="E90" s="5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 t="str">
        <f>IFERROR(__xludf.DUMMYFUNCTION("""COMPUTED_VALUE"""),"")</f>
        <v/>
      </c>
      <c r="B91" s="9"/>
      <c r="C91" s="59"/>
      <c r="D91" s="59"/>
      <c r="E91" s="5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 t="str">
        <f>IFERROR(__xludf.DUMMYFUNCTION("""COMPUTED_VALUE"""),"")</f>
        <v/>
      </c>
      <c r="B92" s="9"/>
      <c r="C92" s="59"/>
      <c r="D92" s="59"/>
      <c r="E92" s="5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 t="str">
        <f>IFERROR(__xludf.DUMMYFUNCTION("""COMPUTED_VALUE"""),"")</f>
        <v/>
      </c>
      <c r="B93" s="9"/>
      <c r="C93" s="59"/>
      <c r="D93" s="59"/>
      <c r="E93" s="5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 t="str">
        <f>IFERROR(__xludf.DUMMYFUNCTION("""COMPUTED_VALUE"""),"")</f>
        <v/>
      </c>
      <c r="B94" s="9"/>
      <c r="C94" s="59"/>
      <c r="D94" s="59"/>
      <c r="E94" s="5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 t="str">
        <f>IFERROR(__xludf.DUMMYFUNCTION("""COMPUTED_VALUE"""),"")</f>
        <v/>
      </c>
      <c r="B95" s="9"/>
      <c r="C95" s="59"/>
      <c r="D95" s="59"/>
      <c r="E95" s="5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 t="str">
        <f>IFERROR(__xludf.DUMMYFUNCTION("""COMPUTED_VALUE"""),"")</f>
        <v/>
      </c>
      <c r="B96" s="9"/>
      <c r="C96" s="59"/>
      <c r="D96" s="59"/>
      <c r="E96" s="5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 t="str">
        <f>IFERROR(__xludf.DUMMYFUNCTION("""COMPUTED_VALUE"""),"")</f>
        <v/>
      </c>
      <c r="B97" s="9"/>
      <c r="C97" s="59"/>
      <c r="D97" s="59"/>
      <c r="E97" s="5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 t="str">
        <f>IFERROR(__xludf.DUMMYFUNCTION("""COMPUTED_VALUE"""),"")</f>
        <v/>
      </c>
      <c r="B98" s="9"/>
      <c r="C98" s="59"/>
      <c r="D98" s="59"/>
      <c r="E98" s="5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 t="str">
        <f>IFERROR(__xludf.DUMMYFUNCTION("""COMPUTED_VALUE"""),"")</f>
        <v/>
      </c>
      <c r="B99" s="9"/>
      <c r="C99" s="59"/>
      <c r="D99" s="59"/>
      <c r="E99" s="5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 t="str">
        <f>IFERROR(__xludf.DUMMYFUNCTION("""COMPUTED_VALUE"""),"")</f>
        <v/>
      </c>
      <c r="B100" s="9"/>
      <c r="C100" s="59"/>
      <c r="D100" s="59"/>
      <c r="E100" s="5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 t="str">
        <f>IFERROR(__xludf.DUMMYFUNCTION("""COMPUTED_VALUE"""),"")</f>
        <v/>
      </c>
      <c r="B101" s="9"/>
      <c r="C101" s="59"/>
      <c r="D101" s="59"/>
      <c r="E101" s="5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 t="str">
        <f>IFERROR(__xludf.DUMMYFUNCTION("""COMPUTED_VALUE"""),"")</f>
        <v/>
      </c>
      <c r="B102" s="9"/>
      <c r="C102" s="59"/>
      <c r="D102" s="59"/>
      <c r="E102" s="5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 t="str">
        <f>IFERROR(__xludf.DUMMYFUNCTION("""COMPUTED_VALUE"""),"")</f>
        <v/>
      </c>
      <c r="B103" s="9"/>
      <c r="C103" s="59"/>
      <c r="D103" s="59"/>
      <c r="E103" s="5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 t="str">
        <f>IFERROR(__xludf.DUMMYFUNCTION("""COMPUTED_VALUE"""),"")</f>
        <v/>
      </c>
      <c r="B104" s="9"/>
      <c r="C104" s="59"/>
      <c r="D104" s="59"/>
      <c r="E104" s="5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 t="str">
        <f>IFERROR(__xludf.DUMMYFUNCTION("""COMPUTED_VALUE"""),"")</f>
        <v/>
      </c>
      <c r="B105" s="9"/>
      <c r="C105" s="59"/>
      <c r="D105" s="59"/>
      <c r="E105" s="5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 t="str">
        <f>IFERROR(__xludf.DUMMYFUNCTION("""COMPUTED_VALUE"""),"")</f>
        <v/>
      </c>
      <c r="B106" s="9"/>
      <c r="C106" s="59"/>
      <c r="D106" s="59"/>
      <c r="E106" s="5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 t="str">
        <f>IFERROR(__xludf.DUMMYFUNCTION("""COMPUTED_VALUE"""),"")</f>
        <v/>
      </c>
      <c r="B107" s="9"/>
      <c r="C107" s="59"/>
      <c r="D107" s="59"/>
      <c r="E107" s="5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 t="str">
        <f>IFERROR(__xludf.DUMMYFUNCTION("""COMPUTED_VALUE"""),"")</f>
        <v/>
      </c>
      <c r="B108" s="9"/>
      <c r="C108" s="59"/>
      <c r="D108" s="59"/>
      <c r="E108" s="5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 t="str">
        <f>IFERROR(__xludf.DUMMYFUNCTION("""COMPUTED_VALUE"""),"")</f>
        <v/>
      </c>
      <c r="B109" s="9"/>
      <c r="C109" s="59"/>
      <c r="D109" s="59"/>
      <c r="E109" s="5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 t="str">
        <f>IFERROR(__xludf.DUMMYFUNCTION("""COMPUTED_VALUE"""),"")</f>
        <v/>
      </c>
      <c r="B110" s="9"/>
      <c r="C110" s="59"/>
      <c r="D110" s="59"/>
      <c r="E110" s="5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 t="str">
        <f>IFERROR(__xludf.DUMMYFUNCTION("""COMPUTED_VALUE"""),"")</f>
        <v/>
      </c>
      <c r="B111" s="9"/>
      <c r="C111" s="59"/>
      <c r="D111" s="59"/>
      <c r="E111" s="5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 t="str">
        <f>IFERROR(__xludf.DUMMYFUNCTION("""COMPUTED_VALUE"""),"")</f>
        <v/>
      </c>
      <c r="B112" s="9"/>
      <c r="C112" s="59"/>
      <c r="D112" s="59"/>
      <c r="E112" s="5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 t="str">
        <f>IFERROR(__xludf.DUMMYFUNCTION("""COMPUTED_VALUE"""),"")</f>
        <v/>
      </c>
      <c r="B113" s="9"/>
      <c r="C113" s="59"/>
      <c r="D113" s="59"/>
      <c r="E113" s="5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 t="str">
        <f>IFERROR(__xludf.DUMMYFUNCTION("""COMPUTED_VALUE"""),"")</f>
        <v/>
      </c>
      <c r="B114" s="9"/>
      <c r="C114" s="59"/>
      <c r="D114" s="59"/>
      <c r="E114" s="5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 t="str">
        <f>IFERROR(__xludf.DUMMYFUNCTION("""COMPUTED_VALUE"""),"")</f>
        <v/>
      </c>
      <c r="B115" s="9"/>
      <c r="C115" s="59"/>
      <c r="D115" s="59"/>
      <c r="E115" s="5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 t="str">
        <f>IFERROR(__xludf.DUMMYFUNCTION("""COMPUTED_VALUE"""),"")</f>
        <v/>
      </c>
      <c r="B116" s="9"/>
      <c r="C116" s="59"/>
      <c r="D116" s="59"/>
      <c r="E116" s="5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 t="str">
        <f>IFERROR(__xludf.DUMMYFUNCTION("""COMPUTED_VALUE"""),"")</f>
        <v/>
      </c>
      <c r="B117" s="9"/>
      <c r="C117" s="59"/>
      <c r="D117" s="59"/>
      <c r="E117" s="5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 t="str">
        <f>IFERROR(__xludf.DUMMYFUNCTION("""COMPUTED_VALUE"""),"")</f>
        <v/>
      </c>
      <c r="B118" s="9"/>
      <c r="C118" s="59"/>
      <c r="D118" s="59"/>
      <c r="E118" s="5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 t="str">
        <f>IFERROR(__xludf.DUMMYFUNCTION("""COMPUTED_VALUE"""),"")</f>
        <v/>
      </c>
      <c r="B119" s="9"/>
      <c r="C119" s="59"/>
      <c r="D119" s="59"/>
      <c r="E119" s="5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 t="str">
        <f>IFERROR(__xludf.DUMMYFUNCTION("""COMPUTED_VALUE"""),"")</f>
        <v/>
      </c>
      <c r="B120" s="9"/>
      <c r="C120" s="59"/>
      <c r="D120" s="59"/>
      <c r="E120" s="5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 t="str">
        <f>IFERROR(__xludf.DUMMYFUNCTION("""COMPUTED_VALUE"""),"")</f>
        <v/>
      </c>
      <c r="B121" s="9"/>
      <c r="C121" s="59"/>
      <c r="D121" s="59"/>
      <c r="E121" s="5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 t="str">
        <f>IFERROR(__xludf.DUMMYFUNCTION("""COMPUTED_VALUE"""),"")</f>
        <v/>
      </c>
      <c r="B122" s="9"/>
      <c r="C122" s="59"/>
      <c r="D122" s="59"/>
      <c r="E122" s="5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 t="str">
        <f>IFERROR(__xludf.DUMMYFUNCTION("""COMPUTED_VALUE"""),"")</f>
        <v/>
      </c>
      <c r="B123" s="9"/>
      <c r="C123" s="59"/>
      <c r="D123" s="59"/>
      <c r="E123" s="5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 t="str">
        <f>IFERROR(__xludf.DUMMYFUNCTION("""COMPUTED_VALUE"""),"")</f>
        <v/>
      </c>
      <c r="B124" s="9"/>
      <c r="C124" s="59"/>
      <c r="D124" s="59"/>
      <c r="E124" s="5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 t="str">
        <f>IFERROR(__xludf.DUMMYFUNCTION("""COMPUTED_VALUE"""),"")</f>
        <v/>
      </c>
      <c r="B125" s="9"/>
      <c r="C125" s="59"/>
      <c r="D125" s="59"/>
      <c r="E125" s="5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 t="str">
        <f>IFERROR(__xludf.DUMMYFUNCTION("""COMPUTED_VALUE"""),"")</f>
        <v/>
      </c>
      <c r="B126" s="9"/>
      <c r="C126" s="59"/>
      <c r="D126" s="59"/>
      <c r="E126" s="5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 t="str">
        <f>IFERROR(__xludf.DUMMYFUNCTION("""COMPUTED_VALUE"""),"")</f>
        <v/>
      </c>
      <c r="B127" s="9"/>
      <c r="C127" s="59"/>
      <c r="D127" s="59"/>
      <c r="E127" s="5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 t="str">
        <f>IFERROR(__xludf.DUMMYFUNCTION("""COMPUTED_VALUE"""),"")</f>
        <v/>
      </c>
      <c r="B128" s="9"/>
      <c r="C128" s="59"/>
      <c r="D128" s="59"/>
      <c r="E128" s="5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 t="str">
        <f>IFERROR(__xludf.DUMMYFUNCTION("""COMPUTED_VALUE"""),"")</f>
        <v/>
      </c>
      <c r="B129" s="9"/>
      <c r="C129" s="59"/>
      <c r="D129" s="59"/>
      <c r="E129" s="5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 t="str">
        <f>IFERROR(__xludf.DUMMYFUNCTION("""COMPUTED_VALUE"""),"")</f>
        <v/>
      </c>
      <c r="B130" s="9"/>
      <c r="C130" s="59"/>
      <c r="D130" s="59"/>
      <c r="E130" s="5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 t="str">
        <f>IFERROR(__xludf.DUMMYFUNCTION("""COMPUTED_VALUE"""),"")</f>
        <v/>
      </c>
      <c r="B131" s="9"/>
      <c r="C131" s="59"/>
      <c r="D131" s="59"/>
      <c r="E131" s="5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 t="str">
        <f>IFERROR(__xludf.DUMMYFUNCTION("""COMPUTED_VALUE"""),"")</f>
        <v/>
      </c>
      <c r="B132" s="9"/>
      <c r="C132" s="59"/>
      <c r="D132" s="59"/>
      <c r="E132" s="5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 t="str">
        <f>IFERROR(__xludf.DUMMYFUNCTION("""COMPUTED_VALUE"""),"")</f>
        <v/>
      </c>
      <c r="B133" s="9"/>
      <c r="C133" s="59"/>
      <c r="D133" s="59"/>
      <c r="E133" s="5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 t="str">
        <f>IFERROR(__xludf.DUMMYFUNCTION("""COMPUTED_VALUE"""),"")</f>
        <v/>
      </c>
      <c r="B134" s="9"/>
      <c r="C134" s="59"/>
      <c r="D134" s="59"/>
      <c r="E134" s="5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 t="str">
        <f>IFERROR(__xludf.DUMMYFUNCTION("""COMPUTED_VALUE"""),"")</f>
        <v/>
      </c>
      <c r="B135" s="9"/>
      <c r="C135" s="59"/>
      <c r="D135" s="59"/>
      <c r="E135" s="5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 t="str">
        <f>IFERROR(__xludf.DUMMYFUNCTION("""COMPUTED_VALUE"""),"")</f>
        <v/>
      </c>
      <c r="B136" s="9"/>
      <c r="C136" s="59"/>
      <c r="D136" s="59"/>
      <c r="E136" s="5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 t="str">
        <f>IFERROR(__xludf.DUMMYFUNCTION("""COMPUTED_VALUE"""),"")</f>
        <v/>
      </c>
      <c r="B137" s="9"/>
      <c r="C137" s="59"/>
      <c r="D137" s="59"/>
      <c r="E137" s="5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 t="str">
        <f>IFERROR(__xludf.DUMMYFUNCTION("""COMPUTED_VALUE"""),"")</f>
        <v/>
      </c>
      <c r="B138" s="9"/>
      <c r="C138" s="59"/>
      <c r="D138" s="59"/>
      <c r="E138" s="5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 t="str">
        <f>IFERROR(__xludf.DUMMYFUNCTION("""COMPUTED_VALUE"""),"")</f>
        <v/>
      </c>
      <c r="B139" s="9"/>
      <c r="C139" s="59"/>
      <c r="D139" s="59"/>
      <c r="E139" s="5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 t="str">
        <f>IFERROR(__xludf.DUMMYFUNCTION("""COMPUTED_VALUE"""),"")</f>
        <v/>
      </c>
      <c r="B140" s="9"/>
      <c r="C140" s="59"/>
      <c r="D140" s="59"/>
      <c r="E140" s="5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 t="str">
        <f>IFERROR(__xludf.DUMMYFUNCTION("""COMPUTED_VALUE"""),"")</f>
        <v/>
      </c>
      <c r="B141" s="9"/>
      <c r="C141" s="59"/>
      <c r="D141" s="59"/>
      <c r="E141" s="5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 t="str">
        <f>IFERROR(__xludf.DUMMYFUNCTION("""COMPUTED_VALUE"""),"")</f>
        <v/>
      </c>
      <c r="B142" s="9"/>
      <c r="C142" s="59"/>
      <c r="D142" s="59"/>
      <c r="E142" s="5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 t="str">
        <f>IFERROR(__xludf.DUMMYFUNCTION("""COMPUTED_VALUE"""),"")</f>
        <v/>
      </c>
      <c r="B143" s="9"/>
      <c r="C143" s="59"/>
      <c r="D143" s="59"/>
      <c r="E143" s="5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 t="str">
        <f>IFERROR(__xludf.DUMMYFUNCTION("""COMPUTED_VALUE"""),"")</f>
        <v/>
      </c>
      <c r="B144" s="9"/>
      <c r="C144" s="59"/>
      <c r="D144" s="59"/>
      <c r="E144" s="5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 t="str">
        <f>IFERROR(__xludf.DUMMYFUNCTION("""COMPUTED_VALUE"""),"")</f>
        <v/>
      </c>
      <c r="B145" s="9"/>
      <c r="C145" s="59"/>
      <c r="D145" s="59"/>
      <c r="E145" s="5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 t="str">
        <f>IFERROR(__xludf.DUMMYFUNCTION("""COMPUTED_VALUE"""),"")</f>
        <v/>
      </c>
      <c r="B146" s="9"/>
      <c r="C146" s="59"/>
      <c r="D146" s="59"/>
      <c r="E146" s="5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 t="str">
        <f>IFERROR(__xludf.DUMMYFUNCTION("""COMPUTED_VALUE"""),"")</f>
        <v/>
      </c>
      <c r="B147" s="9"/>
      <c r="C147" s="59"/>
      <c r="D147" s="59"/>
      <c r="E147" s="5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 t="str">
        <f>IFERROR(__xludf.DUMMYFUNCTION("""COMPUTED_VALUE"""),"")</f>
        <v/>
      </c>
      <c r="B148" s="9"/>
      <c r="C148" s="59"/>
      <c r="D148" s="59"/>
      <c r="E148" s="5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 t="str">
        <f>IFERROR(__xludf.DUMMYFUNCTION("""COMPUTED_VALUE"""),"")</f>
        <v/>
      </c>
      <c r="B149" s="9"/>
      <c r="C149" s="59"/>
      <c r="D149" s="59"/>
      <c r="E149" s="5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 t="str">
        <f>IFERROR(__xludf.DUMMYFUNCTION("""COMPUTED_VALUE"""),"")</f>
        <v/>
      </c>
      <c r="B150" s="9"/>
      <c r="C150" s="59"/>
      <c r="D150" s="59"/>
      <c r="E150" s="5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 t="str">
        <f>IFERROR(__xludf.DUMMYFUNCTION("""COMPUTED_VALUE"""),"")</f>
        <v/>
      </c>
      <c r="B151" s="9"/>
      <c r="C151" s="59"/>
      <c r="D151" s="59"/>
      <c r="E151" s="5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 t="str">
        <f>IFERROR(__xludf.DUMMYFUNCTION("""COMPUTED_VALUE"""),"")</f>
        <v/>
      </c>
      <c r="B152" s="9"/>
      <c r="C152" s="59"/>
      <c r="D152" s="59"/>
      <c r="E152" s="5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 t="str">
        <f>IFERROR(__xludf.DUMMYFUNCTION("""COMPUTED_VALUE"""),"")</f>
        <v/>
      </c>
      <c r="B153" s="9"/>
      <c r="C153" s="59"/>
      <c r="D153" s="59"/>
      <c r="E153" s="5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 t="str">
        <f>IFERROR(__xludf.DUMMYFUNCTION("""COMPUTED_VALUE"""),"")</f>
        <v/>
      </c>
      <c r="B154" s="9"/>
      <c r="C154" s="59"/>
      <c r="D154" s="59"/>
      <c r="E154" s="5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 t="str">
        <f>IFERROR(__xludf.DUMMYFUNCTION("""COMPUTED_VALUE"""),"")</f>
        <v/>
      </c>
      <c r="B155" s="9"/>
      <c r="C155" s="59"/>
      <c r="D155" s="59"/>
      <c r="E155" s="5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 t="str">
        <f>IFERROR(__xludf.DUMMYFUNCTION("""COMPUTED_VALUE"""),"")</f>
        <v/>
      </c>
      <c r="B156" s="9"/>
      <c r="C156" s="59"/>
      <c r="D156" s="59"/>
      <c r="E156" s="5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 t="str">
        <f>IFERROR(__xludf.DUMMYFUNCTION("""COMPUTED_VALUE"""),"")</f>
        <v/>
      </c>
      <c r="B157" s="9"/>
      <c r="C157" s="59"/>
      <c r="D157" s="59"/>
      <c r="E157" s="5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 t="str">
        <f>IFERROR(__xludf.DUMMYFUNCTION("""COMPUTED_VALUE"""),"")</f>
        <v/>
      </c>
      <c r="B158" s="9"/>
      <c r="C158" s="59"/>
      <c r="D158" s="59"/>
      <c r="E158" s="5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 t="str">
        <f>IFERROR(__xludf.DUMMYFUNCTION("""COMPUTED_VALUE"""),"")</f>
        <v/>
      </c>
      <c r="B159" s="9"/>
      <c r="C159" s="59"/>
      <c r="D159" s="59"/>
      <c r="E159" s="5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 t="str">
        <f>IFERROR(__xludf.DUMMYFUNCTION("""COMPUTED_VALUE"""),"")</f>
        <v/>
      </c>
      <c r="B160" s="9"/>
      <c r="C160" s="59"/>
      <c r="D160" s="59"/>
      <c r="E160" s="5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 t="str">
        <f>IFERROR(__xludf.DUMMYFUNCTION("""COMPUTED_VALUE"""),"")</f>
        <v/>
      </c>
      <c r="B161" s="9"/>
      <c r="C161" s="59"/>
      <c r="D161" s="59"/>
      <c r="E161" s="5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 t="str">
        <f>IFERROR(__xludf.DUMMYFUNCTION("""COMPUTED_VALUE"""),"")</f>
        <v/>
      </c>
      <c r="B162" s="9"/>
      <c r="C162" s="59"/>
      <c r="D162" s="59"/>
      <c r="E162" s="5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 t="str">
        <f>IFERROR(__xludf.DUMMYFUNCTION("""COMPUTED_VALUE"""),"")</f>
        <v/>
      </c>
      <c r="B163" s="9"/>
      <c r="C163" s="59"/>
      <c r="D163" s="59"/>
      <c r="E163" s="5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 t="str">
        <f>IFERROR(__xludf.DUMMYFUNCTION("""COMPUTED_VALUE"""),"")</f>
        <v/>
      </c>
      <c r="B164" s="9"/>
      <c r="C164" s="59"/>
      <c r="D164" s="59"/>
      <c r="E164" s="5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 t="str">
        <f>IFERROR(__xludf.DUMMYFUNCTION("""COMPUTED_VALUE"""),"")</f>
        <v/>
      </c>
      <c r="B165" s="9"/>
      <c r="C165" s="59"/>
      <c r="D165" s="59"/>
      <c r="E165" s="5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 t="str">
        <f>IFERROR(__xludf.DUMMYFUNCTION("""COMPUTED_VALUE"""),"")</f>
        <v/>
      </c>
      <c r="B166" s="9"/>
      <c r="C166" s="59"/>
      <c r="D166" s="59"/>
      <c r="E166" s="5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 t="str">
        <f>IFERROR(__xludf.DUMMYFUNCTION("""COMPUTED_VALUE"""),"")</f>
        <v/>
      </c>
      <c r="B167" s="9"/>
      <c r="C167" s="59"/>
      <c r="D167" s="59"/>
      <c r="E167" s="5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 t="str">
        <f>IFERROR(__xludf.DUMMYFUNCTION("""COMPUTED_VALUE"""),"")</f>
        <v/>
      </c>
      <c r="B168" s="9"/>
      <c r="C168" s="59"/>
      <c r="D168" s="59"/>
      <c r="E168" s="5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 t="str">
        <f>IFERROR(__xludf.DUMMYFUNCTION("""COMPUTED_VALUE"""),"")</f>
        <v/>
      </c>
      <c r="B169" s="9"/>
      <c r="C169" s="59"/>
      <c r="D169" s="59"/>
      <c r="E169" s="5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 t="str">
        <f>IFERROR(__xludf.DUMMYFUNCTION("""COMPUTED_VALUE"""),"")</f>
        <v/>
      </c>
      <c r="B170" s="9"/>
      <c r="C170" s="59"/>
      <c r="D170" s="59"/>
      <c r="E170" s="5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 t="str">
        <f>IFERROR(__xludf.DUMMYFUNCTION("""COMPUTED_VALUE"""),"")</f>
        <v/>
      </c>
      <c r="B171" s="9"/>
      <c r="C171" s="59"/>
      <c r="D171" s="59"/>
      <c r="E171" s="5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 t="str">
        <f>IFERROR(__xludf.DUMMYFUNCTION("""COMPUTED_VALUE"""),"")</f>
        <v/>
      </c>
      <c r="B172" s="9"/>
      <c r="C172" s="59"/>
      <c r="D172" s="59"/>
      <c r="E172" s="5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 t="str">
        <f>IFERROR(__xludf.DUMMYFUNCTION("""COMPUTED_VALUE"""),"")</f>
        <v/>
      </c>
      <c r="B173" s="9"/>
      <c r="C173" s="59"/>
      <c r="D173" s="59"/>
      <c r="E173" s="5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 t="str">
        <f>IFERROR(__xludf.DUMMYFUNCTION("""COMPUTED_VALUE"""),"")</f>
        <v/>
      </c>
      <c r="B174" s="9"/>
      <c r="C174" s="59"/>
      <c r="D174" s="59"/>
      <c r="E174" s="5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 t="str">
        <f>IFERROR(__xludf.DUMMYFUNCTION("""COMPUTED_VALUE"""),"")</f>
        <v/>
      </c>
      <c r="B175" s="9"/>
      <c r="C175" s="59"/>
      <c r="D175" s="59"/>
      <c r="E175" s="5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 t="str">
        <f>IFERROR(__xludf.DUMMYFUNCTION("""COMPUTED_VALUE"""),"")</f>
        <v/>
      </c>
      <c r="B176" s="9"/>
      <c r="C176" s="59"/>
      <c r="D176" s="59"/>
      <c r="E176" s="5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 t="str">
        <f>IFERROR(__xludf.DUMMYFUNCTION("""COMPUTED_VALUE"""),"")</f>
        <v/>
      </c>
      <c r="B177" s="9"/>
      <c r="C177" s="59"/>
      <c r="D177" s="59"/>
      <c r="E177" s="5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 t="str">
        <f>IFERROR(__xludf.DUMMYFUNCTION("""COMPUTED_VALUE"""),"")</f>
        <v/>
      </c>
      <c r="B178" s="9"/>
      <c r="C178" s="59"/>
      <c r="D178" s="59"/>
      <c r="E178" s="5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 t="str">
        <f>IFERROR(__xludf.DUMMYFUNCTION("""COMPUTED_VALUE"""),"")</f>
        <v/>
      </c>
      <c r="B179" s="9"/>
      <c r="C179" s="59"/>
      <c r="D179" s="59"/>
      <c r="E179" s="5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 t="str">
        <f>IFERROR(__xludf.DUMMYFUNCTION("""COMPUTED_VALUE"""),"")</f>
        <v/>
      </c>
      <c r="B180" s="9"/>
      <c r="C180" s="59"/>
      <c r="D180" s="59"/>
      <c r="E180" s="5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 t="str">
        <f>IFERROR(__xludf.DUMMYFUNCTION("""COMPUTED_VALUE"""),"")</f>
        <v/>
      </c>
      <c r="B181" s="9"/>
      <c r="C181" s="59"/>
      <c r="D181" s="59"/>
      <c r="E181" s="5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 t="str">
        <f>IFERROR(__xludf.DUMMYFUNCTION("""COMPUTED_VALUE"""),"")</f>
        <v/>
      </c>
      <c r="B182" s="9"/>
      <c r="C182" s="59"/>
      <c r="D182" s="59"/>
      <c r="E182" s="5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 t="str">
        <f>IFERROR(__xludf.DUMMYFUNCTION("""COMPUTED_VALUE"""),"")</f>
        <v/>
      </c>
      <c r="B183" s="9"/>
      <c r="C183" s="59"/>
      <c r="D183" s="59"/>
      <c r="E183" s="5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 t="str">
        <f>IFERROR(__xludf.DUMMYFUNCTION("""COMPUTED_VALUE"""),"")</f>
        <v/>
      </c>
      <c r="B184" s="9"/>
      <c r="C184" s="59"/>
      <c r="D184" s="59"/>
      <c r="E184" s="5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 t="str">
        <f>IFERROR(__xludf.DUMMYFUNCTION("""COMPUTED_VALUE"""),"")</f>
        <v/>
      </c>
      <c r="B185" s="9"/>
      <c r="C185" s="59"/>
      <c r="D185" s="59"/>
      <c r="E185" s="5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 t="str">
        <f>IFERROR(__xludf.DUMMYFUNCTION("""COMPUTED_VALUE"""),"")</f>
        <v/>
      </c>
      <c r="B186" s="9"/>
      <c r="C186" s="59"/>
      <c r="D186" s="59"/>
      <c r="E186" s="5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 t="str">
        <f>IFERROR(__xludf.DUMMYFUNCTION("""COMPUTED_VALUE"""),"")</f>
        <v/>
      </c>
      <c r="B187" s="9"/>
      <c r="C187" s="59"/>
      <c r="D187" s="59"/>
      <c r="E187" s="5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 t="str">
        <f>IFERROR(__xludf.DUMMYFUNCTION("""COMPUTED_VALUE"""),"")</f>
        <v/>
      </c>
      <c r="B188" s="9"/>
      <c r="C188" s="59"/>
      <c r="D188" s="59"/>
      <c r="E188" s="5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 t="str">
        <f>IFERROR(__xludf.DUMMYFUNCTION("""COMPUTED_VALUE"""),"")</f>
        <v/>
      </c>
      <c r="B189" s="9"/>
      <c r="C189" s="59"/>
      <c r="D189" s="59"/>
      <c r="E189" s="5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 t="str">
        <f>IFERROR(__xludf.DUMMYFUNCTION("""COMPUTED_VALUE"""),"")</f>
        <v/>
      </c>
      <c r="B190" s="9"/>
      <c r="C190" s="59"/>
      <c r="D190" s="59"/>
      <c r="E190" s="5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 t="str">
        <f>IFERROR(__xludf.DUMMYFUNCTION("""COMPUTED_VALUE"""),"")</f>
        <v/>
      </c>
      <c r="B191" s="9"/>
      <c r="C191" s="59"/>
      <c r="D191" s="59"/>
      <c r="E191" s="5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 t="str">
        <f>IFERROR(__xludf.DUMMYFUNCTION("""COMPUTED_VALUE"""),"")</f>
        <v/>
      </c>
      <c r="B192" s="9"/>
      <c r="C192" s="59"/>
      <c r="D192" s="59"/>
      <c r="E192" s="5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 t="str">
        <f>IFERROR(__xludf.DUMMYFUNCTION("""COMPUTED_VALUE"""),"")</f>
        <v/>
      </c>
      <c r="B193" s="9"/>
      <c r="C193" s="59"/>
      <c r="D193" s="59"/>
      <c r="E193" s="5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 t="str">
        <f>IFERROR(__xludf.DUMMYFUNCTION("""COMPUTED_VALUE"""),"")</f>
        <v/>
      </c>
      <c r="B194" s="9"/>
      <c r="C194" s="59"/>
      <c r="D194" s="59"/>
      <c r="E194" s="5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 t="str">
        <f>IFERROR(__xludf.DUMMYFUNCTION("""COMPUTED_VALUE"""),"")</f>
        <v/>
      </c>
      <c r="B195" s="9"/>
      <c r="C195" s="59"/>
      <c r="D195" s="59"/>
      <c r="E195" s="5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 t="str">
        <f>IFERROR(__xludf.DUMMYFUNCTION("""COMPUTED_VALUE"""),"")</f>
        <v/>
      </c>
      <c r="B196" s="9"/>
      <c r="C196" s="59"/>
      <c r="D196" s="59"/>
      <c r="E196" s="5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 t="str">
        <f>IFERROR(__xludf.DUMMYFUNCTION("""COMPUTED_VALUE"""),"")</f>
        <v/>
      </c>
      <c r="B197" s="9"/>
      <c r="C197" s="59"/>
      <c r="D197" s="59"/>
      <c r="E197" s="5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 t="str">
        <f>IFERROR(__xludf.DUMMYFUNCTION("""COMPUTED_VALUE"""),"")</f>
        <v/>
      </c>
      <c r="B198" s="9"/>
      <c r="C198" s="59"/>
      <c r="D198" s="59"/>
      <c r="E198" s="5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 t="str">
        <f>IFERROR(__xludf.DUMMYFUNCTION("""COMPUTED_VALUE"""),"")</f>
        <v/>
      </c>
      <c r="B199" s="9"/>
      <c r="C199" s="59"/>
      <c r="D199" s="59"/>
      <c r="E199" s="5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 t="str">
        <f>IFERROR(__xludf.DUMMYFUNCTION("""COMPUTED_VALUE"""),"")</f>
        <v/>
      </c>
      <c r="B200" s="9"/>
      <c r="C200" s="59"/>
      <c r="D200" s="59"/>
      <c r="E200" s="5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 t="str">
        <f>IFERROR(__xludf.DUMMYFUNCTION("""COMPUTED_VALUE"""),"")</f>
        <v/>
      </c>
      <c r="B201" s="9"/>
      <c r="C201" s="59"/>
      <c r="D201" s="59"/>
      <c r="E201" s="5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 t="str">
        <f>IFERROR(__xludf.DUMMYFUNCTION("""COMPUTED_VALUE"""),"")</f>
        <v/>
      </c>
      <c r="B202" s="9"/>
      <c r="C202" s="59"/>
      <c r="D202" s="59"/>
      <c r="E202" s="5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 t="str">
        <f>IFERROR(__xludf.DUMMYFUNCTION("""COMPUTED_VALUE"""),"")</f>
        <v/>
      </c>
      <c r="B203" s="9"/>
      <c r="C203" s="59"/>
      <c r="D203" s="59"/>
      <c r="E203" s="5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 t="str">
        <f>IFERROR(__xludf.DUMMYFUNCTION("""COMPUTED_VALUE"""),"")</f>
        <v/>
      </c>
      <c r="B204" s="9"/>
      <c r="C204" s="59"/>
      <c r="D204" s="59"/>
      <c r="E204" s="5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 t="str">
        <f>IFERROR(__xludf.DUMMYFUNCTION("""COMPUTED_VALUE"""),"")</f>
        <v/>
      </c>
      <c r="B205" s="9"/>
      <c r="C205" s="59"/>
      <c r="D205" s="59"/>
      <c r="E205" s="5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 t="str">
        <f>IFERROR(__xludf.DUMMYFUNCTION("""COMPUTED_VALUE"""),"")</f>
        <v/>
      </c>
      <c r="B206" s="9"/>
      <c r="C206" s="59"/>
      <c r="D206" s="59"/>
      <c r="E206" s="5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 t="str">
        <f>IFERROR(__xludf.DUMMYFUNCTION("""COMPUTED_VALUE"""),"")</f>
        <v/>
      </c>
      <c r="B207" s="9"/>
      <c r="C207" s="59"/>
      <c r="D207" s="59"/>
      <c r="E207" s="5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 t="str">
        <f>IFERROR(__xludf.DUMMYFUNCTION("""COMPUTED_VALUE"""),"")</f>
        <v/>
      </c>
      <c r="B208" s="9"/>
      <c r="C208" s="59"/>
      <c r="D208" s="59"/>
      <c r="E208" s="5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 t="str">
        <f>IFERROR(__xludf.DUMMYFUNCTION("""COMPUTED_VALUE"""),"")</f>
        <v/>
      </c>
      <c r="B209" s="9"/>
      <c r="C209" s="59"/>
      <c r="D209" s="59"/>
      <c r="E209" s="5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 t="str">
        <f>IFERROR(__xludf.DUMMYFUNCTION("""COMPUTED_VALUE"""),"")</f>
        <v/>
      </c>
      <c r="B210" s="9"/>
      <c r="C210" s="59"/>
      <c r="D210" s="59"/>
      <c r="E210" s="5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 t="str">
        <f>IFERROR(__xludf.DUMMYFUNCTION("""COMPUTED_VALUE"""),"")</f>
        <v/>
      </c>
      <c r="B211" s="9"/>
      <c r="C211" s="59"/>
      <c r="D211" s="59"/>
      <c r="E211" s="5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 t="str">
        <f>IFERROR(__xludf.DUMMYFUNCTION("""COMPUTED_VALUE"""),"")</f>
        <v/>
      </c>
      <c r="B212" s="9"/>
      <c r="C212" s="59"/>
      <c r="D212" s="59"/>
      <c r="E212" s="5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 t="str">
        <f>IFERROR(__xludf.DUMMYFUNCTION("""COMPUTED_VALUE"""),"")</f>
        <v/>
      </c>
      <c r="B213" s="9"/>
      <c r="C213" s="59"/>
      <c r="D213" s="59"/>
      <c r="E213" s="5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 t="str">
        <f>IFERROR(__xludf.DUMMYFUNCTION("""COMPUTED_VALUE"""),"")</f>
        <v/>
      </c>
      <c r="B214" s="9"/>
      <c r="C214" s="59"/>
      <c r="D214" s="59"/>
      <c r="E214" s="5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 t="str">
        <f>IFERROR(__xludf.DUMMYFUNCTION("""COMPUTED_VALUE"""),"")</f>
        <v/>
      </c>
      <c r="B215" s="9"/>
      <c r="C215" s="59"/>
      <c r="D215" s="59"/>
      <c r="E215" s="5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 t="str">
        <f>IFERROR(__xludf.DUMMYFUNCTION("""COMPUTED_VALUE"""),"")</f>
        <v/>
      </c>
      <c r="B216" s="9"/>
      <c r="C216" s="59"/>
      <c r="D216" s="59"/>
      <c r="E216" s="5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 t="str">
        <f>IFERROR(__xludf.DUMMYFUNCTION("""COMPUTED_VALUE"""),"")</f>
        <v/>
      </c>
      <c r="B217" s="9"/>
      <c r="C217" s="59"/>
      <c r="D217" s="59"/>
      <c r="E217" s="5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 t="str">
        <f>IFERROR(__xludf.DUMMYFUNCTION("""COMPUTED_VALUE"""),"")</f>
        <v/>
      </c>
      <c r="B218" s="9"/>
      <c r="C218" s="59"/>
      <c r="D218" s="59"/>
      <c r="E218" s="5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 t="str">
        <f>IFERROR(__xludf.DUMMYFUNCTION("""COMPUTED_VALUE"""),"")</f>
        <v/>
      </c>
      <c r="B219" s="9"/>
      <c r="C219" s="59"/>
      <c r="D219" s="59"/>
      <c r="E219" s="5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 t="str">
        <f>IFERROR(__xludf.DUMMYFUNCTION("""COMPUTED_VALUE"""),"")</f>
        <v/>
      </c>
      <c r="B220" s="9"/>
      <c r="C220" s="59"/>
      <c r="D220" s="59"/>
      <c r="E220" s="5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 t="str">
        <f>IFERROR(__xludf.DUMMYFUNCTION("""COMPUTED_VALUE"""),"")</f>
        <v/>
      </c>
      <c r="B221" s="9"/>
      <c r="C221" s="59"/>
      <c r="D221" s="59"/>
      <c r="E221" s="5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 t="str">
        <f>IFERROR(__xludf.DUMMYFUNCTION("""COMPUTED_VALUE"""),"")</f>
        <v/>
      </c>
      <c r="B222" s="9"/>
      <c r="C222" s="59"/>
      <c r="D222" s="59"/>
      <c r="E222" s="5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 t="str">
        <f>IFERROR(__xludf.DUMMYFUNCTION("""COMPUTED_VALUE"""),"")</f>
        <v/>
      </c>
      <c r="B223" s="9"/>
      <c r="C223" s="59"/>
      <c r="D223" s="59"/>
      <c r="E223" s="5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 t="str">
        <f>IFERROR(__xludf.DUMMYFUNCTION("""COMPUTED_VALUE"""),"")</f>
        <v/>
      </c>
      <c r="B224" s="9"/>
      <c r="C224" s="59"/>
      <c r="D224" s="59"/>
      <c r="E224" s="5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 t="str">
        <f>IFERROR(__xludf.DUMMYFUNCTION("""COMPUTED_VALUE"""),"")</f>
        <v/>
      </c>
      <c r="B225" s="9"/>
      <c r="C225" s="59"/>
      <c r="D225" s="59"/>
      <c r="E225" s="5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 t="str">
        <f>IFERROR(__xludf.DUMMYFUNCTION("""COMPUTED_VALUE"""),"")</f>
        <v/>
      </c>
      <c r="B226" s="9"/>
      <c r="C226" s="59"/>
      <c r="D226" s="59"/>
      <c r="E226" s="5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 t="str">
        <f>IFERROR(__xludf.DUMMYFUNCTION("""COMPUTED_VALUE"""),"")</f>
        <v/>
      </c>
      <c r="B227" s="9"/>
      <c r="C227" s="59"/>
      <c r="D227" s="59"/>
      <c r="E227" s="5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 t="str">
        <f>IFERROR(__xludf.DUMMYFUNCTION("""COMPUTED_VALUE"""),"")</f>
        <v/>
      </c>
      <c r="B228" s="9"/>
      <c r="C228" s="59"/>
      <c r="D228" s="59"/>
      <c r="E228" s="5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 t="str">
        <f>IFERROR(__xludf.DUMMYFUNCTION("""COMPUTED_VALUE"""),"")</f>
        <v/>
      </c>
      <c r="B229" s="9"/>
      <c r="C229" s="59"/>
      <c r="D229" s="59"/>
      <c r="E229" s="5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 t="str">
        <f>IFERROR(__xludf.DUMMYFUNCTION("""COMPUTED_VALUE"""),"")</f>
        <v/>
      </c>
      <c r="B230" s="9"/>
      <c r="C230" s="59"/>
      <c r="D230" s="59"/>
      <c r="E230" s="5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 t="str">
        <f>IFERROR(__xludf.DUMMYFUNCTION("""COMPUTED_VALUE"""),"")</f>
        <v/>
      </c>
      <c r="B231" s="9"/>
      <c r="C231" s="59"/>
      <c r="D231" s="59"/>
      <c r="E231" s="5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 t="str">
        <f>IFERROR(__xludf.DUMMYFUNCTION("""COMPUTED_VALUE"""),"")</f>
        <v/>
      </c>
      <c r="B232" s="9"/>
      <c r="C232" s="59"/>
      <c r="D232" s="59"/>
      <c r="E232" s="5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 t="str">
        <f>IFERROR(__xludf.DUMMYFUNCTION("""COMPUTED_VALUE"""),"")</f>
        <v/>
      </c>
      <c r="B233" s="9"/>
      <c r="C233" s="59"/>
      <c r="D233" s="59"/>
      <c r="E233" s="5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 t="str">
        <f>IFERROR(__xludf.DUMMYFUNCTION("""COMPUTED_VALUE"""),"")</f>
        <v/>
      </c>
      <c r="B234" s="9"/>
      <c r="C234" s="59"/>
      <c r="D234" s="59"/>
      <c r="E234" s="5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 t="str">
        <f>IFERROR(__xludf.DUMMYFUNCTION("""COMPUTED_VALUE"""),"")</f>
        <v/>
      </c>
      <c r="B235" s="9"/>
      <c r="C235" s="59"/>
      <c r="D235" s="59"/>
      <c r="E235" s="5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 t="str">
        <f>IFERROR(__xludf.DUMMYFUNCTION("""COMPUTED_VALUE"""),"")</f>
        <v/>
      </c>
      <c r="B236" s="9"/>
      <c r="C236" s="59"/>
      <c r="D236" s="59"/>
      <c r="E236" s="5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 t="str">
        <f>IFERROR(__xludf.DUMMYFUNCTION("""COMPUTED_VALUE"""),"")</f>
        <v/>
      </c>
      <c r="B237" s="9"/>
      <c r="C237" s="59"/>
      <c r="D237" s="59"/>
      <c r="E237" s="5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 t="str">
        <f>IFERROR(__xludf.DUMMYFUNCTION("""COMPUTED_VALUE"""),"")</f>
        <v/>
      </c>
      <c r="B238" s="9"/>
      <c r="C238" s="59"/>
      <c r="D238" s="59"/>
      <c r="E238" s="5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 t="str">
        <f>IFERROR(__xludf.DUMMYFUNCTION("""COMPUTED_VALUE"""),"")</f>
        <v/>
      </c>
      <c r="B239" s="9"/>
      <c r="C239" s="59"/>
      <c r="D239" s="59"/>
      <c r="E239" s="5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 t="str">
        <f>IFERROR(__xludf.DUMMYFUNCTION("""COMPUTED_VALUE"""),"")</f>
        <v/>
      </c>
      <c r="B240" s="9"/>
      <c r="C240" s="59"/>
      <c r="D240" s="59"/>
      <c r="E240" s="5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 t="str">
        <f>IFERROR(__xludf.DUMMYFUNCTION("""COMPUTED_VALUE"""),"")</f>
        <v/>
      </c>
      <c r="B241" s="9"/>
      <c r="C241" s="59"/>
      <c r="D241" s="59"/>
      <c r="E241" s="5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 t="str">
        <f>IFERROR(__xludf.DUMMYFUNCTION("""COMPUTED_VALUE"""),"")</f>
        <v/>
      </c>
      <c r="B242" s="9"/>
      <c r="C242" s="59"/>
      <c r="D242" s="59"/>
      <c r="E242" s="5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 t="str">
        <f>IFERROR(__xludf.DUMMYFUNCTION("""COMPUTED_VALUE"""),"")</f>
        <v/>
      </c>
      <c r="B243" s="9"/>
      <c r="C243" s="59"/>
      <c r="D243" s="59"/>
      <c r="E243" s="5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 t="str">
        <f>IFERROR(__xludf.DUMMYFUNCTION("""COMPUTED_VALUE"""),"")</f>
        <v/>
      </c>
      <c r="B244" s="9"/>
      <c r="C244" s="59"/>
      <c r="D244" s="59"/>
      <c r="E244" s="5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 t="str">
        <f>IFERROR(__xludf.DUMMYFUNCTION("""COMPUTED_VALUE"""),"")</f>
        <v/>
      </c>
      <c r="B245" s="9"/>
      <c r="C245" s="59"/>
      <c r="D245" s="59"/>
      <c r="E245" s="5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 t="str">
        <f>IFERROR(__xludf.DUMMYFUNCTION("""COMPUTED_VALUE"""),"")</f>
        <v/>
      </c>
      <c r="B246" s="9"/>
      <c r="C246" s="59"/>
      <c r="D246" s="59"/>
      <c r="E246" s="5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 t="str">
        <f>IFERROR(__xludf.DUMMYFUNCTION("""COMPUTED_VALUE"""),"")</f>
        <v/>
      </c>
      <c r="B247" s="9"/>
      <c r="C247" s="59"/>
      <c r="D247" s="59"/>
      <c r="E247" s="5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 t="str">
        <f>IFERROR(__xludf.DUMMYFUNCTION("""COMPUTED_VALUE"""),"")</f>
        <v/>
      </c>
      <c r="B248" s="9"/>
      <c r="C248" s="59"/>
      <c r="D248" s="59"/>
      <c r="E248" s="5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 t="str">
        <f>IFERROR(__xludf.DUMMYFUNCTION("""COMPUTED_VALUE"""),"")</f>
        <v/>
      </c>
      <c r="B249" s="9"/>
      <c r="C249" s="59"/>
      <c r="D249" s="59"/>
      <c r="E249" s="5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 t="str">
        <f>IFERROR(__xludf.DUMMYFUNCTION("""COMPUTED_VALUE"""),"")</f>
        <v/>
      </c>
      <c r="B250" s="9"/>
      <c r="C250" s="59"/>
      <c r="D250" s="59"/>
      <c r="E250" s="5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 t="str">
        <f>IFERROR(__xludf.DUMMYFUNCTION("""COMPUTED_VALUE"""),"")</f>
        <v/>
      </c>
      <c r="B251" s="9"/>
      <c r="C251" s="59"/>
      <c r="D251" s="59"/>
      <c r="E251" s="5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 t="str">
        <f>IFERROR(__xludf.DUMMYFUNCTION("""COMPUTED_VALUE"""),"")</f>
        <v/>
      </c>
      <c r="B252" s="9"/>
      <c r="C252" s="59"/>
      <c r="D252" s="59"/>
      <c r="E252" s="5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 t="str">
        <f>IFERROR(__xludf.DUMMYFUNCTION("""COMPUTED_VALUE"""),"")</f>
        <v/>
      </c>
      <c r="B253" s="9"/>
      <c r="C253" s="59"/>
      <c r="D253" s="59"/>
      <c r="E253" s="5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 t="str">
        <f>IFERROR(__xludf.DUMMYFUNCTION("""COMPUTED_VALUE"""),"")</f>
        <v/>
      </c>
      <c r="B254" s="9"/>
      <c r="C254" s="59"/>
      <c r="D254" s="59"/>
      <c r="E254" s="5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 t="str">
        <f>IFERROR(__xludf.DUMMYFUNCTION("""COMPUTED_VALUE"""),"")</f>
        <v/>
      </c>
      <c r="B255" s="9"/>
      <c r="C255" s="59"/>
      <c r="D255" s="59"/>
      <c r="E255" s="5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 t="str">
        <f>IFERROR(__xludf.DUMMYFUNCTION("""COMPUTED_VALUE"""),"")</f>
        <v/>
      </c>
      <c r="B256" s="9"/>
      <c r="C256" s="59"/>
      <c r="D256" s="59"/>
      <c r="E256" s="5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 t="str">
        <f>IFERROR(__xludf.DUMMYFUNCTION("""COMPUTED_VALUE"""),"")</f>
        <v/>
      </c>
      <c r="B257" s="9"/>
      <c r="C257" s="59"/>
      <c r="D257" s="59"/>
      <c r="E257" s="5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 t="str">
        <f>IFERROR(__xludf.DUMMYFUNCTION("""COMPUTED_VALUE"""),"")</f>
        <v/>
      </c>
      <c r="B258" s="9"/>
      <c r="C258" s="59"/>
      <c r="D258" s="59"/>
      <c r="E258" s="5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 t="str">
        <f>IFERROR(__xludf.DUMMYFUNCTION("""COMPUTED_VALUE"""),"")</f>
        <v/>
      </c>
      <c r="B259" s="9"/>
      <c r="C259" s="59"/>
      <c r="D259" s="59"/>
      <c r="E259" s="5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 t="str">
        <f>IFERROR(__xludf.DUMMYFUNCTION("""COMPUTED_VALUE"""),"")</f>
        <v/>
      </c>
      <c r="B260" s="9"/>
      <c r="C260" s="59"/>
      <c r="D260" s="59"/>
      <c r="E260" s="5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 t="str">
        <f>IFERROR(__xludf.DUMMYFUNCTION("""COMPUTED_VALUE"""),"")</f>
        <v/>
      </c>
      <c r="B261" s="9"/>
      <c r="C261" s="59"/>
      <c r="D261" s="59"/>
      <c r="E261" s="5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 t="str">
        <f>IFERROR(__xludf.DUMMYFUNCTION("""COMPUTED_VALUE"""),"")</f>
        <v/>
      </c>
      <c r="B262" s="9"/>
      <c r="C262" s="59"/>
      <c r="D262" s="59"/>
      <c r="E262" s="5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 t="str">
        <f>IFERROR(__xludf.DUMMYFUNCTION("""COMPUTED_VALUE"""),"")</f>
        <v/>
      </c>
      <c r="B263" s="9"/>
      <c r="C263" s="59"/>
      <c r="D263" s="59"/>
      <c r="E263" s="5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 t="str">
        <f>IFERROR(__xludf.DUMMYFUNCTION("""COMPUTED_VALUE"""),"")</f>
        <v/>
      </c>
      <c r="B264" s="9"/>
      <c r="C264" s="59"/>
      <c r="D264" s="59"/>
      <c r="E264" s="5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 t="str">
        <f>IFERROR(__xludf.DUMMYFUNCTION("""COMPUTED_VALUE"""),"")</f>
        <v/>
      </c>
      <c r="B265" s="9"/>
      <c r="C265" s="59"/>
      <c r="D265" s="59"/>
      <c r="E265" s="5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 t="str">
        <f>IFERROR(__xludf.DUMMYFUNCTION("""COMPUTED_VALUE"""),"")</f>
        <v/>
      </c>
      <c r="B266" s="9"/>
      <c r="C266" s="59"/>
      <c r="D266" s="59"/>
      <c r="E266" s="5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 t="str">
        <f>IFERROR(__xludf.DUMMYFUNCTION("""COMPUTED_VALUE"""),"")</f>
        <v/>
      </c>
      <c r="B267" s="9"/>
      <c r="C267" s="59"/>
      <c r="D267" s="59"/>
      <c r="E267" s="5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 t="str">
        <f>IFERROR(__xludf.DUMMYFUNCTION("""COMPUTED_VALUE"""),"")</f>
        <v/>
      </c>
      <c r="B268" s="9"/>
      <c r="C268" s="59"/>
      <c r="D268" s="59"/>
      <c r="E268" s="5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 t="str">
        <f>IFERROR(__xludf.DUMMYFUNCTION("""COMPUTED_VALUE"""),"")</f>
        <v/>
      </c>
      <c r="B269" s="9"/>
      <c r="C269" s="59"/>
      <c r="D269" s="59"/>
      <c r="E269" s="5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 t="str">
        <f>IFERROR(__xludf.DUMMYFUNCTION("""COMPUTED_VALUE"""),"")</f>
        <v/>
      </c>
      <c r="B270" s="9"/>
      <c r="C270" s="59"/>
      <c r="D270" s="59"/>
      <c r="E270" s="5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 t="str">
        <f>IFERROR(__xludf.DUMMYFUNCTION("""COMPUTED_VALUE"""),"")</f>
        <v/>
      </c>
      <c r="B271" s="9"/>
      <c r="C271" s="59"/>
      <c r="D271" s="59"/>
      <c r="E271" s="5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 t="str">
        <f>IFERROR(__xludf.DUMMYFUNCTION("""COMPUTED_VALUE"""),"")</f>
        <v/>
      </c>
      <c r="B272" s="9"/>
      <c r="C272" s="59"/>
      <c r="D272" s="59"/>
      <c r="E272" s="5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 t="str">
        <f>IFERROR(__xludf.DUMMYFUNCTION("""COMPUTED_VALUE"""),"")</f>
        <v/>
      </c>
      <c r="B273" s="9"/>
      <c r="C273" s="59"/>
      <c r="D273" s="59"/>
      <c r="E273" s="5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 t="str">
        <f>IFERROR(__xludf.DUMMYFUNCTION("""COMPUTED_VALUE"""),"")</f>
        <v/>
      </c>
      <c r="B274" s="9"/>
      <c r="C274" s="59"/>
      <c r="D274" s="59"/>
      <c r="E274" s="5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 t="str">
        <f>IFERROR(__xludf.DUMMYFUNCTION("""COMPUTED_VALUE"""),"")</f>
        <v/>
      </c>
      <c r="B275" s="9"/>
      <c r="C275" s="59"/>
      <c r="D275" s="59"/>
      <c r="E275" s="5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 t="str">
        <f>IFERROR(__xludf.DUMMYFUNCTION("""COMPUTED_VALUE"""),"")</f>
        <v/>
      </c>
      <c r="B276" s="9"/>
      <c r="C276" s="59"/>
      <c r="D276" s="59"/>
      <c r="E276" s="5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 t="str">
        <f>IFERROR(__xludf.DUMMYFUNCTION("""COMPUTED_VALUE"""),"")</f>
        <v/>
      </c>
      <c r="B277" s="9"/>
      <c r="C277" s="59"/>
      <c r="D277" s="59"/>
      <c r="E277" s="5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 t="str">
        <f>IFERROR(__xludf.DUMMYFUNCTION("""COMPUTED_VALUE"""),"")</f>
        <v/>
      </c>
      <c r="B278" s="9"/>
      <c r="C278" s="59"/>
      <c r="D278" s="59"/>
      <c r="E278" s="5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 t="str">
        <f>IFERROR(__xludf.DUMMYFUNCTION("""COMPUTED_VALUE"""),"")</f>
        <v/>
      </c>
      <c r="B279" s="9"/>
      <c r="C279" s="59"/>
      <c r="D279" s="59"/>
      <c r="E279" s="5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 t="str">
        <f>IFERROR(__xludf.DUMMYFUNCTION("""COMPUTED_VALUE"""),"")</f>
        <v/>
      </c>
      <c r="B280" s="9"/>
      <c r="C280" s="59"/>
      <c r="D280" s="59"/>
      <c r="E280" s="5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 t="str">
        <f>IFERROR(__xludf.DUMMYFUNCTION("""COMPUTED_VALUE"""),"")</f>
        <v/>
      </c>
      <c r="B281" s="9"/>
      <c r="C281" s="59"/>
      <c r="D281" s="59"/>
      <c r="E281" s="5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 t="str">
        <f>IFERROR(__xludf.DUMMYFUNCTION("""COMPUTED_VALUE"""),"")</f>
        <v/>
      </c>
      <c r="B282" s="9"/>
      <c r="C282" s="59"/>
      <c r="D282" s="59"/>
      <c r="E282" s="5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 t="str">
        <f>IFERROR(__xludf.DUMMYFUNCTION("""COMPUTED_VALUE"""),"")</f>
        <v/>
      </c>
      <c r="B283" s="9"/>
      <c r="C283" s="59"/>
      <c r="D283" s="59"/>
      <c r="E283" s="5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 t="str">
        <f>IFERROR(__xludf.DUMMYFUNCTION("""COMPUTED_VALUE"""),"")</f>
        <v/>
      </c>
      <c r="B284" s="9"/>
      <c r="C284" s="59"/>
      <c r="D284" s="59"/>
      <c r="E284" s="5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 t="str">
        <f>IFERROR(__xludf.DUMMYFUNCTION("""COMPUTED_VALUE"""),"")</f>
        <v/>
      </c>
      <c r="B285" s="9"/>
      <c r="C285" s="59"/>
      <c r="D285" s="59"/>
      <c r="E285" s="5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 t="str">
        <f>IFERROR(__xludf.DUMMYFUNCTION("""COMPUTED_VALUE"""),"")</f>
        <v/>
      </c>
      <c r="B286" s="9"/>
      <c r="C286" s="59"/>
      <c r="D286" s="59"/>
      <c r="E286" s="5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 t="str">
        <f>IFERROR(__xludf.DUMMYFUNCTION("""COMPUTED_VALUE"""),"")</f>
        <v/>
      </c>
      <c r="B287" s="9"/>
      <c r="C287" s="59"/>
      <c r="D287" s="59"/>
      <c r="E287" s="5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 t="str">
        <f>IFERROR(__xludf.DUMMYFUNCTION("""COMPUTED_VALUE"""),"")</f>
        <v/>
      </c>
      <c r="B288" s="9"/>
      <c r="C288" s="59"/>
      <c r="D288" s="59"/>
      <c r="E288" s="5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 t="str">
        <f>IFERROR(__xludf.DUMMYFUNCTION("""COMPUTED_VALUE"""),"")</f>
        <v/>
      </c>
      <c r="B289" s="9"/>
      <c r="C289" s="59"/>
      <c r="D289" s="59"/>
      <c r="E289" s="5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 t="str">
        <f>IFERROR(__xludf.DUMMYFUNCTION("""COMPUTED_VALUE"""),"")</f>
        <v/>
      </c>
      <c r="B290" s="9"/>
      <c r="C290" s="59"/>
      <c r="D290" s="59"/>
      <c r="E290" s="5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 t="str">
        <f>IFERROR(__xludf.DUMMYFUNCTION("""COMPUTED_VALUE"""),"")</f>
        <v/>
      </c>
      <c r="B291" s="9"/>
      <c r="C291" s="59"/>
      <c r="D291" s="59"/>
      <c r="E291" s="5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 t="str">
        <f>IFERROR(__xludf.DUMMYFUNCTION("""COMPUTED_VALUE"""),"")</f>
        <v/>
      </c>
      <c r="B292" s="9"/>
      <c r="C292" s="59"/>
      <c r="D292" s="59"/>
      <c r="E292" s="5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 t="str">
        <f>IFERROR(__xludf.DUMMYFUNCTION("""COMPUTED_VALUE"""),"")</f>
        <v/>
      </c>
      <c r="B293" s="9"/>
      <c r="C293" s="59"/>
      <c r="D293" s="59"/>
      <c r="E293" s="5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 t="str">
        <f>IFERROR(__xludf.DUMMYFUNCTION("""COMPUTED_VALUE"""),"")</f>
        <v/>
      </c>
      <c r="B294" s="9"/>
      <c r="C294" s="59"/>
      <c r="D294" s="59"/>
      <c r="E294" s="5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 t="str">
        <f>IFERROR(__xludf.DUMMYFUNCTION("""COMPUTED_VALUE"""),"")</f>
        <v/>
      </c>
      <c r="B295" s="9"/>
      <c r="C295" s="59"/>
      <c r="D295" s="59"/>
      <c r="E295" s="5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 t="str">
        <f>IFERROR(__xludf.DUMMYFUNCTION("""COMPUTED_VALUE"""),"")</f>
        <v/>
      </c>
      <c r="B296" s="9"/>
      <c r="C296" s="59"/>
      <c r="D296" s="59"/>
      <c r="E296" s="5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 t="str">
        <f>IFERROR(__xludf.DUMMYFUNCTION("""COMPUTED_VALUE"""),"")</f>
        <v/>
      </c>
      <c r="B297" s="9"/>
      <c r="C297" s="59"/>
      <c r="D297" s="59"/>
      <c r="E297" s="5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 t="str">
        <f>IFERROR(__xludf.DUMMYFUNCTION("""COMPUTED_VALUE"""),"")</f>
        <v/>
      </c>
      <c r="B298" s="9"/>
      <c r="C298" s="59"/>
      <c r="D298" s="59"/>
      <c r="E298" s="5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 t="str">
        <f>IFERROR(__xludf.DUMMYFUNCTION("""COMPUTED_VALUE"""),"")</f>
        <v/>
      </c>
      <c r="B299" s="9"/>
      <c r="C299" s="59"/>
      <c r="D299" s="59"/>
      <c r="E299" s="5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 t="str">
        <f>IFERROR(__xludf.DUMMYFUNCTION("""COMPUTED_VALUE"""),"")</f>
        <v/>
      </c>
      <c r="B300" s="9"/>
      <c r="C300" s="59"/>
      <c r="D300" s="59"/>
      <c r="E300" s="5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 t="str">
        <f>IFERROR(__xludf.DUMMYFUNCTION("""COMPUTED_VALUE"""),"")</f>
        <v/>
      </c>
      <c r="B301" s="9"/>
      <c r="C301" s="59"/>
      <c r="D301" s="59"/>
      <c r="E301" s="5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 t="str">
        <f>IFERROR(__xludf.DUMMYFUNCTION("""COMPUTED_VALUE"""),"")</f>
        <v/>
      </c>
      <c r="B302" s="9"/>
      <c r="C302" s="59"/>
      <c r="D302" s="59"/>
      <c r="E302" s="5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 t="str">
        <f>IFERROR(__xludf.DUMMYFUNCTION("""COMPUTED_VALUE"""),"")</f>
        <v/>
      </c>
      <c r="B303" s="9"/>
      <c r="C303" s="59"/>
      <c r="D303" s="59"/>
      <c r="E303" s="5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 t="str">
        <f>IFERROR(__xludf.DUMMYFUNCTION("""COMPUTED_VALUE"""),"")</f>
        <v/>
      </c>
      <c r="B304" s="9"/>
      <c r="C304" s="59"/>
      <c r="D304" s="59"/>
      <c r="E304" s="5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 t="str">
        <f>IFERROR(__xludf.DUMMYFUNCTION("""COMPUTED_VALUE"""),"")</f>
        <v/>
      </c>
      <c r="B305" s="9"/>
      <c r="C305" s="59"/>
      <c r="D305" s="59"/>
      <c r="E305" s="5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 t="str">
        <f>IFERROR(__xludf.DUMMYFUNCTION("""COMPUTED_VALUE"""),"")</f>
        <v/>
      </c>
      <c r="B306" s="9"/>
      <c r="C306" s="59"/>
      <c r="D306" s="59"/>
      <c r="E306" s="5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 t="str">
        <f>IFERROR(__xludf.DUMMYFUNCTION("""COMPUTED_VALUE"""),"")</f>
        <v/>
      </c>
      <c r="B307" s="9"/>
      <c r="C307" s="59"/>
      <c r="D307" s="59"/>
      <c r="E307" s="5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 t="str">
        <f>IFERROR(__xludf.DUMMYFUNCTION("""COMPUTED_VALUE"""),"")</f>
        <v/>
      </c>
      <c r="B308" s="9"/>
      <c r="C308" s="59"/>
      <c r="D308" s="59"/>
      <c r="E308" s="5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 t="str">
        <f>IFERROR(__xludf.DUMMYFUNCTION("""COMPUTED_VALUE"""),"")</f>
        <v/>
      </c>
      <c r="B309" s="9"/>
      <c r="C309" s="59"/>
      <c r="D309" s="59"/>
      <c r="E309" s="5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 t="str">
        <f>IFERROR(__xludf.DUMMYFUNCTION("""COMPUTED_VALUE"""),"")</f>
        <v/>
      </c>
      <c r="B310" s="9"/>
      <c r="C310" s="59"/>
      <c r="D310" s="59"/>
      <c r="E310" s="5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 t="str">
        <f>IFERROR(__xludf.DUMMYFUNCTION("""COMPUTED_VALUE"""),"")</f>
        <v/>
      </c>
      <c r="B311" s="9"/>
      <c r="C311" s="59"/>
      <c r="D311" s="59"/>
      <c r="E311" s="5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 t="str">
        <f>IFERROR(__xludf.DUMMYFUNCTION("""COMPUTED_VALUE"""),"")</f>
        <v/>
      </c>
      <c r="B312" s="9"/>
      <c r="C312" s="59"/>
      <c r="D312" s="59"/>
      <c r="E312" s="5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 t="str">
        <f>IFERROR(__xludf.DUMMYFUNCTION("""COMPUTED_VALUE"""),"")</f>
        <v/>
      </c>
      <c r="B313" s="9"/>
      <c r="C313" s="59"/>
      <c r="D313" s="59"/>
      <c r="E313" s="5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 t="str">
        <f>IFERROR(__xludf.DUMMYFUNCTION("""COMPUTED_VALUE"""),"")</f>
        <v/>
      </c>
      <c r="B314" s="9"/>
      <c r="C314" s="59"/>
      <c r="D314" s="59"/>
      <c r="E314" s="5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 t="str">
        <f>IFERROR(__xludf.DUMMYFUNCTION("""COMPUTED_VALUE"""),"")</f>
        <v/>
      </c>
      <c r="B315" s="9"/>
      <c r="C315" s="59"/>
      <c r="D315" s="59"/>
      <c r="E315" s="5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 t="str">
        <f>IFERROR(__xludf.DUMMYFUNCTION("""COMPUTED_VALUE"""),"")</f>
        <v/>
      </c>
      <c r="B316" s="9"/>
      <c r="C316" s="59"/>
      <c r="D316" s="59"/>
      <c r="E316" s="5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 t="str">
        <f>IFERROR(__xludf.DUMMYFUNCTION("""COMPUTED_VALUE"""),"")</f>
        <v/>
      </c>
      <c r="B317" s="9"/>
      <c r="C317" s="59"/>
      <c r="D317" s="59"/>
      <c r="E317" s="5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 t="str">
        <f>IFERROR(__xludf.DUMMYFUNCTION("""COMPUTED_VALUE"""),"")</f>
        <v/>
      </c>
      <c r="B318" s="9"/>
      <c r="C318" s="59"/>
      <c r="D318" s="59"/>
      <c r="E318" s="5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 t="str">
        <f>IFERROR(__xludf.DUMMYFUNCTION("""COMPUTED_VALUE"""),"")</f>
        <v/>
      </c>
      <c r="B319" s="9"/>
      <c r="C319" s="59"/>
      <c r="D319" s="59"/>
      <c r="E319" s="5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 t="str">
        <f>IFERROR(__xludf.DUMMYFUNCTION("""COMPUTED_VALUE"""),"")</f>
        <v/>
      </c>
      <c r="B320" s="9"/>
      <c r="C320" s="59"/>
      <c r="D320" s="59"/>
      <c r="E320" s="5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 t="str">
        <f>IFERROR(__xludf.DUMMYFUNCTION("""COMPUTED_VALUE"""),"")</f>
        <v/>
      </c>
      <c r="B321" s="9"/>
      <c r="C321" s="59"/>
      <c r="D321" s="59"/>
      <c r="E321" s="5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 t="str">
        <f>IFERROR(__xludf.DUMMYFUNCTION("""COMPUTED_VALUE"""),"")</f>
        <v/>
      </c>
      <c r="B322" s="9"/>
      <c r="C322" s="59"/>
      <c r="D322" s="59"/>
      <c r="E322" s="5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 t="str">
        <f>IFERROR(__xludf.DUMMYFUNCTION("""COMPUTED_VALUE"""),"")</f>
        <v/>
      </c>
      <c r="B323" s="9"/>
      <c r="C323" s="59"/>
      <c r="D323" s="59"/>
      <c r="E323" s="5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 t="str">
        <f>IFERROR(__xludf.DUMMYFUNCTION("""COMPUTED_VALUE"""),"")</f>
        <v/>
      </c>
      <c r="B324" s="9"/>
      <c r="C324" s="59"/>
      <c r="D324" s="59"/>
      <c r="E324" s="5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 t="str">
        <f>IFERROR(__xludf.DUMMYFUNCTION("""COMPUTED_VALUE"""),"")</f>
        <v/>
      </c>
      <c r="B325" s="9"/>
      <c r="C325" s="59"/>
      <c r="D325" s="59"/>
      <c r="E325" s="5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 t="str">
        <f>IFERROR(__xludf.DUMMYFUNCTION("""COMPUTED_VALUE"""),"")</f>
        <v/>
      </c>
      <c r="B326" s="9"/>
      <c r="C326" s="59"/>
      <c r="D326" s="59"/>
      <c r="E326" s="5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 t="str">
        <f>IFERROR(__xludf.DUMMYFUNCTION("""COMPUTED_VALUE"""),"")</f>
        <v/>
      </c>
      <c r="B327" s="9"/>
      <c r="C327" s="59"/>
      <c r="D327" s="59"/>
      <c r="E327" s="5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 t="str">
        <f>IFERROR(__xludf.DUMMYFUNCTION("""COMPUTED_VALUE"""),"")</f>
        <v/>
      </c>
      <c r="B328" s="9"/>
      <c r="C328" s="59"/>
      <c r="D328" s="59"/>
      <c r="E328" s="5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 t="str">
        <f>IFERROR(__xludf.DUMMYFUNCTION("""COMPUTED_VALUE"""),"")</f>
        <v/>
      </c>
      <c r="B329" s="9"/>
      <c r="C329" s="59"/>
      <c r="D329" s="59"/>
      <c r="E329" s="5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 t="str">
        <f>IFERROR(__xludf.DUMMYFUNCTION("""COMPUTED_VALUE"""),"")</f>
        <v/>
      </c>
      <c r="B330" s="9"/>
      <c r="C330" s="59"/>
      <c r="D330" s="59"/>
      <c r="E330" s="5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 t="str">
        <f>IFERROR(__xludf.DUMMYFUNCTION("""COMPUTED_VALUE"""),"")</f>
        <v/>
      </c>
      <c r="B331" s="9"/>
      <c r="C331" s="59"/>
      <c r="D331" s="59"/>
      <c r="E331" s="5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 t="str">
        <f>IFERROR(__xludf.DUMMYFUNCTION("""COMPUTED_VALUE"""),"")</f>
        <v/>
      </c>
      <c r="B332" s="9"/>
      <c r="C332" s="59"/>
      <c r="D332" s="59"/>
      <c r="E332" s="5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 t="str">
        <f>IFERROR(__xludf.DUMMYFUNCTION("""COMPUTED_VALUE"""),"")</f>
        <v/>
      </c>
      <c r="B333" s="9"/>
      <c r="C333" s="59"/>
      <c r="D333" s="59"/>
      <c r="E333" s="5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 t="str">
        <f>IFERROR(__xludf.DUMMYFUNCTION("""COMPUTED_VALUE"""),"")</f>
        <v/>
      </c>
      <c r="B334" s="9"/>
      <c r="C334" s="59"/>
      <c r="D334" s="59"/>
      <c r="E334" s="5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 t="str">
        <f>IFERROR(__xludf.DUMMYFUNCTION("""COMPUTED_VALUE"""),"")</f>
        <v/>
      </c>
      <c r="B335" s="9"/>
      <c r="C335" s="59"/>
      <c r="D335" s="59"/>
      <c r="E335" s="5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 t="str">
        <f>IFERROR(__xludf.DUMMYFUNCTION("""COMPUTED_VALUE"""),"")</f>
        <v/>
      </c>
      <c r="B336" s="9"/>
      <c r="C336" s="59"/>
      <c r="D336" s="59"/>
      <c r="E336" s="5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 t="str">
        <f>IFERROR(__xludf.DUMMYFUNCTION("""COMPUTED_VALUE"""),"")</f>
        <v/>
      </c>
      <c r="B337" s="9"/>
      <c r="C337" s="59"/>
      <c r="D337" s="59"/>
      <c r="E337" s="5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 t="str">
        <f>IFERROR(__xludf.DUMMYFUNCTION("""COMPUTED_VALUE"""),"")</f>
        <v/>
      </c>
      <c r="B338" s="9"/>
      <c r="C338" s="59"/>
      <c r="D338" s="59"/>
      <c r="E338" s="5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 t="str">
        <f>IFERROR(__xludf.DUMMYFUNCTION("""COMPUTED_VALUE"""),"")</f>
        <v/>
      </c>
      <c r="B339" s="9"/>
      <c r="C339" s="59"/>
      <c r="D339" s="59"/>
      <c r="E339" s="5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 t="str">
        <f>IFERROR(__xludf.DUMMYFUNCTION("""COMPUTED_VALUE"""),"")</f>
        <v/>
      </c>
      <c r="B340" s="9"/>
      <c r="C340" s="59"/>
      <c r="D340" s="59"/>
      <c r="E340" s="5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 t="str">
        <f>IFERROR(__xludf.DUMMYFUNCTION("""COMPUTED_VALUE"""),"")</f>
        <v/>
      </c>
      <c r="B341" s="9"/>
      <c r="C341" s="59"/>
      <c r="D341" s="59"/>
      <c r="E341" s="5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 t="str">
        <f>IFERROR(__xludf.DUMMYFUNCTION("""COMPUTED_VALUE"""),"")</f>
        <v/>
      </c>
      <c r="B342" s="9"/>
      <c r="C342" s="59"/>
      <c r="D342" s="59"/>
      <c r="E342" s="5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 t="str">
        <f>IFERROR(__xludf.DUMMYFUNCTION("""COMPUTED_VALUE"""),"")</f>
        <v/>
      </c>
      <c r="B343" s="9"/>
      <c r="C343" s="59"/>
      <c r="D343" s="59"/>
      <c r="E343" s="5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 t="str">
        <f>IFERROR(__xludf.DUMMYFUNCTION("""COMPUTED_VALUE"""),"")</f>
        <v/>
      </c>
      <c r="B344" s="9"/>
      <c r="C344" s="59"/>
      <c r="D344" s="59"/>
      <c r="E344" s="5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 t="str">
        <f>IFERROR(__xludf.DUMMYFUNCTION("""COMPUTED_VALUE"""),"")</f>
        <v/>
      </c>
      <c r="B345" s="9"/>
      <c r="C345" s="59"/>
      <c r="D345" s="59"/>
      <c r="E345" s="5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 t="str">
        <f>IFERROR(__xludf.DUMMYFUNCTION("""COMPUTED_VALUE"""),"")</f>
        <v/>
      </c>
      <c r="B346" s="9"/>
      <c r="C346" s="59"/>
      <c r="D346" s="59"/>
      <c r="E346" s="5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 t="str">
        <f>IFERROR(__xludf.DUMMYFUNCTION("""COMPUTED_VALUE"""),"")</f>
        <v/>
      </c>
      <c r="B347" s="9"/>
      <c r="C347" s="59"/>
      <c r="D347" s="59"/>
      <c r="E347" s="5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 t="str">
        <f>IFERROR(__xludf.DUMMYFUNCTION("""COMPUTED_VALUE"""),"")</f>
        <v/>
      </c>
      <c r="B348" s="9"/>
      <c r="C348" s="59"/>
      <c r="D348" s="59"/>
      <c r="E348" s="5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 t="str">
        <f>IFERROR(__xludf.DUMMYFUNCTION("""COMPUTED_VALUE"""),"")</f>
        <v/>
      </c>
      <c r="B349" s="9"/>
      <c r="C349" s="59"/>
      <c r="D349" s="59"/>
      <c r="E349" s="5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 t="str">
        <f>IFERROR(__xludf.DUMMYFUNCTION("""COMPUTED_VALUE"""),"")</f>
        <v/>
      </c>
      <c r="B350" s="9"/>
      <c r="C350" s="59"/>
      <c r="D350" s="59"/>
      <c r="E350" s="5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 t="str">
        <f>IFERROR(__xludf.DUMMYFUNCTION("""COMPUTED_VALUE"""),"")</f>
        <v/>
      </c>
      <c r="B351" s="9"/>
      <c r="C351" s="59"/>
      <c r="D351" s="59"/>
      <c r="E351" s="5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 t="str">
        <f>IFERROR(__xludf.DUMMYFUNCTION("""COMPUTED_VALUE"""),"")</f>
        <v/>
      </c>
      <c r="B352" s="9"/>
      <c r="C352" s="59"/>
      <c r="D352" s="59"/>
      <c r="E352" s="5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 t="str">
        <f>IFERROR(__xludf.DUMMYFUNCTION("""COMPUTED_VALUE"""),"")</f>
        <v/>
      </c>
      <c r="B353" s="9"/>
      <c r="C353" s="59"/>
      <c r="D353" s="59"/>
      <c r="E353" s="5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 t="str">
        <f>IFERROR(__xludf.DUMMYFUNCTION("""COMPUTED_VALUE"""),"")</f>
        <v/>
      </c>
      <c r="B354" s="9"/>
      <c r="C354" s="59"/>
      <c r="D354" s="59"/>
      <c r="E354" s="5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 t="str">
        <f>IFERROR(__xludf.DUMMYFUNCTION("""COMPUTED_VALUE"""),"")</f>
        <v/>
      </c>
      <c r="B355" s="9"/>
      <c r="C355" s="59"/>
      <c r="D355" s="59"/>
      <c r="E355" s="5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 t="str">
        <f>IFERROR(__xludf.DUMMYFUNCTION("""COMPUTED_VALUE"""),"")</f>
        <v/>
      </c>
      <c r="B356" s="9"/>
      <c r="C356" s="59"/>
      <c r="D356" s="59"/>
      <c r="E356" s="5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 t="str">
        <f>IFERROR(__xludf.DUMMYFUNCTION("""COMPUTED_VALUE"""),"")</f>
        <v/>
      </c>
      <c r="B357" s="9"/>
      <c r="C357" s="59"/>
      <c r="D357" s="59"/>
      <c r="E357" s="5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 t="str">
        <f>IFERROR(__xludf.DUMMYFUNCTION("""COMPUTED_VALUE"""),"")</f>
        <v/>
      </c>
      <c r="B358" s="9"/>
      <c r="C358" s="59"/>
      <c r="D358" s="59"/>
      <c r="E358" s="5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 t="str">
        <f>IFERROR(__xludf.DUMMYFUNCTION("""COMPUTED_VALUE"""),"")</f>
        <v/>
      </c>
      <c r="B359" s="9"/>
      <c r="C359" s="59"/>
      <c r="D359" s="59"/>
      <c r="E359" s="5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 t="str">
        <f>IFERROR(__xludf.DUMMYFUNCTION("""COMPUTED_VALUE"""),"")</f>
        <v/>
      </c>
      <c r="B360" s="9"/>
      <c r="C360" s="59"/>
      <c r="D360" s="59"/>
      <c r="E360" s="5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 t="str">
        <f>IFERROR(__xludf.DUMMYFUNCTION("""COMPUTED_VALUE"""),"")</f>
        <v/>
      </c>
      <c r="B361" s="9"/>
      <c r="C361" s="59"/>
      <c r="D361" s="59"/>
      <c r="E361" s="5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 t="str">
        <f>IFERROR(__xludf.DUMMYFUNCTION("""COMPUTED_VALUE"""),"")</f>
        <v/>
      </c>
      <c r="B362" s="9"/>
      <c r="C362" s="59"/>
      <c r="D362" s="59"/>
      <c r="E362" s="5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 t="str">
        <f>IFERROR(__xludf.DUMMYFUNCTION("""COMPUTED_VALUE"""),"")</f>
        <v/>
      </c>
      <c r="B363" s="9"/>
      <c r="C363" s="59"/>
      <c r="D363" s="59"/>
      <c r="E363" s="5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 t="str">
        <f>IFERROR(__xludf.DUMMYFUNCTION("""COMPUTED_VALUE"""),"")</f>
        <v/>
      </c>
      <c r="B364" s="9"/>
      <c r="C364" s="59"/>
      <c r="D364" s="59"/>
      <c r="E364" s="5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 t="str">
        <f>IFERROR(__xludf.DUMMYFUNCTION("""COMPUTED_VALUE"""),"")</f>
        <v/>
      </c>
      <c r="B365" s="9"/>
      <c r="C365" s="59"/>
      <c r="D365" s="59"/>
      <c r="E365" s="5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 t="str">
        <f>IFERROR(__xludf.DUMMYFUNCTION("""COMPUTED_VALUE"""),"")</f>
        <v/>
      </c>
      <c r="B366" s="9"/>
      <c r="C366" s="59"/>
      <c r="D366" s="59"/>
      <c r="E366" s="5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 t="str">
        <f>IFERROR(__xludf.DUMMYFUNCTION("""COMPUTED_VALUE"""),"")</f>
        <v/>
      </c>
      <c r="B367" s="9"/>
      <c r="C367" s="59"/>
      <c r="D367" s="59"/>
      <c r="E367" s="5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 t="str">
        <f>IFERROR(__xludf.DUMMYFUNCTION("""COMPUTED_VALUE"""),"")</f>
        <v/>
      </c>
      <c r="B368" s="9"/>
      <c r="C368" s="59"/>
      <c r="D368" s="59"/>
      <c r="E368" s="5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 t="str">
        <f>IFERROR(__xludf.DUMMYFUNCTION("""COMPUTED_VALUE"""),"")</f>
        <v/>
      </c>
      <c r="B369" s="9"/>
      <c r="C369" s="59"/>
      <c r="D369" s="59"/>
      <c r="E369" s="5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 t="str">
        <f>IFERROR(__xludf.DUMMYFUNCTION("""COMPUTED_VALUE"""),"")</f>
        <v/>
      </c>
      <c r="B370" s="9"/>
      <c r="C370" s="59"/>
      <c r="D370" s="59"/>
      <c r="E370" s="5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 t="str">
        <f>IFERROR(__xludf.DUMMYFUNCTION("""COMPUTED_VALUE"""),"")</f>
        <v/>
      </c>
      <c r="B371" s="9"/>
      <c r="C371" s="59"/>
      <c r="D371" s="59"/>
      <c r="E371" s="5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 t="str">
        <f>IFERROR(__xludf.DUMMYFUNCTION("""COMPUTED_VALUE"""),"")</f>
        <v/>
      </c>
      <c r="B372" s="9"/>
      <c r="C372" s="59"/>
      <c r="D372" s="59"/>
      <c r="E372" s="5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 t="str">
        <f>IFERROR(__xludf.DUMMYFUNCTION("""COMPUTED_VALUE"""),"")</f>
        <v/>
      </c>
      <c r="B373" s="9"/>
      <c r="C373" s="59"/>
      <c r="D373" s="59"/>
      <c r="E373" s="5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 t="str">
        <f>IFERROR(__xludf.DUMMYFUNCTION("""COMPUTED_VALUE"""),"")</f>
        <v/>
      </c>
      <c r="B374" s="9"/>
      <c r="C374" s="59"/>
      <c r="D374" s="59"/>
      <c r="E374" s="5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 t="str">
        <f>IFERROR(__xludf.DUMMYFUNCTION("""COMPUTED_VALUE"""),"")</f>
        <v/>
      </c>
      <c r="B375" s="9"/>
      <c r="C375" s="59"/>
      <c r="D375" s="59"/>
      <c r="E375" s="5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 t="str">
        <f>IFERROR(__xludf.DUMMYFUNCTION("""COMPUTED_VALUE"""),"")</f>
        <v/>
      </c>
      <c r="B376" s="9"/>
      <c r="C376" s="59"/>
      <c r="D376" s="59"/>
      <c r="E376" s="5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 t="str">
        <f>IFERROR(__xludf.DUMMYFUNCTION("""COMPUTED_VALUE"""),"")</f>
        <v/>
      </c>
      <c r="B377" s="9"/>
      <c r="C377" s="59"/>
      <c r="D377" s="59"/>
      <c r="E377" s="5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 t="str">
        <f>IFERROR(__xludf.DUMMYFUNCTION("""COMPUTED_VALUE"""),"")</f>
        <v/>
      </c>
      <c r="B378" s="9"/>
      <c r="C378" s="59"/>
      <c r="D378" s="59"/>
      <c r="E378" s="5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 t="str">
        <f>IFERROR(__xludf.DUMMYFUNCTION("""COMPUTED_VALUE"""),"")</f>
        <v/>
      </c>
      <c r="B379" s="9"/>
      <c r="C379" s="59"/>
      <c r="D379" s="59"/>
      <c r="E379" s="5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 t="str">
        <f>IFERROR(__xludf.DUMMYFUNCTION("""COMPUTED_VALUE"""),"")</f>
        <v/>
      </c>
      <c r="B380" s="9"/>
      <c r="C380" s="59"/>
      <c r="D380" s="59"/>
      <c r="E380" s="5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 t="str">
        <f>IFERROR(__xludf.DUMMYFUNCTION("""COMPUTED_VALUE"""),"")</f>
        <v/>
      </c>
      <c r="B381" s="9"/>
      <c r="C381" s="59"/>
      <c r="D381" s="59"/>
      <c r="E381" s="5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 t="str">
        <f>IFERROR(__xludf.DUMMYFUNCTION("""COMPUTED_VALUE"""),"")</f>
        <v/>
      </c>
      <c r="B382" s="9"/>
      <c r="C382" s="59"/>
      <c r="D382" s="59"/>
      <c r="E382" s="5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 t="str">
        <f>IFERROR(__xludf.DUMMYFUNCTION("""COMPUTED_VALUE"""),"")</f>
        <v/>
      </c>
      <c r="B383" s="9"/>
      <c r="C383" s="59"/>
      <c r="D383" s="59"/>
      <c r="E383" s="5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 t="str">
        <f>IFERROR(__xludf.DUMMYFUNCTION("""COMPUTED_VALUE"""),"")</f>
        <v/>
      </c>
      <c r="B384" s="9"/>
      <c r="C384" s="59"/>
      <c r="D384" s="59"/>
      <c r="E384" s="5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 t="str">
        <f>IFERROR(__xludf.DUMMYFUNCTION("""COMPUTED_VALUE"""),"")</f>
        <v/>
      </c>
      <c r="B385" s="9"/>
      <c r="C385" s="59"/>
      <c r="D385" s="59"/>
      <c r="E385" s="5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 t="str">
        <f>IFERROR(__xludf.DUMMYFUNCTION("""COMPUTED_VALUE"""),"")</f>
        <v/>
      </c>
      <c r="B386" s="9"/>
      <c r="C386" s="59"/>
      <c r="D386" s="59"/>
      <c r="E386" s="5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 t="str">
        <f>IFERROR(__xludf.DUMMYFUNCTION("""COMPUTED_VALUE"""),"")</f>
        <v/>
      </c>
      <c r="B387" s="9"/>
      <c r="C387" s="59"/>
      <c r="D387" s="59"/>
      <c r="E387" s="5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 t="str">
        <f>IFERROR(__xludf.DUMMYFUNCTION("""COMPUTED_VALUE"""),"")</f>
        <v/>
      </c>
      <c r="B388" s="9"/>
      <c r="C388" s="59"/>
      <c r="D388" s="59"/>
      <c r="E388" s="5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 t="str">
        <f>IFERROR(__xludf.DUMMYFUNCTION("""COMPUTED_VALUE"""),"")</f>
        <v/>
      </c>
      <c r="B389" s="9"/>
      <c r="C389" s="59"/>
      <c r="D389" s="59"/>
      <c r="E389" s="5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 t="str">
        <f>IFERROR(__xludf.DUMMYFUNCTION("""COMPUTED_VALUE"""),"")</f>
        <v/>
      </c>
      <c r="B390" s="9"/>
      <c r="C390" s="59"/>
      <c r="D390" s="59"/>
      <c r="E390" s="5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 t="str">
        <f>IFERROR(__xludf.DUMMYFUNCTION("""COMPUTED_VALUE"""),"")</f>
        <v/>
      </c>
      <c r="B391" s="9"/>
      <c r="C391" s="59"/>
      <c r="D391" s="59"/>
      <c r="E391" s="5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 t="str">
        <f>IFERROR(__xludf.DUMMYFUNCTION("""COMPUTED_VALUE"""),"")</f>
        <v/>
      </c>
      <c r="B392" s="9"/>
      <c r="C392" s="59"/>
      <c r="D392" s="59"/>
      <c r="E392" s="5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 t="str">
        <f>IFERROR(__xludf.DUMMYFUNCTION("""COMPUTED_VALUE"""),"")</f>
        <v/>
      </c>
      <c r="B393" s="9"/>
      <c r="C393" s="59"/>
      <c r="D393" s="59"/>
      <c r="E393" s="5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 t="str">
        <f>IFERROR(__xludf.DUMMYFUNCTION("""COMPUTED_VALUE"""),"")</f>
        <v/>
      </c>
      <c r="B394" s="9"/>
      <c r="C394" s="59"/>
      <c r="D394" s="59"/>
      <c r="E394" s="5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 t="str">
        <f>IFERROR(__xludf.DUMMYFUNCTION("""COMPUTED_VALUE"""),"")</f>
        <v/>
      </c>
      <c r="B395" s="9"/>
      <c r="C395" s="59"/>
      <c r="D395" s="59"/>
      <c r="E395" s="5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 t="str">
        <f>IFERROR(__xludf.DUMMYFUNCTION("""COMPUTED_VALUE"""),"")</f>
        <v/>
      </c>
      <c r="B396" s="9"/>
      <c r="C396" s="59"/>
      <c r="D396" s="59"/>
      <c r="E396" s="5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 t="str">
        <f>IFERROR(__xludf.DUMMYFUNCTION("""COMPUTED_VALUE"""),"")</f>
        <v/>
      </c>
      <c r="B397" s="9"/>
      <c r="C397" s="59"/>
      <c r="D397" s="59"/>
      <c r="E397" s="5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 t="str">
        <f>IFERROR(__xludf.DUMMYFUNCTION("""COMPUTED_VALUE"""),"")</f>
        <v/>
      </c>
      <c r="B398" s="9"/>
      <c r="C398" s="59"/>
      <c r="D398" s="59"/>
      <c r="E398" s="5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 t="str">
        <f>IFERROR(__xludf.DUMMYFUNCTION("""COMPUTED_VALUE"""),"")</f>
        <v/>
      </c>
      <c r="B399" s="9"/>
      <c r="C399" s="59"/>
      <c r="D399" s="59"/>
      <c r="E399" s="5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 t="str">
        <f>IFERROR(__xludf.DUMMYFUNCTION("""COMPUTED_VALUE"""),"")</f>
        <v/>
      </c>
      <c r="B400" s="9"/>
      <c r="C400" s="59"/>
      <c r="D400" s="59"/>
      <c r="E400" s="5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 t="str">
        <f>IFERROR(__xludf.DUMMYFUNCTION("""COMPUTED_VALUE"""),"")</f>
        <v/>
      </c>
      <c r="B401" s="9"/>
      <c r="C401" s="59"/>
      <c r="D401" s="59"/>
      <c r="E401" s="5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 t="str">
        <f>IFERROR(__xludf.DUMMYFUNCTION("""COMPUTED_VALUE"""),"")</f>
        <v/>
      </c>
      <c r="B402" s="9"/>
      <c r="C402" s="59"/>
      <c r="D402" s="59"/>
      <c r="E402" s="5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 t="str">
        <f>IFERROR(__xludf.DUMMYFUNCTION("""COMPUTED_VALUE"""),"")</f>
        <v/>
      </c>
      <c r="B403" s="9"/>
      <c r="C403" s="59"/>
      <c r="D403" s="59"/>
      <c r="E403" s="5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 t="str">
        <f>IFERROR(__xludf.DUMMYFUNCTION("""COMPUTED_VALUE"""),"")</f>
        <v/>
      </c>
      <c r="B404" s="9"/>
      <c r="C404" s="59"/>
      <c r="D404" s="59"/>
      <c r="E404" s="5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 t="str">
        <f>IFERROR(__xludf.DUMMYFUNCTION("""COMPUTED_VALUE"""),"")</f>
        <v/>
      </c>
      <c r="B405" s="9"/>
      <c r="C405" s="59"/>
      <c r="D405" s="59"/>
      <c r="E405" s="5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 t="str">
        <f>IFERROR(__xludf.DUMMYFUNCTION("""COMPUTED_VALUE"""),"")</f>
        <v/>
      </c>
      <c r="B406" s="9"/>
      <c r="C406" s="59"/>
      <c r="D406" s="59"/>
      <c r="E406" s="5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 t="str">
        <f>IFERROR(__xludf.DUMMYFUNCTION("""COMPUTED_VALUE"""),"")</f>
        <v/>
      </c>
      <c r="B407" s="9"/>
      <c r="C407" s="59"/>
      <c r="D407" s="59"/>
      <c r="E407" s="5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 t="str">
        <f>IFERROR(__xludf.DUMMYFUNCTION("""COMPUTED_VALUE"""),"")</f>
        <v/>
      </c>
      <c r="B408" s="9"/>
      <c r="C408" s="59"/>
      <c r="D408" s="59"/>
      <c r="E408" s="5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 t="str">
        <f>IFERROR(__xludf.DUMMYFUNCTION("""COMPUTED_VALUE"""),"")</f>
        <v/>
      </c>
      <c r="B409" s="9"/>
      <c r="C409" s="59"/>
      <c r="D409" s="59"/>
      <c r="E409" s="5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 t="str">
        <f>IFERROR(__xludf.DUMMYFUNCTION("""COMPUTED_VALUE"""),"")</f>
        <v/>
      </c>
      <c r="B410" s="9"/>
      <c r="C410" s="59"/>
      <c r="D410" s="59"/>
      <c r="E410" s="5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 t="str">
        <f>IFERROR(__xludf.DUMMYFUNCTION("""COMPUTED_VALUE"""),"")</f>
        <v/>
      </c>
      <c r="B411" s="9"/>
      <c r="C411" s="59"/>
      <c r="D411" s="59"/>
      <c r="E411" s="5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 t="str">
        <f>IFERROR(__xludf.DUMMYFUNCTION("""COMPUTED_VALUE"""),"")</f>
        <v/>
      </c>
      <c r="B412" s="9"/>
      <c r="C412" s="59"/>
      <c r="D412" s="59"/>
      <c r="E412" s="5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 t="str">
        <f>IFERROR(__xludf.DUMMYFUNCTION("""COMPUTED_VALUE"""),"")</f>
        <v/>
      </c>
      <c r="B413" s="9"/>
      <c r="C413" s="59"/>
      <c r="D413" s="59"/>
      <c r="E413" s="5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 t="str">
        <f>IFERROR(__xludf.DUMMYFUNCTION("""COMPUTED_VALUE"""),"")</f>
        <v/>
      </c>
      <c r="B414" s="9"/>
      <c r="C414" s="59"/>
      <c r="D414" s="59"/>
      <c r="E414" s="5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 t="str">
        <f>IFERROR(__xludf.DUMMYFUNCTION("""COMPUTED_VALUE"""),"")</f>
        <v/>
      </c>
      <c r="B415" s="9"/>
      <c r="C415" s="59"/>
      <c r="D415" s="59"/>
      <c r="E415" s="5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 t="str">
        <f>IFERROR(__xludf.DUMMYFUNCTION("""COMPUTED_VALUE"""),"")</f>
        <v/>
      </c>
      <c r="B416" s="9"/>
      <c r="C416" s="59"/>
      <c r="D416" s="59"/>
      <c r="E416" s="5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 t="str">
        <f>IFERROR(__xludf.DUMMYFUNCTION("""COMPUTED_VALUE"""),"")</f>
        <v/>
      </c>
      <c r="B417" s="9"/>
      <c r="C417" s="59"/>
      <c r="D417" s="59"/>
      <c r="E417" s="5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 t="str">
        <f>IFERROR(__xludf.DUMMYFUNCTION("""COMPUTED_VALUE"""),"")</f>
        <v/>
      </c>
      <c r="B418" s="9"/>
      <c r="C418" s="59"/>
      <c r="D418" s="59"/>
      <c r="E418" s="5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 t="str">
        <f>IFERROR(__xludf.DUMMYFUNCTION("""COMPUTED_VALUE"""),"")</f>
        <v/>
      </c>
      <c r="B419" s="9"/>
      <c r="C419" s="59"/>
      <c r="D419" s="59"/>
      <c r="E419" s="5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 t="str">
        <f>IFERROR(__xludf.DUMMYFUNCTION("""COMPUTED_VALUE"""),"")</f>
        <v/>
      </c>
      <c r="B420" s="9"/>
      <c r="C420" s="59"/>
      <c r="D420" s="59"/>
      <c r="E420" s="5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 t="str">
        <f>IFERROR(__xludf.DUMMYFUNCTION("""COMPUTED_VALUE"""),"")</f>
        <v/>
      </c>
      <c r="B421" s="9"/>
      <c r="C421" s="59"/>
      <c r="D421" s="59"/>
      <c r="E421" s="5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 t="str">
        <f>IFERROR(__xludf.DUMMYFUNCTION("""COMPUTED_VALUE"""),"")</f>
        <v/>
      </c>
      <c r="B422" s="9"/>
      <c r="C422" s="59"/>
      <c r="D422" s="59"/>
      <c r="E422" s="5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 t="str">
        <f>IFERROR(__xludf.DUMMYFUNCTION("""COMPUTED_VALUE"""),"")</f>
        <v/>
      </c>
      <c r="B423" s="9"/>
      <c r="C423" s="59"/>
      <c r="D423" s="59"/>
      <c r="E423" s="5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 t="str">
        <f>IFERROR(__xludf.DUMMYFUNCTION("""COMPUTED_VALUE"""),"")</f>
        <v/>
      </c>
      <c r="B424" s="9"/>
      <c r="C424" s="59"/>
      <c r="D424" s="59"/>
      <c r="E424" s="5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 t="str">
        <f>IFERROR(__xludf.DUMMYFUNCTION("""COMPUTED_VALUE"""),"")</f>
        <v/>
      </c>
      <c r="B425" s="9"/>
      <c r="C425" s="59"/>
      <c r="D425" s="59"/>
      <c r="E425" s="5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 t="str">
        <f>IFERROR(__xludf.DUMMYFUNCTION("""COMPUTED_VALUE"""),"")</f>
        <v/>
      </c>
      <c r="B426" s="9"/>
      <c r="C426" s="59"/>
      <c r="D426" s="59"/>
      <c r="E426" s="5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 t="str">
        <f>IFERROR(__xludf.DUMMYFUNCTION("""COMPUTED_VALUE"""),"")</f>
        <v/>
      </c>
      <c r="B427" s="9"/>
      <c r="C427" s="59"/>
      <c r="D427" s="59"/>
      <c r="E427" s="5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 t="str">
        <f>IFERROR(__xludf.DUMMYFUNCTION("""COMPUTED_VALUE"""),"")</f>
        <v/>
      </c>
      <c r="B428" s="9"/>
      <c r="C428" s="59"/>
      <c r="D428" s="59"/>
      <c r="E428" s="5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 t="str">
        <f>IFERROR(__xludf.DUMMYFUNCTION("""COMPUTED_VALUE"""),"")</f>
        <v/>
      </c>
      <c r="B429" s="9"/>
      <c r="C429" s="59"/>
      <c r="D429" s="59"/>
      <c r="E429" s="5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 t="str">
        <f>IFERROR(__xludf.DUMMYFUNCTION("""COMPUTED_VALUE"""),"")</f>
        <v/>
      </c>
      <c r="B430" s="9"/>
      <c r="C430" s="59"/>
      <c r="D430" s="59"/>
      <c r="E430" s="5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 t="str">
        <f>IFERROR(__xludf.DUMMYFUNCTION("""COMPUTED_VALUE"""),"")</f>
        <v/>
      </c>
      <c r="B431" s="9"/>
      <c r="C431" s="59"/>
      <c r="D431" s="59"/>
      <c r="E431" s="5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 t="str">
        <f>IFERROR(__xludf.DUMMYFUNCTION("""COMPUTED_VALUE"""),"")</f>
        <v/>
      </c>
      <c r="B432" s="9"/>
      <c r="C432" s="59"/>
      <c r="D432" s="59"/>
      <c r="E432" s="5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 t="str">
        <f>IFERROR(__xludf.DUMMYFUNCTION("""COMPUTED_VALUE"""),"")</f>
        <v/>
      </c>
      <c r="B433" s="9"/>
      <c r="C433" s="59"/>
      <c r="D433" s="59"/>
      <c r="E433" s="5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 t="str">
        <f>IFERROR(__xludf.DUMMYFUNCTION("""COMPUTED_VALUE"""),"")</f>
        <v/>
      </c>
      <c r="B434" s="9"/>
      <c r="C434" s="59"/>
      <c r="D434" s="59"/>
      <c r="E434" s="5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 t="str">
        <f>IFERROR(__xludf.DUMMYFUNCTION("""COMPUTED_VALUE"""),"")</f>
        <v/>
      </c>
      <c r="B435" s="9"/>
      <c r="C435" s="59"/>
      <c r="D435" s="59"/>
      <c r="E435" s="5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 t="str">
        <f>IFERROR(__xludf.DUMMYFUNCTION("""COMPUTED_VALUE"""),"")</f>
        <v/>
      </c>
      <c r="B436" s="9"/>
      <c r="C436" s="59"/>
      <c r="D436" s="59"/>
      <c r="E436" s="5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 t="str">
        <f>IFERROR(__xludf.DUMMYFUNCTION("""COMPUTED_VALUE"""),"")</f>
        <v/>
      </c>
      <c r="B437" s="9"/>
      <c r="C437" s="59"/>
      <c r="D437" s="59"/>
      <c r="E437" s="5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 t="str">
        <f>IFERROR(__xludf.DUMMYFUNCTION("""COMPUTED_VALUE"""),"")</f>
        <v/>
      </c>
      <c r="B438" s="9"/>
      <c r="C438" s="59"/>
      <c r="D438" s="59"/>
      <c r="E438" s="5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 t="str">
        <f>IFERROR(__xludf.DUMMYFUNCTION("""COMPUTED_VALUE"""),"")</f>
        <v/>
      </c>
      <c r="B439" s="9"/>
      <c r="C439" s="59"/>
      <c r="D439" s="59"/>
      <c r="E439" s="5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 t="str">
        <f>IFERROR(__xludf.DUMMYFUNCTION("""COMPUTED_VALUE"""),"")</f>
        <v/>
      </c>
      <c r="B440" s="9"/>
      <c r="C440" s="59"/>
      <c r="D440" s="59"/>
      <c r="E440" s="5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 t="str">
        <f>IFERROR(__xludf.DUMMYFUNCTION("""COMPUTED_VALUE"""),"")</f>
        <v/>
      </c>
      <c r="B441" s="9"/>
      <c r="C441" s="59"/>
      <c r="D441" s="59"/>
      <c r="E441" s="5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 t="str">
        <f>IFERROR(__xludf.DUMMYFUNCTION("""COMPUTED_VALUE"""),"")</f>
        <v/>
      </c>
      <c r="B442" s="9"/>
      <c r="C442" s="59"/>
      <c r="D442" s="59"/>
      <c r="E442" s="5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 t="str">
        <f>IFERROR(__xludf.DUMMYFUNCTION("""COMPUTED_VALUE"""),"")</f>
        <v/>
      </c>
      <c r="B443" s="9"/>
      <c r="C443" s="59"/>
      <c r="D443" s="59"/>
      <c r="E443" s="5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 t="str">
        <f>IFERROR(__xludf.DUMMYFUNCTION("""COMPUTED_VALUE"""),"")</f>
        <v/>
      </c>
      <c r="B444" s="9"/>
      <c r="C444" s="59"/>
      <c r="D444" s="59"/>
      <c r="E444" s="5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 t="str">
        <f>IFERROR(__xludf.DUMMYFUNCTION("""COMPUTED_VALUE"""),"")</f>
        <v/>
      </c>
      <c r="B445" s="9"/>
      <c r="C445" s="59"/>
      <c r="D445" s="59"/>
      <c r="E445" s="5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 t="str">
        <f>IFERROR(__xludf.DUMMYFUNCTION("""COMPUTED_VALUE"""),"")</f>
        <v/>
      </c>
      <c r="B446" s="9"/>
      <c r="C446" s="59"/>
      <c r="D446" s="59"/>
      <c r="E446" s="5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 t="str">
        <f>IFERROR(__xludf.DUMMYFUNCTION("""COMPUTED_VALUE"""),"")</f>
        <v/>
      </c>
      <c r="B447" s="9"/>
      <c r="C447" s="59"/>
      <c r="D447" s="59"/>
      <c r="E447" s="5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 t="str">
        <f>IFERROR(__xludf.DUMMYFUNCTION("""COMPUTED_VALUE"""),"")</f>
        <v/>
      </c>
      <c r="B448" s="9"/>
      <c r="C448" s="59"/>
      <c r="D448" s="59"/>
      <c r="E448" s="5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 t="str">
        <f>IFERROR(__xludf.DUMMYFUNCTION("""COMPUTED_VALUE"""),"")</f>
        <v/>
      </c>
      <c r="B449" s="9"/>
      <c r="C449" s="59"/>
      <c r="D449" s="59"/>
      <c r="E449" s="5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 t="str">
        <f>IFERROR(__xludf.DUMMYFUNCTION("""COMPUTED_VALUE"""),"")</f>
        <v/>
      </c>
      <c r="B450" s="9"/>
      <c r="C450" s="59"/>
      <c r="D450" s="59"/>
      <c r="E450" s="5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 t="str">
        <f>IFERROR(__xludf.DUMMYFUNCTION("""COMPUTED_VALUE"""),"")</f>
        <v/>
      </c>
      <c r="B451" s="9"/>
      <c r="C451" s="59"/>
      <c r="D451" s="59"/>
      <c r="E451" s="5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 t="str">
        <f>IFERROR(__xludf.DUMMYFUNCTION("""COMPUTED_VALUE"""),"")</f>
        <v/>
      </c>
      <c r="B452" s="9"/>
      <c r="C452" s="59"/>
      <c r="D452" s="59"/>
      <c r="E452" s="5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 t="str">
        <f>IFERROR(__xludf.DUMMYFUNCTION("""COMPUTED_VALUE"""),"")</f>
        <v/>
      </c>
      <c r="B453" s="9"/>
      <c r="C453" s="59"/>
      <c r="D453" s="59"/>
      <c r="E453" s="5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 t="str">
        <f>IFERROR(__xludf.DUMMYFUNCTION("""COMPUTED_VALUE"""),"")</f>
        <v/>
      </c>
      <c r="B454" s="9"/>
      <c r="C454" s="59"/>
      <c r="D454" s="59"/>
      <c r="E454" s="5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 t="str">
        <f>IFERROR(__xludf.DUMMYFUNCTION("""COMPUTED_VALUE"""),"")</f>
        <v/>
      </c>
      <c r="B455" s="9"/>
      <c r="C455" s="59"/>
      <c r="D455" s="59"/>
      <c r="E455" s="5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 t="str">
        <f>IFERROR(__xludf.DUMMYFUNCTION("""COMPUTED_VALUE"""),"")</f>
        <v/>
      </c>
      <c r="B456" s="9"/>
      <c r="C456" s="59"/>
      <c r="D456" s="59"/>
      <c r="E456" s="5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 t="str">
        <f>IFERROR(__xludf.DUMMYFUNCTION("""COMPUTED_VALUE"""),"")</f>
        <v/>
      </c>
      <c r="B457" s="9"/>
      <c r="C457" s="59"/>
      <c r="D457" s="59"/>
      <c r="E457" s="5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 t="str">
        <f>IFERROR(__xludf.DUMMYFUNCTION("""COMPUTED_VALUE"""),"")</f>
        <v/>
      </c>
      <c r="B458" s="9"/>
      <c r="C458" s="59"/>
      <c r="D458" s="59"/>
      <c r="E458" s="5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 t="str">
        <f>IFERROR(__xludf.DUMMYFUNCTION("""COMPUTED_VALUE"""),"")</f>
        <v/>
      </c>
      <c r="B459" s="9"/>
      <c r="C459" s="59"/>
      <c r="D459" s="59"/>
      <c r="E459" s="5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 t="str">
        <f>IFERROR(__xludf.DUMMYFUNCTION("""COMPUTED_VALUE"""),"")</f>
        <v/>
      </c>
      <c r="B460" s="9"/>
      <c r="C460" s="59"/>
      <c r="D460" s="59"/>
      <c r="E460" s="5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 t="str">
        <f>IFERROR(__xludf.DUMMYFUNCTION("""COMPUTED_VALUE"""),"")</f>
        <v/>
      </c>
      <c r="B461" s="9"/>
      <c r="C461" s="59"/>
      <c r="D461" s="59"/>
      <c r="E461" s="5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 t="str">
        <f>IFERROR(__xludf.DUMMYFUNCTION("""COMPUTED_VALUE"""),"")</f>
        <v/>
      </c>
      <c r="B462" s="9"/>
      <c r="C462" s="59"/>
      <c r="D462" s="59"/>
      <c r="E462" s="5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 t="str">
        <f>IFERROR(__xludf.DUMMYFUNCTION("""COMPUTED_VALUE"""),"")</f>
        <v/>
      </c>
      <c r="B463" s="9"/>
      <c r="C463" s="59"/>
      <c r="D463" s="59"/>
      <c r="E463" s="5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 t="str">
        <f>IFERROR(__xludf.DUMMYFUNCTION("""COMPUTED_VALUE"""),"")</f>
        <v/>
      </c>
      <c r="B464" s="9"/>
      <c r="C464" s="59"/>
      <c r="D464" s="59"/>
      <c r="E464" s="5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 t="str">
        <f>IFERROR(__xludf.DUMMYFUNCTION("""COMPUTED_VALUE"""),"")</f>
        <v/>
      </c>
      <c r="B465" s="9"/>
      <c r="C465" s="59"/>
      <c r="D465" s="59"/>
      <c r="E465" s="5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 t="str">
        <f>IFERROR(__xludf.DUMMYFUNCTION("""COMPUTED_VALUE"""),"")</f>
        <v/>
      </c>
      <c r="B466" s="9"/>
      <c r="C466" s="59"/>
      <c r="D466" s="59"/>
      <c r="E466" s="5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 t="str">
        <f>IFERROR(__xludf.DUMMYFUNCTION("""COMPUTED_VALUE"""),"")</f>
        <v/>
      </c>
      <c r="B467" s="9"/>
      <c r="C467" s="59"/>
      <c r="D467" s="59"/>
      <c r="E467" s="5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 t="str">
        <f>IFERROR(__xludf.DUMMYFUNCTION("""COMPUTED_VALUE"""),"")</f>
        <v/>
      </c>
      <c r="B468" s="9"/>
      <c r="C468" s="59"/>
      <c r="D468" s="59"/>
      <c r="E468" s="5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 t="str">
        <f>IFERROR(__xludf.DUMMYFUNCTION("""COMPUTED_VALUE"""),"")</f>
        <v/>
      </c>
      <c r="B469" s="9"/>
      <c r="C469" s="59"/>
      <c r="D469" s="59"/>
      <c r="E469" s="5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 t="str">
        <f>IFERROR(__xludf.DUMMYFUNCTION("""COMPUTED_VALUE"""),"")</f>
        <v/>
      </c>
      <c r="B470" s="9"/>
      <c r="C470" s="59"/>
      <c r="D470" s="59"/>
      <c r="E470" s="5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 t="str">
        <f>IFERROR(__xludf.DUMMYFUNCTION("""COMPUTED_VALUE"""),"")</f>
        <v/>
      </c>
      <c r="B471" s="9"/>
      <c r="C471" s="59"/>
      <c r="D471" s="59"/>
      <c r="E471" s="5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 t="str">
        <f>IFERROR(__xludf.DUMMYFUNCTION("""COMPUTED_VALUE"""),"")</f>
        <v/>
      </c>
      <c r="B472" s="9"/>
      <c r="C472" s="59"/>
      <c r="D472" s="59"/>
      <c r="E472" s="5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 t="str">
        <f>IFERROR(__xludf.DUMMYFUNCTION("""COMPUTED_VALUE"""),"")</f>
        <v/>
      </c>
      <c r="B473" s="9"/>
      <c r="C473" s="59"/>
      <c r="D473" s="59"/>
      <c r="E473" s="5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 t="str">
        <f>IFERROR(__xludf.DUMMYFUNCTION("""COMPUTED_VALUE"""),"")</f>
        <v/>
      </c>
      <c r="B474" s="9"/>
      <c r="C474" s="59"/>
      <c r="D474" s="59"/>
      <c r="E474" s="5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 t="str">
        <f>IFERROR(__xludf.DUMMYFUNCTION("""COMPUTED_VALUE"""),"")</f>
        <v/>
      </c>
      <c r="B475" s="9"/>
      <c r="C475" s="59"/>
      <c r="D475" s="59"/>
      <c r="E475" s="5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 t="str">
        <f>IFERROR(__xludf.DUMMYFUNCTION("""COMPUTED_VALUE"""),"")</f>
        <v/>
      </c>
      <c r="B476" s="9"/>
      <c r="C476" s="59"/>
      <c r="D476" s="59"/>
      <c r="E476" s="5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 t="str">
        <f>IFERROR(__xludf.DUMMYFUNCTION("""COMPUTED_VALUE"""),"")</f>
        <v/>
      </c>
      <c r="B477" s="9"/>
      <c r="C477" s="59"/>
      <c r="D477" s="59"/>
      <c r="E477" s="5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 t="str">
        <f>IFERROR(__xludf.DUMMYFUNCTION("""COMPUTED_VALUE"""),"")</f>
        <v/>
      </c>
      <c r="B478" s="9"/>
      <c r="C478" s="59"/>
      <c r="D478" s="59"/>
      <c r="E478" s="5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 t="str">
        <f>IFERROR(__xludf.DUMMYFUNCTION("""COMPUTED_VALUE"""),"")</f>
        <v/>
      </c>
      <c r="B479" s="9"/>
      <c r="C479" s="59"/>
      <c r="D479" s="59"/>
      <c r="E479" s="5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 t="str">
        <f>IFERROR(__xludf.DUMMYFUNCTION("""COMPUTED_VALUE"""),"")</f>
        <v/>
      </c>
      <c r="B480" s="9"/>
      <c r="C480" s="59"/>
      <c r="D480" s="59"/>
      <c r="E480" s="5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 t="str">
        <f>IFERROR(__xludf.DUMMYFUNCTION("""COMPUTED_VALUE"""),"")</f>
        <v/>
      </c>
      <c r="B481" s="9"/>
      <c r="C481" s="59"/>
      <c r="D481" s="59"/>
      <c r="E481" s="5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 t="str">
        <f>IFERROR(__xludf.DUMMYFUNCTION("""COMPUTED_VALUE"""),"")</f>
        <v/>
      </c>
      <c r="B482" s="9"/>
      <c r="C482" s="59"/>
      <c r="D482" s="59"/>
      <c r="E482" s="5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 t="str">
        <f>IFERROR(__xludf.DUMMYFUNCTION("""COMPUTED_VALUE"""),"")</f>
        <v/>
      </c>
      <c r="B483" s="9"/>
      <c r="C483" s="59"/>
      <c r="D483" s="59"/>
      <c r="E483" s="5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 t="str">
        <f>IFERROR(__xludf.DUMMYFUNCTION("""COMPUTED_VALUE"""),"")</f>
        <v/>
      </c>
      <c r="B484" s="9"/>
      <c r="C484" s="59"/>
      <c r="D484" s="59"/>
      <c r="E484" s="5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 t="str">
        <f>IFERROR(__xludf.DUMMYFUNCTION("""COMPUTED_VALUE"""),"")</f>
        <v/>
      </c>
      <c r="B485" s="9"/>
      <c r="C485" s="59"/>
      <c r="D485" s="59"/>
      <c r="E485" s="5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 t="str">
        <f>IFERROR(__xludf.DUMMYFUNCTION("""COMPUTED_VALUE"""),"")</f>
        <v/>
      </c>
      <c r="B486" s="9"/>
      <c r="C486" s="59"/>
      <c r="D486" s="59"/>
      <c r="E486" s="5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 t="str">
        <f>IFERROR(__xludf.DUMMYFUNCTION("""COMPUTED_VALUE"""),"")</f>
        <v/>
      </c>
      <c r="B487" s="9"/>
      <c r="C487" s="59"/>
      <c r="D487" s="59"/>
      <c r="E487" s="5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 t="str">
        <f>IFERROR(__xludf.DUMMYFUNCTION("""COMPUTED_VALUE"""),"")</f>
        <v/>
      </c>
      <c r="B488" s="9"/>
      <c r="C488" s="59"/>
      <c r="D488" s="59"/>
      <c r="E488" s="5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 t="str">
        <f>IFERROR(__xludf.DUMMYFUNCTION("""COMPUTED_VALUE"""),"")</f>
        <v/>
      </c>
      <c r="B489" s="9"/>
      <c r="C489" s="59"/>
      <c r="D489" s="59"/>
      <c r="E489" s="5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 t="str">
        <f>IFERROR(__xludf.DUMMYFUNCTION("""COMPUTED_VALUE"""),"")</f>
        <v/>
      </c>
      <c r="B490" s="9"/>
      <c r="C490" s="59"/>
      <c r="D490" s="59"/>
      <c r="E490" s="5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 t="str">
        <f>IFERROR(__xludf.DUMMYFUNCTION("""COMPUTED_VALUE"""),"")</f>
        <v/>
      </c>
      <c r="B491" s="9"/>
      <c r="C491" s="59"/>
      <c r="D491" s="59"/>
      <c r="E491" s="5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 t="str">
        <f>IFERROR(__xludf.DUMMYFUNCTION("""COMPUTED_VALUE"""),"")</f>
        <v/>
      </c>
      <c r="B492" s="9"/>
      <c r="C492" s="59"/>
      <c r="D492" s="59"/>
      <c r="E492" s="5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 t="str">
        <f>IFERROR(__xludf.DUMMYFUNCTION("""COMPUTED_VALUE"""),"")</f>
        <v/>
      </c>
      <c r="B493" s="9"/>
      <c r="C493" s="59"/>
      <c r="D493" s="59"/>
      <c r="E493" s="5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 t="str">
        <f>IFERROR(__xludf.DUMMYFUNCTION("""COMPUTED_VALUE"""),"")</f>
        <v/>
      </c>
      <c r="B494" s="9"/>
      <c r="C494" s="59"/>
      <c r="D494" s="59"/>
      <c r="E494" s="5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 t="str">
        <f>IFERROR(__xludf.DUMMYFUNCTION("""COMPUTED_VALUE"""),"")</f>
        <v/>
      </c>
      <c r="B495" s="9"/>
      <c r="C495" s="59"/>
      <c r="D495" s="59"/>
      <c r="E495" s="5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 t="str">
        <f>IFERROR(__xludf.DUMMYFUNCTION("""COMPUTED_VALUE"""),"")</f>
        <v/>
      </c>
      <c r="B496" s="9"/>
      <c r="C496" s="59"/>
      <c r="D496" s="59"/>
      <c r="E496" s="5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 t="str">
        <f>IFERROR(__xludf.DUMMYFUNCTION("""COMPUTED_VALUE"""),"")</f>
        <v/>
      </c>
      <c r="B497" s="9"/>
      <c r="C497" s="59"/>
      <c r="D497" s="59"/>
      <c r="E497" s="5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 t="str">
        <f>IFERROR(__xludf.DUMMYFUNCTION("""COMPUTED_VALUE"""),"")</f>
        <v/>
      </c>
      <c r="B498" s="9"/>
      <c r="C498" s="59"/>
      <c r="D498" s="59"/>
      <c r="E498" s="5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 t="str">
        <f>IFERROR(__xludf.DUMMYFUNCTION("""COMPUTED_VALUE"""),"")</f>
        <v/>
      </c>
      <c r="B499" s="9"/>
      <c r="C499" s="59"/>
      <c r="D499" s="59"/>
      <c r="E499" s="5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 t="str">
        <f>IFERROR(__xludf.DUMMYFUNCTION("""COMPUTED_VALUE"""),"")</f>
        <v/>
      </c>
      <c r="B500" s="9"/>
      <c r="C500" s="59"/>
      <c r="D500" s="59"/>
      <c r="E500" s="5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 t="str">
        <f>IFERROR(__xludf.DUMMYFUNCTION("""COMPUTED_VALUE"""),"")</f>
        <v/>
      </c>
      <c r="B501" s="9"/>
      <c r="C501" s="59"/>
      <c r="D501" s="59"/>
      <c r="E501" s="5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 t="str">
        <f>IFERROR(__xludf.DUMMYFUNCTION("""COMPUTED_VALUE"""),"")</f>
        <v/>
      </c>
      <c r="B502" s="9"/>
      <c r="C502" s="59"/>
      <c r="D502" s="59"/>
      <c r="E502" s="5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 t="str">
        <f>IFERROR(__xludf.DUMMYFUNCTION("""COMPUTED_VALUE"""),"")</f>
        <v/>
      </c>
      <c r="B503" s="9"/>
      <c r="C503" s="59"/>
      <c r="D503" s="59"/>
      <c r="E503" s="5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 t="str">
        <f>IFERROR(__xludf.DUMMYFUNCTION("""COMPUTED_VALUE"""),"")</f>
        <v/>
      </c>
      <c r="B504" s="9"/>
      <c r="C504" s="59"/>
      <c r="D504" s="59"/>
      <c r="E504" s="5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 t="str">
        <f>IFERROR(__xludf.DUMMYFUNCTION("""COMPUTED_VALUE"""),"")</f>
        <v/>
      </c>
      <c r="B505" s="9"/>
      <c r="C505" s="59"/>
      <c r="D505" s="59"/>
      <c r="E505" s="5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 t="str">
        <f>IFERROR(__xludf.DUMMYFUNCTION("""COMPUTED_VALUE"""),"")</f>
        <v/>
      </c>
      <c r="B506" s="9"/>
      <c r="C506" s="59"/>
      <c r="D506" s="59"/>
      <c r="E506" s="5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 t="str">
        <f>IFERROR(__xludf.DUMMYFUNCTION("""COMPUTED_VALUE"""),"")</f>
        <v/>
      </c>
      <c r="B507" s="9"/>
      <c r="C507" s="59"/>
      <c r="D507" s="59"/>
      <c r="E507" s="5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 t="str">
        <f>IFERROR(__xludf.DUMMYFUNCTION("""COMPUTED_VALUE"""),"")</f>
        <v/>
      </c>
      <c r="B508" s="9"/>
      <c r="C508" s="59"/>
      <c r="D508" s="59"/>
      <c r="E508" s="5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 t="str">
        <f>IFERROR(__xludf.DUMMYFUNCTION("""COMPUTED_VALUE"""),"")</f>
        <v/>
      </c>
      <c r="B509" s="9"/>
      <c r="C509" s="59"/>
      <c r="D509" s="59"/>
      <c r="E509" s="5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 t="str">
        <f>IFERROR(__xludf.DUMMYFUNCTION("""COMPUTED_VALUE"""),"")</f>
        <v/>
      </c>
      <c r="B510" s="9"/>
      <c r="C510" s="59"/>
      <c r="D510" s="59"/>
      <c r="E510" s="5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 t="str">
        <f>IFERROR(__xludf.DUMMYFUNCTION("""COMPUTED_VALUE"""),"")</f>
        <v/>
      </c>
      <c r="B511" s="9"/>
      <c r="C511" s="59"/>
      <c r="D511" s="59"/>
      <c r="E511" s="5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 t="str">
        <f>IFERROR(__xludf.DUMMYFUNCTION("""COMPUTED_VALUE"""),"")</f>
        <v/>
      </c>
      <c r="B512" s="9"/>
      <c r="C512" s="59"/>
      <c r="D512" s="59"/>
      <c r="E512" s="5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 t="str">
        <f>IFERROR(__xludf.DUMMYFUNCTION("""COMPUTED_VALUE"""),"")</f>
        <v/>
      </c>
      <c r="B513" s="9"/>
      <c r="C513" s="59"/>
      <c r="D513" s="59"/>
      <c r="E513" s="5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 t="str">
        <f>IFERROR(__xludf.DUMMYFUNCTION("""COMPUTED_VALUE"""),"")</f>
        <v/>
      </c>
      <c r="B514" s="9"/>
      <c r="C514" s="59"/>
      <c r="D514" s="59"/>
      <c r="E514" s="5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 t="str">
        <f>IFERROR(__xludf.DUMMYFUNCTION("""COMPUTED_VALUE"""),"")</f>
        <v/>
      </c>
      <c r="B515" s="9"/>
      <c r="C515" s="59"/>
      <c r="D515" s="59"/>
      <c r="E515" s="5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 t="str">
        <f>IFERROR(__xludf.DUMMYFUNCTION("""COMPUTED_VALUE"""),"")</f>
        <v/>
      </c>
      <c r="B516" s="9"/>
      <c r="C516" s="59"/>
      <c r="D516" s="59"/>
      <c r="E516" s="5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 t="str">
        <f>IFERROR(__xludf.DUMMYFUNCTION("""COMPUTED_VALUE"""),"")</f>
        <v/>
      </c>
      <c r="B517" s="9"/>
      <c r="C517" s="59"/>
      <c r="D517" s="59"/>
      <c r="E517" s="5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 t="str">
        <f>IFERROR(__xludf.DUMMYFUNCTION("""COMPUTED_VALUE"""),"")</f>
        <v/>
      </c>
      <c r="B518" s="9"/>
      <c r="C518" s="59"/>
      <c r="D518" s="59"/>
      <c r="E518" s="5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 t="str">
        <f>IFERROR(__xludf.DUMMYFUNCTION("""COMPUTED_VALUE"""),"")</f>
        <v/>
      </c>
      <c r="B519" s="9"/>
      <c r="C519" s="59"/>
      <c r="D519" s="59"/>
      <c r="E519" s="5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 t="str">
        <f>IFERROR(__xludf.DUMMYFUNCTION("""COMPUTED_VALUE"""),"")</f>
        <v/>
      </c>
      <c r="B520" s="9"/>
      <c r="C520" s="59"/>
      <c r="D520" s="59"/>
      <c r="E520" s="5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 t="str">
        <f>IFERROR(__xludf.DUMMYFUNCTION("""COMPUTED_VALUE"""),"")</f>
        <v/>
      </c>
      <c r="B521" s="9"/>
      <c r="C521" s="59"/>
      <c r="D521" s="59"/>
      <c r="E521" s="5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 t="str">
        <f>IFERROR(__xludf.DUMMYFUNCTION("""COMPUTED_VALUE"""),"")</f>
        <v/>
      </c>
      <c r="B522" s="9"/>
      <c r="C522" s="59"/>
      <c r="D522" s="59"/>
      <c r="E522" s="5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 t="str">
        <f>IFERROR(__xludf.DUMMYFUNCTION("""COMPUTED_VALUE"""),"")</f>
        <v/>
      </c>
      <c r="B523" s="9"/>
      <c r="C523" s="59"/>
      <c r="D523" s="59"/>
      <c r="E523" s="5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 t="str">
        <f>IFERROR(__xludf.DUMMYFUNCTION("""COMPUTED_VALUE"""),"")</f>
        <v/>
      </c>
      <c r="B524" s="9"/>
      <c r="C524" s="59"/>
      <c r="D524" s="59"/>
      <c r="E524" s="5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 t="str">
        <f>IFERROR(__xludf.DUMMYFUNCTION("""COMPUTED_VALUE"""),"")</f>
        <v/>
      </c>
      <c r="B525" s="9"/>
      <c r="C525" s="59"/>
      <c r="D525" s="59"/>
      <c r="E525" s="5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 t="str">
        <f>IFERROR(__xludf.DUMMYFUNCTION("""COMPUTED_VALUE"""),"")</f>
        <v/>
      </c>
      <c r="B526" s="9"/>
      <c r="C526" s="59"/>
      <c r="D526" s="59"/>
      <c r="E526" s="5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 t="str">
        <f>IFERROR(__xludf.DUMMYFUNCTION("""COMPUTED_VALUE"""),"")</f>
        <v/>
      </c>
      <c r="B527" s="9"/>
      <c r="C527" s="59"/>
      <c r="D527" s="59"/>
      <c r="E527" s="5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 t="str">
        <f>IFERROR(__xludf.DUMMYFUNCTION("""COMPUTED_VALUE"""),"")</f>
        <v/>
      </c>
      <c r="B528" s="9"/>
      <c r="C528" s="59"/>
      <c r="D528" s="59"/>
      <c r="E528" s="5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 t="str">
        <f>IFERROR(__xludf.DUMMYFUNCTION("""COMPUTED_VALUE"""),"")</f>
        <v/>
      </c>
      <c r="B529" s="9"/>
      <c r="C529" s="59"/>
      <c r="D529" s="59"/>
      <c r="E529" s="5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 t="str">
        <f>IFERROR(__xludf.DUMMYFUNCTION("""COMPUTED_VALUE"""),"")</f>
        <v/>
      </c>
      <c r="B530" s="9"/>
      <c r="C530" s="59"/>
      <c r="D530" s="59"/>
      <c r="E530" s="5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 t="str">
        <f>IFERROR(__xludf.DUMMYFUNCTION("""COMPUTED_VALUE"""),"")</f>
        <v/>
      </c>
      <c r="B531" s="9"/>
      <c r="C531" s="59"/>
      <c r="D531" s="59"/>
      <c r="E531" s="5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 t="str">
        <f>IFERROR(__xludf.DUMMYFUNCTION("""COMPUTED_VALUE"""),"")</f>
        <v/>
      </c>
      <c r="B532" s="9"/>
      <c r="C532" s="59"/>
      <c r="D532" s="59"/>
      <c r="E532" s="5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 t="str">
        <f>IFERROR(__xludf.DUMMYFUNCTION("""COMPUTED_VALUE"""),"")</f>
        <v/>
      </c>
      <c r="B533" s="9"/>
      <c r="C533" s="59"/>
      <c r="D533" s="59"/>
      <c r="E533" s="5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 t="str">
        <f>IFERROR(__xludf.DUMMYFUNCTION("""COMPUTED_VALUE"""),"")</f>
        <v/>
      </c>
      <c r="B534" s="9"/>
      <c r="C534" s="59"/>
      <c r="D534" s="59"/>
      <c r="E534" s="5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 t="str">
        <f>IFERROR(__xludf.DUMMYFUNCTION("""COMPUTED_VALUE"""),"")</f>
        <v/>
      </c>
      <c r="B535" s="9"/>
      <c r="C535" s="59"/>
      <c r="D535" s="59"/>
      <c r="E535" s="5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 t="str">
        <f>IFERROR(__xludf.DUMMYFUNCTION("""COMPUTED_VALUE"""),"")</f>
        <v/>
      </c>
      <c r="B536" s="9"/>
      <c r="C536" s="59"/>
      <c r="D536" s="59"/>
      <c r="E536" s="5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 t="str">
        <f>IFERROR(__xludf.DUMMYFUNCTION("""COMPUTED_VALUE"""),"")</f>
        <v/>
      </c>
      <c r="B537" s="9"/>
      <c r="C537" s="59"/>
      <c r="D537" s="59"/>
      <c r="E537" s="5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 t="str">
        <f>IFERROR(__xludf.DUMMYFUNCTION("""COMPUTED_VALUE"""),"")</f>
        <v/>
      </c>
      <c r="B538" s="9"/>
      <c r="C538" s="59"/>
      <c r="D538" s="59"/>
      <c r="E538" s="5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 t="str">
        <f>IFERROR(__xludf.DUMMYFUNCTION("""COMPUTED_VALUE"""),"")</f>
        <v/>
      </c>
      <c r="B539" s="9"/>
      <c r="C539" s="59"/>
      <c r="D539" s="59"/>
      <c r="E539" s="5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 t="str">
        <f>IFERROR(__xludf.DUMMYFUNCTION("""COMPUTED_VALUE"""),"")</f>
        <v/>
      </c>
      <c r="B540" s="9"/>
      <c r="C540" s="59"/>
      <c r="D540" s="59"/>
      <c r="E540" s="5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 t="str">
        <f>IFERROR(__xludf.DUMMYFUNCTION("""COMPUTED_VALUE"""),"")</f>
        <v/>
      </c>
      <c r="B541" s="9"/>
      <c r="C541" s="59"/>
      <c r="D541" s="59"/>
      <c r="E541" s="5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 t="str">
        <f>IFERROR(__xludf.DUMMYFUNCTION("""COMPUTED_VALUE"""),"")</f>
        <v/>
      </c>
      <c r="B542" s="9"/>
      <c r="C542" s="59"/>
      <c r="D542" s="59"/>
      <c r="E542" s="5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 t="str">
        <f>IFERROR(__xludf.DUMMYFUNCTION("""COMPUTED_VALUE"""),"")</f>
        <v/>
      </c>
      <c r="B543" s="9"/>
      <c r="C543" s="59"/>
      <c r="D543" s="59"/>
      <c r="E543" s="5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 t="str">
        <f>IFERROR(__xludf.DUMMYFUNCTION("""COMPUTED_VALUE"""),"")</f>
        <v/>
      </c>
      <c r="B544" s="9"/>
      <c r="C544" s="59"/>
      <c r="D544" s="59"/>
      <c r="E544" s="5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 t="str">
        <f>IFERROR(__xludf.DUMMYFUNCTION("""COMPUTED_VALUE"""),"")</f>
        <v/>
      </c>
      <c r="B545" s="9"/>
      <c r="C545" s="59"/>
      <c r="D545" s="59"/>
      <c r="E545" s="5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 t="str">
        <f>IFERROR(__xludf.DUMMYFUNCTION("""COMPUTED_VALUE"""),"")</f>
        <v/>
      </c>
      <c r="B546" s="9"/>
      <c r="C546" s="59"/>
      <c r="D546" s="59"/>
      <c r="E546" s="5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 t="str">
        <f>IFERROR(__xludf.DUMMYFUNCTION("""COMPUTED_VALUE"""),"")</f>
        <v/>
      </c>
      <c r="B547" s="9"/>
      <c r="C547" s="59"/>
      <c r="D547" s="59"/>
      <c r="E547" s="5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 t="str">
        <f>IFERROR(__xludf.DUMMYFUNCTION("""COMPUTED_VALUE"""),"")</f>
        <v/>
      </c>
      <c r="B548" s="9"/>
      <c r="C548" s="59"/>
      <c r="D548" s="59"/>
      <c r="E548" s="5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 t="str">
        <f>IFERROR(__xludf.DUMMYFUNCTION("""COMPUTED_VALUE"""),"")</f>
        <v/>
      </c>
      <c r="B549" s="9"/>
      <c r="C549" s="59"/>
      <c r="D549" s="59"/>
      <c r="E549" s="5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 t="str">
        <f>IFERROR(__xludf.DUMMYFUNCTION("""COMPUTED_VALUE"""),"")</f>
        <v/>
      </c>
      <c r="B550" s="9"/>
      <c r="C550" s="59"/>
      <c r="D550" s="59"/>
      <c r="E550" s="5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 t="str">
        <f>IFERROR(__xludf.DUMMYFUNCTION("""COMPUTED_VALUE"""),"")</f>
        <v/>
      </c>
      <c r="B551" s="9"/>
      <c r="C551" s="59"/>
      <c r="D551" s="59"/>
      <c r="E551" s="5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 t="str">
        <f>IFERROR(__xludf.DUMMYFUNCTION("""COMPUTED_VALUE"""),"")</f>
        <v/>
      </c>
      <c r="B552" s="9"/>
      <c r="C552" s="59"/>
      <c r="D552" s="59"/>
      <c r="E552" s="5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 t="str">
        <f>IFERROR(__xludf.DUMMYFUNCTION("""COMPUTED_VALUE"""),"")</f>
        <v/>
      </c>
      <c r="B553" s="9"/>
      <c r="C553" s="59"/>
      <c r="D553" s="59"/>
      <c r="E553" s="5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 t="str">
        <f>IFERROR(__xludf.DUMMYFUNCTION("""COMPUTED_VALUE"""),"")</f>
        <v/>
      </c>
      <c r="B554" s="9"/>
      <c r="C554" s="59"/>
      <c r="D554" s="59"/>
      <c r="E554" s="5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 t="str">
        <f>IFERROR(__xludf.DUMMYFUNCTION("""COMPUTED_VALUE"""),"")</f>
        <v/>
      </c>
      <c r="B555" s="9"/>
      <c r="C555" s="59"/>
      <c r="D555" s="59"/>
      <c r="E555" s="5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 t="str">
        <f>IFERROR(__xludf.DUMMYFUNCTION("""COMPUTED_VALUE"""),"")</f>
        <v/>
      </c>
      <c r="B556" s="9"/>
      <c r="C556" s="59"/>
      <c r="D556" s="59"/>
      <c r="E556" s="5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 t="str">
        <f>IFERROR(__xludf.DUMMYFUNCTION("""COMPUTED_VALUE"""),"")</f>
        <v/>
      </c>
      <c r="B557" s="9"/>
      <c r="C557" s="59"/>
      <c r="D557" s="59"/>
      <c r="E557" s="5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 t="str">
        <f>IFERROR(__xludf.DUMMYFUNCTION("""COMPUTED_VALUE"""),"")</f>
        <v/>
      </c>
      <c r="B558" s="9"/>
      <c r="C558" s="59"/>
      <c r="D558" s="59"/>
      <c r="E558" s="5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 t="str">
        <f>IFERROR(__xludf.DUMMYFUNCTION("""COMPUTED_VALUE"""),"")</f>
        <v/>
      </c>
      <c r="B559" s="9"/>
      <c r="C559" s="59"/>
      <c r="D559" s="59"/>
      <c r="E559" s="5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 t="str">
        <f>IFERROR(__xludf.DUMMYFUNCTION("""COMPUTED_VALUE"""),"")</f>
        <v/>
      </c>
      <c r="B560" s="9"/>
      <c r="C560" s="59"/>
      <c r="D560" s="59"/>
      <c r="E560" s="5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 t="str">
        <f>IFERROR(__xludf.DUMMYFUNCTION("""COMPUTED_VALUE"""),"")</f>
        <v/>
      </c>
      <c r="B561" s="9"/>
      <c r="C561" s="59"/>
      <c r="D561" s="59"/>
      <c r="E561" s="5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 t="str">
        <f>IFERROR(__xludf.DUMMYFUNCTION("""COMPUTED_VALUE"""),"")</f>
        <v/>
      </c>
      <c r="B562" s="9"/>
      <c r="C562" s="59"/>
      <c r="D562" s="59"/>
      <c r="E562" s="5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 t="str">
        <f>IFERROR(__xludf.DUMMYFUNCTION("""COMPUTED_VALUE"""),"")</f>
        <v/>
      </c>
      <c r="B563" s="9"/>
      <c r="C563" s="59"/>
      <c r="D563" s="59"/>
      <c r="E563" s="5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 t="str">
        <f>IFERROR(__xludf.DUMMYFUNCTION("""COMPUTED_VALUE"""),"")</f>
        <v/>
      </c>
      <c r="B564" s="9"/>
      <c r="C564" s="59"/>
      <c r="D564" s="59"/>
      <c r="E564" s="5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 t="str">
        <f>IFERROR(__xludf.DUMMYFUNCTION("""COMPUTED_VALUE"""),"")</f>
        <v/>
      </c>
      <c r="B565" s="9"/>
      <c r="C565" s="59"/>
      <c r="D565" s="59"/>
      <c r="E565" s="5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 t="str">
        <f>IFERROR(__xludf.DUMMYFUNCTION("""COMPUTED_VALUE"""),"")</f>
        <v/>
      </c>
      <c r="B566" s="9"/>
      <c r="C566" s="59"/>
      <c r="D566" s="59"/>
      <c r="E566" s="5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 t="str">
        <f>IFERROR(__xludf.DUMMYFUNCTION("""COMPUTED_VALUE"""),"")</f>
        <v/>
      </c>
      <c r="B567" s="9"/>
      <c r="C567" s="59"/>
      <c r="D567" s="59"/>
      <c r="E567" s="5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 t="str">
        <f>IFERROR(__xludf.DUMMYFUNCTION("""COMPUTED_VALUE"""),"")</f>
        <v/>
      </c>
      <c r="B568" s="9"/>
      <c r="C568" s="59"/>
      <c r="D568" s="59"/>
      <c r="E568" s="5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 t="str">
        <f>IFERROR(__xludf.DUMMYFUNCTION("""COMPUTED_VALUE"""),"")</f>
        <v/>
      </c>
      <c r="B569" s="9"/>
      <c r="C569" s="59"/>
      <c r="D569" s="59"/>
      <c r="E569" s="5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 t="str">
        <f>IFERROR(__xludf.DUMMYFUNCTION("""COMPUTED_VALUE"""),"")</f>
        <v/>
      </c>
      <c r="B570" s="9"/>
      <c r="C570" s="59"/>
      <c r="D570" s="59"/>
      <c r="E570" s="5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 t="str">
        <f>IFERROR(__xludf.DUMMYFUNCTION("""COMPUTED_VALUE"""),"")</f>
        <v/>
      </c>
      <c r="B571" s="9"/>
      <c r="C571" s="59"/>
      <c r="D571" s="59"/>
      <c r="E571" s="5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 t="str">
        <f>IFERROR(__xludf.DUMMYFUNCTION("""COMPUTED_VALUE"""),"")</f>
        <v/>
      </c>
      <c r="B572" s="9"/>
      <c r="C572" s="59"/>
      <c r="D572" s="59"/>
      <c r="E572" s="5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 t="str">
        <f>IFERROR(__xludf.DUMMYFUNCTION("""COMPUTED_VALUE"""),"")</f>
        <v/>
      </c>
      <c r="B573" s="9"/>
      <c r="C573" s="59"/>
      <c r="D573" s="59"/>
      <c r="E573" s="5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 t="str">
        <f>IFERROR(__xludf.DUMMYFUNCTION("""COMPUTED_VALUE"""),"")</f>
        <v/>
      </c>
      <c r="B574" s="9"/>
      <c r="C574" s="59"/>
      <c r="D574" s="59"/>
      <c r="E574" s="5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 t="str">
        <f>IFERROR(__xludf.DUMMYFUNCTION("""COMPUTED_VALUE"""),"")</f>
        <v/>
      </c>
      <c r="B575" s="9"/>
      <c r="C575" s="59"/>
      <c r="D575" s="59"/>
      <c r="E575" s="5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 t="str">
        <f>IFERROR(__xludf.DUMMYFUNCTION("""COMPUTED_VALUE"""),"")</f>
        <v/>
      </c>
      <c r="B576" s="9"/>
      <c r="C576" s="59"/>
      <c r="D576" s="59"/>
      <c r="E576" s="5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 t="str">
        <f>IFERROR(__xludf.DUMMYFUNCTION("""COMPUTED_VALUE"""),"")</f>
        <v/>
      </c>
      <c r="B577" s="9"/>
      <c r="C577" s="59"/>
      <c r="D577" s="59"/>
      <c r="E577" s="5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 t="str">
        <f>IFERROR(__xludf.DUMMYFUNCTION("""COMPUTED_VALUE"""),"")</f>
        <v/>
      </c>
      <c r="B578" s="9"/>
      <c r="C578" s="59"/>
      <c r="D578" s="59"/>
      <c r="E578" s="5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 t="str">
        <f>IFERROR(__xludf.DUMMYFUNCTION("""COMPUTED_VALUE"""),"")</f>
        <v/>
      </c>
      <c r="B579" s="9"/>
      <c r="C579" s="59"/>
      <c r="D579" s="59"/>
      <c r="E579" s="5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 t="str">
        <f>IFERROR(__xludf.DUMMYFUNCTION("""COMPUTED_VALUE"""),"")</f>
        <v/>
      </c>
      <c r="B580" s="9"/>
      <c r="C580" s="59"/>
      <c r="D580" s="59"/>
      <c r="E580" s="5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 t="str">
        <f>IFERROR(__xludf.DUMMYFUNCTION("""COMPUTED_VALUE"""),"")</f>
        <v/>
      </c>
      <c r="B581" s="9"/>
      <c r="C581" s="59"/>
      <c r="D581" s="59"/>
      <c r="E581" s="5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 t="str">
        <f>IFERROR(__xludf.DUMMYFUNCTION("""COMPUTED_VALUE"""),"")</f>
        <v/>
      </c>
      <c r="B582" s="9"/>
      <c r="C582" s="59"/>
      <c r="D582" s="59"/>
      <c r="E582" s="5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 t="str">
        <f>IFERROR(__xludf.DUMMYFUNCTION("""COMPUTED_VALUE"""),"")</f>
        <v/>
      </c>
      <c r="B583" s="9"/>
      <c r="C583" s="59"/>
      <c r="D583" s="59"/>
      <c r="E583" s="5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 t="str">
        <f>IFERROR(__xludf.DUMMYFUNCTION("""COMPUTED_VALUE"""),"")</f>
        <v/>
      </c>
      <c r="B584" s="9"/>
      <c r="C584" s="59"/>
      <c r="D584" s="59"/>
      <c r="E584" s="5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 t="str">
        <f>IFERROR(__xludf.DUMMYFUNCTION("""COMPUTED_VALUE"""),"")</f>
        <v/>
      </c>
      <c r="B585" s="9"/>
      <c r="C585" s="59"/>
      <c r="D585" s="59"/>
      <c r="E585" s="5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 t="str">
        <f>IFERROR(__xludf.DUMMYFUNCTION("""COMPUTED_VALUE"""),"")</f>
        <v/>
      </c>
      <c r="B586" s="9"/>
      <c r="C586" s="59"/>
      <c r="D586" s="59"/>
      <c r="E586" s="5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 t="str">
        <f>IFERROR(__xludf.DUMMYFUNCTION("""COMPUTED_VALUE"""),"")</f>
        <v/>
      </c>
      <c r="B587" s="9"/>
      <c r="C587" s="59"/>
      <c r="D587" s="59"/>
      <c r="E587" s="5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 t="str">
        <f>IFERROR(__xludf.DUMMYFUNCTION("""COMPUTED_VALUE"""),"")</f>
        <v/>
      </c>
      <c r="B588" s="9"/>
      <c r="C588" s="59"/>
      <c r="D588" s="59"/>
      <c r="E588" s="5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 t="str">
        <f>IFERROR(__xludf.DUMMYFUNCTION("""COMPUTED_VALUE"""),"")</f>
        <v/>
      </c>
      <c r="B589" s="9"/>
      <c r="C589" s="59"/>
      <c r="D589" s="59"/>
      <c r="E589" s="5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 t="str">
        <f>IFERROR(__xludf.DUMMYFUNCTION("""COMPUTED_VALUE"""),"")</f>
        <v/>
      </c>
      <c r="B590" s="9"/>
      <c r="C590" s="59"/>
      <c r="D590" s="59"/>
      <c r="E590" s="5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 t="str">
        <f>IFERROR(__xludf.DUMMYFUNCTION("""COMPUTED_VALUE"""),"")</f>
        <v/>
      </c>
      <c r="B591" s="9"/>
      <c r="C591" s="59"/>
      <c r="D591" s="59"/>
      <c r="E591" s="5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 t="str">
        <f>IFERROR(__xludf.DUMMYFUNCTION("""COMPUTED_VALUE"""),"")</f>
        <v/>
      </c>
      <c r="B592" s="9"/>
      <c r="C592" s="59"/>
      <c r="D592" s="59"/>
      <c r="E592" s="5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 t="str">
        <f>IFERROR(__xludf.DUMMYFUNCTION("""COMPUTED_VALUE"""),"")</f>
        <v/>
      </c>
      <c r="B593" s="9"/>
      <c r="C593" s="59"/>
      <c r="D593" s="59"/>
      <c r="E593" s="5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 t="str">
        <f>IFERROR(__xludf.DUMMYFUNCTION("""COMPUTED_VALUE"""),"")</f>
        <v/>
      </c>
      <c r="B594" s="9"/>
      <c r="C594" s="59"/>
      <c r="D594" s="59"/>
      <c r="E594" s="5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 t="str">
        <f>IFERROR(__xludf.DUMMYFUNCTION("""COMPUTED_VALUE"""),"")</f>
        <v/>
      </c>
      <c r="B595" s="9"/>
      <c r="C595" s="59"/>
      <c r="D595" s="59"/>
      <c r="E595" s="5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 t="str">
        <f>IFERROR(__xludf.DUMMYFUNCTION("""COMPUTED_VALUE"""),"")</f>
        <v/>
      </c>
      <c r="B596" s="9"/>
      <c r="C596" s="59"/>
      <c r="D596" s="59"/>
      <c r="E596" s="5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 t="str">
        <f>IFERROR(__xludf.DUMMYFUNCTION("""COMPUTED_VALUE"""),"")</f>
        <v/>
      </c>
      <c r="B597" s="9"/>
      <c r="C597" s="59"/>
      <c r="D597" s="59"/>
      <c r="E597" s="5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 t="str">
        <f>IFERROR(__xludf.DUMMYFUNCTION("""COMPUTED_VALUE"""),"")</f>
        <v/>
      </c>
      <c r="B598" s="9"/>
      <c r="C598" s="59"/>
      <c r="D598" s="59"/>
      <c r="E598" s="5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 t="str">
        <f>IFERROR(__xludf.DUMMYFUNCTION("""COMPUTED_VALUE"""),"")</f>
        <v/>
      </c>
      <c r="B599" s="9"/>
      <c r="C599" s="59"/>
      <c r="D599" s="59"/>
      <c r="E599" s="5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 t="str">
        <f>IFERROR(__xludf.DUMMYFUNCTION("""COMPUTED_VALUE"""),"")</f>
        <v/>
      </c>
      <c r="B600" s="9"/>
      <c r="C600" s="59"/>
      <c r="D600" s="59"/>
      <c r="E600" s="5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 t="str">
        <f>IFERROR(__xludf.DUMMYFUNCTION("""COMPUTED_VALUE"""),"")</f>
        <v/>
      </c>
      <c r="B601" s="9"/>
      <c r="C601" s="59"/>
      <c r="D601" s="59"/>
      <c r="E601" s="5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 t="str">
        <f>IFERROR(__xludf.DUMMYFUNCTION("""COMPUTED_VALUE"""),"")</f>
        <v/>
      </c>
      <c r="B602" s="9"/>
      <c r="C602" s="59"/>
      <c r="D602" s="59"/>
      <c r="E602" s="5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 t="str">
        <f>IFERROR(__xludf.DUMMYFUNCTION("""COMPUTED_VALUE"""),"")</f>
        <v/>
      </c>
      <c r="B603" s="9"/>
      <c r="C603" s="59"/>
      <c r="D603" s="59"/>
      <c r="E603" s="5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 t="str">
        <f>IFERROR(__xludf.DUMMYFUNCTION("""COMPUTED_VALUE"""),"")</f>
        <v/>
      </c>
      <c r="B604" s="9"/>
      <c r="C604" s="59"/>
      <c r="D604" s="59"/>
      <c r="E604" s="5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 t="str">
        <f>IFERROR(__xludf.DUMMYFUNCTION("""COMPUTED_VALUE"""),"")</f>
        <v/>
      </c>
      <c r="B605" s="9"/>
      <c r="C605" s="59"/>
      <c r="D605" s="59"/>
      <c r="E605" s="5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 t="str">
        <f>IFERROR(__xludf.DUMMYFUNCTION("""COMPUTED_VALUE"""),"")</f>
        <v/>
      </c>
      <c r="B606" s="9"/>
      <c r="C606" s="59"/>
      <c r="D606" s="59"/>
      <c r="E606" s="5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 t="str">
        <f>IFERROR(__xludf.DUMMYFUNCTION("""COMPUTED_VALUE"""),"")</f>
        <v/>
      </c>
      <c r="B607" s="9"/>
      <c r="C607" s="59"/>
      <c r="D607" s="59"/>
      <c r="E607" s="5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 t="str">
        <f>IFERROR(__xludf.DUMMYFUNCTION("""COMPUTED_VALUE"""),"")</f>
        <v/>
      </c>
      <c r="B608" s="9"/>
      <c r="C608" s="59"/>
      <c r="D608" s="59"/>
      <c r="E608" s="5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 t="str">
        <f>IFERROR(__xludf.DUMMYFUNCTION("""COMPUTED_VALUE"""),"")</f>
        <v/>
      </c>
      <c r="B609" s="9"/>
      <c r="C609" s="59"/>
      <c r="D609" s="59"/>
      <c r="E609" s="5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 t="str">
        <f>IFERROR(__xludf.DUMMYFUNCTION("""COMPUTED_VALUE"""),"")</f>
        <v/>
      </c>
      <c r="B610" s="9"/>
      <c r="C610" s="59"/>
      <c r="D610" s="59"/>
      <c r="E610" s="5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 t="str">
        <f>IFERROR(__xludf.DUMMYFUNCTION("""COMPUTED_VALUE"""),"")</f>
        <v/>
      </c>
      <c r="B611" s="9"/>
      <c r="C611" s="59"/>
      <c r="D611" s="59"/>
      <c r="E611" s="5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 t="str">
        <f>IFERROR(__xludf.DUMMYFUNCTION("""COMPUTED_VALUE"""),"")</f>
        <v/>
      </c>
      <c r="B612" s="9"/>
      <c r="C612" s="59"/>
      <c r="D612" s="59"/>
      <c r="E612" s="5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 t="str">
        <f>IFERROR(__xludf.DUMMYFUNCTION("""COMPUTED_VALUE"""),"")</f>
        <v/>
      </c>
      <c r="B613" s="9"/>
      <c r="C613" s="59"/>
      <c r="D613" s="59"/>
      <c r="E613" s="5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 t="str">
        <f>IFERROR(__xludf.DUMMYFUNCTION("""COMPUTED_VALUE"""),"")</f>
        <v/>
      </c>
      <c r="B614" s="9"/>
      <c r="C614" s="59"/>
      <c r="D614" s="59"/>
      <c r="E614" s="5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 t="str">
        <f>IFERROR(__xludf.DUMMYFUNCTION("""COMPUTED_VALUE"""),"")</f>
        <v/>
      </c>
      <c r="B615" s="9"/>
      <c r="C615" s="59"/>
      <c r="D615" s="59"/>
      <c r="E615" s="5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 t="str">
        <f>IFERROR(__xludf.DUMMYFUNCTION("""COMPUTED_VALUE"""),"")</f>
        <v/>
      </c>
      <c r="B616" s="9"/>
      <c r="C616" s="59"/>
      <c r="D616" s="59"/>
      <c r="E616" s="5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 t="str">
        <f>IFERROR(__xludf.DUMMYFUNCTION("""COMPUTED_VALUE"""),"")</f>
        <v/>
      </c>
      <c r="B617" s="9"/>
      <c r="C617" s="59"/>
      <c r="D617" s="59"/>
      <c r="E617" s="5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 t="str">
        <f>IFERROR(__xludf.DUMMYFUNCTION("""COMPUTED_VALUE"""),"")</f>
        <v/>
      </c>
      <c r="B618" s="9"/>
      <c r="C618" s="59"/>
      <c r="D618" s="59"/>
      <c r="E618" s="5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 t="str">
        <f>IFERROR(__xludf.DUMMYFUNCTION("""COMPUTED_VALUE"""),"")</f>
        <v/>
      </c>
      <c r="B619" s="9"/>
      <c r="C619" s="59"/>
      <c r="D619" s="59"/>
      <c r="E619" s="5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 t="str">
        <f>IFERROR(__xludf.DUMMYFUNCTION("""COMPUTED_VALUE"""),"")</f>
        <v/>
      </c>
      <c r="B620" s="9"/>
      <c r="C620" s="59"/>
      <c r="D620" s="59"/>
      <c r="E620" s="5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 t="str">
        <f>IFERROR(__xludf.DUMMYFUNCTION("""COMPUTED_VALUE"""),"")</f>
        <v/>
      </c>
      <c r="B621" s="9"/>
      <c r="C621" s="59"/>
      <c r="D621" s="59"/>
      <c r="E621" s="5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 t="str">
        <f>IFERROR(__xludf.DUMMYFUNCTION("""COMPUTED_VALUE"""),"")</f>
        <v/>
      </c>
      <c r="B622" s="9"/>
      <c r="C622" s="59"/>
      <c r="D622" s="59"/>
      <c r="E622" s="5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 t="str">
        <f>IFERROR(__xludf.DUMMYFUNCTION("""COMPUTED_VALUE"""),"")</f>
        <v/>
      </c>
      <c r="B623" s="9"/>
      <c r="C623" s="59"/>
      <c r="D623" s="59"/>
      <c r="E623" s="5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 t="str">
        <f>IFERROR(__xludf.DUMMYFUNCTION("""COMPUTED_VALUE"""),"")</f>
        <v/>
      </c>
      <c r="B624" s="9"/>
      <c r="C624" s="59"/>
      <c r="D624" s="59"/>
      <c r="E624" s="5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 t="str">
        <f>IFERROR(__xludf.DUMMYFUNCTION("""COMPUTED_VALUE"""),"")</f>
        <v/>
      </c>
      <c r="B625" s="9"/>
      <c r="C625" s="59"/>
      <c r="D625" s="59"/>
      <c r="E625" s="5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 t="str">
        <f>IFERROR(__xludf.DUMMYFUNCTION("""COMPUTED_VALUE"""),"")</f>
        <v/>
      </c>
      <c r="B626" s="9"/>
      <c r="C626" s="59"/>
      <c r="D626" s="59"/>
      <c r="E626" s="5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 t="str">
        <f>IFERROR(__xludf.DUMMYFUNCTION("""COMPUTED_VALUE"""),"")</f>
        <v/>
      </c>
      <c r="B627" s="9"/>
      <c r="C627" s="59"/>
      <c r="D627" s="59"/>
      <c r="E627" s="5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 t="str">
        <f>IFERROR(__xludf.DUMMYFUNCTION("""COMPUTED_VALUE"""),"")</f>
        <v/>
      </c>
      <c r="B628" s="9"/>
      <c r="C628" s="59"/>
      <c r="D628" s="59"/>
      <c r="E628" s="5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 t="str">
        <f>IFERROR(__xludf.DUMMYFUNCTION("""COMPUTED_VALUE"""),"")</f>
        <v/>
      </c>
      <c r="B629" s="9"/>
      <c r="C629" s="59"/>
      <c r="D629" s="59"/>
      <c r="E629" s="5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 t="str">
        <f>IFERROR(__xludf.DUMMYFUNCTION("""COMPUTED_VALUE"""),"")</f>
        <v/>
      </c>
      <c r="B630" s="9"/>
      <c r="C630" s="59"/>
      <c r="D630" s="59"/>
      <c r="E630" s="5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 t="str">
        <f>IFERROR(__xludf.DUMMYFUNCTION("""COMPUTED_VALUE"""),"")</f>
        <v/>
      </c>
      <c r="B631" s="9"/>
      <c r="C631" s="59"/>
      <c r="D631" s="59"/>
      <c r="E631" s="5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 t="str">
        <f>IFERROR(__xludf.DUMMYFUNCTION("""COMPUTED_VALUE"""),"")</f>
        <v/>
      </c>
      <c r="B632" s="9"/>
      <c r="C632" s="59"/>
      <c r="D632" s="59"/>
      <c r="E632" s="5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 t="str">
        <f>IFERROR(__xludf.DUMMYFUNCTION("""COMPUTED_VALUE"""),"")</f>
        <v/>
      </c>
      <c r="B633" s="9"/>
      <c r="C633" s="59"/>
      <c r="D633" s="59"/>
      <c r="E633" s="5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 t="str">
        <f>IFERROR(__xludf.DUMMYFUNCTION("""COMPUTED_VALUE"""),"")</f>
        <v/>
      </c>
      <c r="B634" s="9"/>
      <c r="C634" s="59"/>
      <c r="D634" s="59"/>
      <c r="E634" s="5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 t="str">
        <f>IFERROR(__xludf.DUMMYFUNCTION("""COMPUTED_VALUE"""),"")</f>
        <v/>
      </c>
      <c r="B635" s="9"/>
      <c r="C635" s="59"/>
      <c r="D635" s="59"/>
      <c r="E635" s="5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 t="str">
        <f>IFERROR(__xludf.DUMMYFUNCTION("""COMPUTED_VALUE"""),"")</f>
        <v/>
      </c>
      <c r="B636" s="9"/>
      <c r="C636" s="59"/>
      <c r="D636" s="59"/>
      <c r="E636" s="5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 t="str">
        <f>IFERROR(__xludf.DUMMYFUNCTION("""COMPUTED_VALUE"""),"")</f>
        <v/>
      </c>
      <c r="B637" s="9"/>
      <c r="C637" s="59"/>
      <c r="D637" s="59"/>
      <c r="E637" s="5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 t="str">
        <f>IFERROR(__xludf.DUMMYFUNCTION("""COMPUTED_VALUE"""),"")</f>
        <v/>
      </c>
      <c r="B638" s="9"/>
      <c r="C638" s="59"/>
      <c r="D638" s="59"/>
      <c r="E638" s="5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 t="str">
        <f>IFERROR(__xludf.DUMMYFUNCTION("""COMPUTED_VALUE"""),"")</f>
        <v/>
      </c>
      <c r="B639" s="9"/>
      <c r="C639" s="59"/>
      <c r="D639" s="59"/>
      <c r="E639" s="5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 t="str">
        <f>IFERROR(__xludf.DUMMYFUNCTION("""COMPUTED_VALUE"""),"")</f>
        <v/>
      </c>
      <c r="B640" s="9"/>
      <c r="C640" s="59"/>
      <c r="D640" s="59"/>
      <c r="E640" s="5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 t="str">
        <f>IFERROR(__xludf.DUMMYFUNCTION("""COMPUTED_VALUE"""),"")</f>
        <v/>
      </c>
      <c r="B641" s="9"/>
      <c r="C641" s="59"/>
      <c r="D641" s="59"/>
      <c r="E641" s="5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 t="str">
        <f>IFERROR(__xludf.DUMMYFUNCTION("""COMPUTED_VALUE"""),"")</f>
        <v/>
      </c>
      <c r="B642" s="9"/>
      <c r="C642" s="59"/>
      <c r="D642" s="59"/>
      <c r="E642" s="5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 t="str">
        <f>IFERROR(__xludf.DUMMYFUNCTION("""COMPUTED_VALUE"""),"")</f>
        <v/>
      </c>
      <c r="B643" s="9"/>
      <c r="C643" s="59"/>
      <c r="D643" s="59"/>
      <c r="E643" s="5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 t="str">
        <f>IFERROR(__xludf.DUMMYFUNCTION("""COMPUTED_VALUE"""),"")</f>
        <v/>
      </c>
      <c r="B644" s="9"/>
      <c r="C644" s="59"/>
      <c r="D644" s="59"/>
      <c r="E644" s="5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 t="str">
        <f>IFERROR(__xludf.DUMMYFUNCTION("""COMPUTED_VALUE"""),"")</f>
        <v/>
      </c>
      <c r="B645" s="9"/>
      <c r="C645" s="59"/>
      <c r="D645" s="59"/>
      <c r="E645" s="5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 t="str">
        <f>IFERROR(__xludf.DUMMYFUNCTION("""COMPUTED_VALUE"""),"")</f>
        <v/>
      </c>
      <c r="B646" s="9"/>
      <c r="C646" s="59"/>
      <c r="D646" s="59"/>
      <c r="E646" s="5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 t="str">
        <f>IFERROR(__xludf.DUMMYFUNCTION("""COMPUTED_VALUE"""),"")</f>
        <v/>
      </c>
      <c r="B647" s="9"/>
      <c r="C647" s="59"/>
      <c r="D647" s="59"/>
      <c r="E647" s="5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 t="str">
        <f>IFERROR(__xludf.DUMMYFUNCTION("""COMPUTED_VALUE"""),"")</f>
        <v/>
      </c>
      <c r="B648" s="9"/>
      <c r="C648" s="59"/>
      <c r="D648" s="59"/>
      <c r="E648" s="5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 t="str">
        <f>IFERROR(__xludf.DUMMYFUNCTION("""COMPUTED_VALUE"""),"")</f>
        <v/>
      </c>
      <c r="B649" s="9"/>
      <c r="C649" s="59"/>
      <c r="D649" s="59"/>
      <c r="E649" s="5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 t="str">
        <f>IFERROR(__xludf.DUMMYFUNCTION("""COMPUTED_VALUE"""),"")</f>
        <v/>
      </c>
      <c r="B650" s="9"/>
      <c r="C650" s="59"/>
      <c r="D650" s="59"/>
      <c r="E650" s="5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 t="str">
        <f>IFERROR(__xludf.DUMMYFUNCTION("""COMPUTED_VALUE"""),"")</f>
        <v/>
      </c>
      <c r="B651" s="9"/>
      <c r="C651" s="59"/>
      <c r="D651" s="59"/>
      <c r="E651" s="5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 t="str">
        <f>IFERROR(__xludf.DUMMYFUNCTION("""COMPUTED_VALUE"""),"")</f>
        <v/>
      </c>
      <c r="B652" s="9"/>
      <c r="C652" s="59"/>
      <c r="D652" s="59"/>
      <c r="E652" s="5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 t="str">
        <f>IFERROR(__xludf.DUMMYFUNCTION("""COMPUTED_VALUE"""),"")</f>
        <v/>
      </c>
      <c r="B653" s="9"/>
      <c r="C653" s="59"/>
      <c r="D653" s="59"/>
      <c r="E653" s="5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 t="str">
        <f>IFERROR(__xludf.DUMMYFUNCTION("""COMPUTED_VALUE"""),"")</f>
        <v/>
      </c>
      <c r="B654" s="9"/>
      <c r="C654" s="59"/>
      <c r="D654" s="59"/>
      <c r="E654" s="5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 t="str">
        <f>IFERROR(__xludf.DUMMYFUNCTION("""COMPUTED_VALUE"""),"")</f>
        <v/>
      </c>
      <c r="B655" s="9"/>
      <c r="C655" s="59"/>
      <c r="D655" s="59"/>
      <c r="E655" s="5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 t="str">
        <f>IFERROR(__xludf.DUMMYFUNCTION("""COMPUTED_VALUE"""),"")</f>
        <v/>
      </c>
      <c r="B656" s="9"/>
      <c r="C656" s="59"/>
      <c r="D656" s="59"/>
      <c r="E656" s="5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 t="str">
        <f>IFERROR(__xludf.DUMMYFUNCTION("""COMPUTED_VALUE"""),"")</f>
        <v/>
      </c>
      <c r="B657" s="9"/>
      <c r="C657" s="59"/>
      <c r="D657" s="59"/>
      <c r="E657" s="5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 t="str">
        <f>IFERROR(__xludf.DUMMYFUNCTION("""COMPUTED_VALUE"""),"")</f>
        <v/>
      </c>
      <c r="B658" s="9"/>
      <c r="C658" s="59"/>
      <c r="D658" s="59"/>
      <c r="E658" s="5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 t="str">
        <f>IFERROR(__xludf.DUMMYFUNCTION("""COMPUTED_VALUE"""),"")</f>
        <v/>
      </c>
      <c r="B659" s="9"/>
      <c r="C659" s="59"/>
      <c r="D659" s="59"/>
      <c r="E659" s="5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 t="str">
        <f>IFERROR(__xludf.DUMMYFUNCTION("""COMPUTED_VALUE"""),"")</f>
        <v/>
      </c>
      <c r="B660" s="9"/>
      <c r="C660" s="59"/>
      <c r="D660" s="59"/>
      <c r="E660" s="5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 t="str">
        <f>IFERROR(__xludf.DUMMYFUNCTION("""COMPUTED_VALUE"""),"")</f>
        <v/>
      </c>
      <c r="B661" s="9"/>
      <c r="C661" s="59"/>
      <c r="D661" s="59"/>
      <c r="E661" s="5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 t="str">
        <f>IFERROR(__xludf.DUMMYFUNCTION("""COMPUTED_VALUE"""),"")</f>
        <v/>
      </c>
      <c r="B662" s="9"/>
      <c r="C662" s="59"/>
      <c r="D662" s="59"/>
      <c r="E662" s="5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 t="str">
        <f>IFERROR(__xludf.DUMMYFUNCTION("""COMPUTED_VALUE"""),"")</f>
        <v/>
      </c>
      <c r="B663" s="9"/>
      <c r="C663" s="59"/>
      <c r="D663" s="59"/>
      <c r="E663" s="5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 t="str">
        <f>IFERROR(__xludf.DUMMYFUNCTION("""COMPUTED_VALUE"""),"")</f>
        <v/>
      </c>
      <c r="B664" s="9"/>
      <c r="C664" s="59"/>
      <c r="D664" s="59"/>
      <c r="E664" s="5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 t="str">
        <f>IFERROR(__xludf.DUMMYFUNCTION("""COMPUTED_VALUE"""),"")</f>
        <v/>
      </c>
      <c r="B665" s="9"/>
      <c r="C665" s="59"/>
      <c r="D665" s="59"/>
      <c r="E665" s="5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 t="str">
        <f>IFERROR(__xludf.DUMMYFUNCTION("""COMPUTED_VALUE"""),"")</f>
        <v/>
      </c>
      <c r="B666" s="9"/>
      <c r="C666" s="59"/>
      <c r="D666" s="59"/>
      <c r="E666" s="5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 t="str">
        <f>IFERROR(__xludf.DUMMYFUNCTION("""COMPUTED_VALUE"""),"")</f>
        <v/>
      </c>
      <c r="B667" s="9"/>
      <c r="C667" s="59"/>
      <c r="D667" s="59"/>
      <c r="E667" s="5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 t="str">
        <f>IFERROR(__xludf.DUMMYFUNCTION("""COMPUTED_VALUE"""),"")</f>
        <v/>
      </c>
      <c r="B668" s="9"/>
      <c r="C668" s="59"/>
      <c r="D668" s="59"/>
      <c r="E668" s="5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 t="str">
        <f>IFERROR(__xludf.DUMMYFUNCTION("""COMPUTED_VALUE"""),"")</f>
        <v/>
      </c>
      <c r="B669" s="9"/>
      <c r="C669" s="59"/>
      <c r="D669" s="59"/>
      <c r="E669" s="5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 t="str">
        <f>IFERROR(__xludf.DUMMYFUNCTION("""COMPUTED_VALUE"""),"")</f>
        <v/>
      </c>
      <c r="B670" s="9"/>
      <c r="C670" s="59"/>
      <c r="D670" s="59"/>
      <c r="E670" s="5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 t="str">
        <f>IFERROR(__xludf.DUMMYFUNCTION("""COMPUTED_VALUE"""),"")</f>
        <v/>
      </c>
      <c r="B671" s="9"/>
      <c r="C671" s="59"/>
      <c r="D671" s="59"/>
      <c r="E671" s="5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 t="str">
        <f>IFERROR(__xludf.DUMMYFUNCTION("""COMPUTED_VALUE"""),"")</f>
        <v/>
      </c>
      <c r="B672" s="9"/>
      <c r="C672" s="59"/>
      <c r="D672" s="59"/>
      <c r="E672" s="5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 t="str">
        <f>IFERROR(__xludf.DUMMYFUNCTION("""COMPUTED_VALUE"""),"")</f>
        <v/>
      </c>
      <c r="B673" s="9"/>
      <c r="C673" s="59"/>
      <c r="D673" s="59"/>
      <c r="E673" s="5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 t="str">
        <f>IFERROR(__xludf.DUMMYFUNCTION("""COMPUTED_VALUE"""),"")</f>
        <v/>
      </c>
      <c r="B674" s="9"/>
      <c r="C674" s="59"/>
      <c r="D674" s="59"/>
      <c r="E674" s="5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 t="str">
        <f>IFERROR(__xludf.DUMMYFUNCTION("""COMPUTED_VALUE"""),"")</f>
        <v/>
      </c>
      <c r="B675" s="9"/>
      <c r="C675" s="59"/>
      <c r="D675" s="59"/>
      <c r="E675" s="5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 t="str">
        <f>IFERROR(__xludf.DUMMYFUNCTION("""COMPUTED_VALUE"""),"")</f>
        <v/>
      </c>
      <c r="B676" s="9"/>
      <c r="C676" s="59"/>
      <c r="D676" s="59"/>
      <c r="E676" s="5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 t="str">
        <f>IFERROR(__xludf.DUMMYFUNCTION("""COMPUTED_VALUE"""),"")</f>
        <v/>
      </c>
      <c r="B677" s="9"/>
      <c r="C677" s="59"/>
      <c r="D677" s="59"/>
      <c r="E677" s="5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 t="str">
        <f>IFERROR(__xludf.DUMMYFUNCTION("""COMPUTED_VALUE"""),"")</f>
        <v/>
      </c>
      <c r="B678" s="9"/>
      <c r="C678" s="59"/>
      <c r="D678" s="59"/>
      <c r="E678" s="5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 t="str">
        <f>IFERROR(__xludf.DUMMYFUNCTION("""COMPUTED_VALUE"""),"")</f>
        <v/>
      </c>
      <c r="B679" s="9"/>
      <c r="C679" s="59"/>
      <c r="D679" s="59"/>
      <c r="E679" s="5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 t="str">
        <f>IFERROR(__xludf.DUMMYFUNCTION("""COMPUTED_VALUE"""),"")</f>
        <v/>
      </c>
      <c r="B680" s="9"/>
      <c r="C680" s="59"/>
      <c r="D680" s="59"/>
      <c r="E680" s="5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 t="str">
        <f>IFERROR(__xludf.DUMMYFUNCTION("""COMPUTED_VALUE"""),"")</f>
        <v/>
      </c>
      <c r="B681" s="9"/>
      <c r="C681" s="59"/>
      <c r="D681" s="59"/>
      <c r="E681" s="5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 t="str">
        <f>IFERROR(__xludf.DUMMYFUNCTION("""COMPUTED_VALUE"""),"")</f>
        <v/>
      </c>
      <c r="B682" s="9"/>
      <c r="C682" s="59"/>
      <c r="D682" s="59"/>
      <c r="E682" s="5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 t="str">
        <f>IFERROR(__xludf.DUMMYFUNCTION("""COMPUTED_VALUE"""),"")</f>
        <v/>
      </c>
      <c r="B683" s="9"/>
      <c r="C683" s="59"/>
      <c r="D683" s="59"/>
      <c r="E683" s="5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 t="str">
        <f>IFERROR(__xludf.DUMMYFUNCTION("""COMPUTED_VALUE"""),"")</f>
        <v/>
      </c>
      <c r="B684" s="9"/>
      <c r="C684" s="59"/>
      <c r="D684" s="59"/>
      <c r="E684" s="5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 t="str">
        <f>IFERROR(__xludf.DUMMYFUNCTION("""COMPUTED_VALUE"""),"")</f>
        <v/>
      </c>
      <c r="B685" s="9"/>
      <c r="C685" s="59"/>
      <c r="D685" s="59"/>
      <c r="E685" s="5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 t="str">
        <f>IFERROR(__xludf.DUMMYFUNCTION("""COMPUTED_VALUE"""),"")</f>
        <v/>
      </c>
      <c r="B686" s="9"/>
      <c r="C686" s="59"/>
      <c r="D686" s="59"/>
      <c r="E686" s="5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 t="str">
        <f>IFERROR(__xludf.DUMMYFUNCTION("""COMPUTED_VALUE"""),"")</f>
        <v/>
      </c>
      <c r="B687" s="9"/>
      <c r="C687" s="59"/>
      <c r="D687" s="59"/>
      <c r="E687" s="5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 t="str">
        <f>IFERROR(__xludf.DUMMYFUNCTION("""COMPUTED_VALUE"""),"")</f>
        <v/>
      </c>
      <c r="B688" s="9"/>
      <c r="C688" s="59"/>
      <c r="D688" s="59"/>
      <c r="E688" s="5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 t="str">
        <f>IFERROR(__xludf.DUMMYFUNCTION("""COMPUTED_VALUE"""),"")</f>
        <v/>
      </c>
      <c r="B689" s="9"/>
      <c r="C689" s="59"/>
      <c r="D689" s="59"/>
      <c r="E689" s="5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 t="str">
        <f>IFERROR(__xludf.DUMMYFUNCTION("""COMPUTED_VALUE"""),"")</f>
        <v/>
      </c>
      <c r="B690" s="9"/>
      <c r="C690" s="59"/>
      <c r="D690" s="59"/>
      <c r="E690" s="5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 t="str">
        <f>IFERROR(__xludf.DUMMYFUNCTION("""COMPUTED_VALUE"""),"")</f>
        <v/>
      </c>
      <c r="B691" s="9"/>
      <c r="C691" s="59"/>
      <c r="D691" s="59"/>
      <c r="E691" s="5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 t="str">
        <f>IFERROR(__xludf.DUMMYFUNCTION("""COMPUTED_VALUE"""),"")</f>
        <v/>
      </c>
      <c r="B692" s="9"/>
      <c r="C692" s="59"/>
      <c r="D692" s="59"/>
      <c r="E692" s="5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 t="str">
        <f>IFERROR(__xludf.DUMMYFUNCTION("""COMPUTED_VALUE"""),"")</f>
        <v/>
      </c>
      <c r="B693" s="9"/>
      <c r="C693" s="59"/>
      <c r="D693" s="59"/>
      <c r="E693" s="5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 t="str">
        <f>IFERROR(__xludf.DUMMYFUNCTION("""COMPUTED_VALUE"""),"")</f>
        <v/>
      </c>
      <c r="B694" s="9"/>
      <c r="C694" s="59"/>
      <c r="D694" s="59"/>
      <c r="E694" s="5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 t="str">
        <f>IFERROR(__xludf.DUMMYFUNCTION("""COMPUTED_VALUE"""),"")</f>
        <v/>
      </c>
      <c r="B695" s="9"/>
      <c r="C695" s="59"/>
      <c r="D695" s="59"/>
      <c r="E695" s="5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 t="str">
        <f>IFERROR(__xludf.DUMMYFUNCTION("""COMPUTED_VALUE"""),"")</f>
        <v/>
      </c>
      <c r="B696" s="9"/>
      <c r="C696" s="59"/>
      <c r="D696" s="59"/>
      <c r="E696" s="5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 t="str">
        <f>IFERROR(__xludf.DUMMYFUNCTION("""COMPUTED_VALUE"""),"")</f>
        <v/>
      </c>
      <c r="B697" s="9"/>
      <c r="C697" s="59"/>
      <c r="D697" s="59"/>
      <c r="E697" s="5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 t="str">
        <f>IFERROR(__xludf.DUMMYFUNCTION("""COMPUTED_VALUE"""),"")</f>
        <v/>
      </c>
      <c r="B698" s="9"/>
      <c r="C698" s="59"/>
      <c r="D698" s="59"/>
      <c r="E698" s="5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 t="str">
        <f>IFERROR(__xludf.DUMMYFUNCTION("""COMPUTED_VALUE"""),"")</f>
        <v/>
      </c>
      <c r="B699" s="9"/>
      <c r="C699" s="59"/>
      <c r="D699" s="59"/>
      <c r="E699" s="5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 t="str">
        <f>IFERROR(__xludf.DUMMYFUNCTION("""COMPUTED_VALUE"""),"")</f>
        <v/>
      </c>
      <c r="B700" s="9"/>
      <c r="C700" s="59"/>
      <c r="D700" s="59"/>
      <c r="E700" s="5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 t="str">
        <f>IFERROR(__xludf.DUMMYFUNCTION("""COMPUTED_VALUE"""),"")</f>
        <v/>
      </c>
      <c r="B701" s="9"/>
      <c r="C701" s="59"/>
      <c r="D701" s="59"/>
      <c r="E701" s="5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 t="str">
        <f>IFERROR(__xludf.DUMMYFUNCTION("""COMPUTED_VALUE"""),"")</f>
        <v/>
      </c>
      <c r="B702" s="9"/>
      <c r="C702" s="59"/>
      <c r="D702" s="59"/>
      <c r="E702" s="5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 t="str">
        <f>IFERROR(__xludf.DUMMYFUNCTION("""COMPUTED_VALUE"""),"")</f>
        <v/>
      </c>
      <c r="B703" s="9"/>
      <c r="C703" s="59"/>
      <c r="D703" s="59"/>
      <c r="E703" s="5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 t="str">
        <f>IFERROR(__xludf.DUMMYFUNCTION("""COMPUTED_VALUE"""),"")</f>
        <v/>
      </c>
      <c r="B704" s="9"/>
      <c r="C704" s="59"/>
      <c r="D704" s="59"/>
      <c r="E704" s="5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 t="str">
        <f>IFERROR(__xludf.DUMMYFUNCTION("""COMPUTED_VALUE"""),"")</f>
        <v/>
      </c>
      <c r="B705" s="9"/>
      <c r="C705" s="59"/>
      <c r="D705" s="59"/>
      <c r="E705" s="5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 t="str">
        <f>IFERROR(__xludf.DUMMYFUNCTION("""COMPUTED_VALUE"""),"")</f>
        <v/>
      </c>
      <c r="B706" s="9"/>
      <c r="C706" s="59"/>
      <c r="D706" s="59"/>
      <c r="E706" s="5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 t="str">
        <f>IFERROR(__xludf.DUMMYFUNCTION("""COMPUTED_VALUE"""),"")</f>
        <v/>
      </c>
      <c r="B707" s="9"/>
      <c r="C707" s="59"/>
      <c r="D707" s="59"/>
      <c r="E707" s="5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 t="str">
        <f>IFERROR(__xludf.DUMMYFUNCTION("""COMPUTED_VALUE"""),"")</f>
        <v/>
      </c>
      <c r="B708" s="9"/>
      <c r="C708" s="59"/>
      <c r="D708" s="59"/>
      <c r="E708" s="5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 t="str">
        <f>IFERROR(__xludf.DUMMYFUNCTION("""COMPUTED_VALUE"""),"")</f>
        <v/>
      </c>
      <c r="B709" s="9"/>
      <c r="C709" s="59"/>
      <c r="D709" s="59"/>
      <c r="E709" s="5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 t="str">
        <f>IFERROR(__xludf.DUMMYFUNCTION("""COMPUTED_VALUE"""),"")</f>
        <v/>
      </c>
      <c r="B710" s="9"/>
      <c r="C710" s="59"/>
      <c r="D710" s="59"/>
      <c r="E710" s="5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 t="str">
        <f>IFERROR(__xludf.DUMMYFUNCTION("""COMPUTED_VALUE"""),"")</f>
        <v/>
      </c>
      <c r="B711" s="9"/>
      <c r="C711" s="59"/>
      <c r="D711" s="59"/>
      <c r="E711" s="5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 t="str">
        <f>IFERROR(__xludf.DUMMYFUNCTION("""COMPUTED_VALUE"""),"")</f>
        <v/>
      </c>
      <c r="B712" s="9"/>
      <c r="C712" s="59"/>
      <c r="D712" s="59"/>
      <c r="E712" s="5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 t="str">
        <f>IFERROR(__xludf.DUMMYFUNCTION("""COMPUTED_VALUE"""),"")</f>
        <v/>
      </c>
      <c r="B713" s="9"/>
      <c r="C713" s="59"/>
      <c r="D713" s="59"/>
      <c r="E713" s="5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 t="str">
        <f>IFERROR(__xludf.DUMMYFUNCTION("""COMPUTED_VALUE"""),"")</f>
        <v/>
      </c>
      <c r="B714" s="9"/>
      <c r="C714" s="59"/>
      <c r="D714" s="59"/>
      <c r="E714" s="5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 t="str">
        <f>IFERROR(__xludf.DUMMYFUNCTION("""COMPUTED_VALUE"""),"")</f>
        <v/>
      </c>
      <c r="B715" s="9"/>
      <c r="C715" s="59"/>
      <c r="D715" s="59"/>
      <c r="E715" s="5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 t="str">
        <f>IFERROR(__xludf.DUMMYFUNCTION("""COMPUTED_VALUE"""),"")</f>
        <v/>
      </c>
      <c r="B716" s="9"/>
      <c r="C716" s="59"/>
      <c r="D716" s="59"/>
      <c r="E716" s="5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 t="str">
        <f>IFERROR(__xludf.DUMMYFUNCTION("""COMPUTED_VALUE"""),"")</f>
        <v/>
      </c>
      <c r="B717" s="9"/>
      <c r="C717" s="59"/>
      <c r="D717" s="59"/>
      <c r="E717" s="5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 t="str">
        <f>IFERROR(__xludf.DUMMYFUNCTION("""COMPUTED_VALUE"""),"")</f>
        <v/>
      </c>
      <c r="B718" s="9"/>
      <c r="C718" s="59"/>
      <c r="D718" s="59"/>
      <c r="E718" s="5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 t="str">
        <f>IFERROR(__xludf.DUMMYFUNCTION("""COMPUTED_VALUE"""),"")</f>
        <v/>
      </c>
      <c r="B719" s="9"/>
      <c r="C719" s="59"/>
      <c r="D719" s="59"/>
      <c r="E719" s="5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 t="str">
        <f>IFERROR(__xludf.DUMMYFUNCTION("""COMPUTED_VALUE"""),"")</f>
        <v/>
      </c>
      <c r="B720" s="9"/>
      <c r="C720" s="59"/>
      <c r="D720" s="59"/>
      <c r="E720" s="5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 t="str">
        <f>IFERROR(__xludf.DUMMYFUNCTION("""COMPUTED_VALUE"""),"")</f>
        <v/>
      </c>
      <c r="B721" s="9"/>
      <c r="C721" s="59"/>
      <c r="D721" s="59"/>
      <c r="E721" s="5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 t="str">
        <f>IFERROR(__xludf.DUMMYFUNCTION("""COMPUTED_VALUE"""),"")</f>
        <v/>
      </c>
      <c r="B722" s="9"/>
      <c r="C722" s="59"/>
      <c r="D722" s="59"/>
      <c r="E722" s="5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 t="str">
        <f>IFERROR(__xludf.DUMMYFUNCTION("""COMPUTED_VALUE"""),"")</f>
        <v/>
      </c>
      <c r="B723" s="9"/>
      <c r="C723" s="59"/>
      <c r="D723" s="59"/>
      <c r="E723" s="5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 t="str">
        <f>IFERROR(__xludf.DUMMYFUNCTION("""COMPUTED_VALUE"""),"")</f>
        <v/>
      </c>
      <c r="B724" s="9"/>
      <c r="C724" s="59"/>
      <c r="D724" s="59"/>
      <c r="E724" s="5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 t="str">
        <f>IFERROR(__xludf.DUMMYFUNCTION("""COMPUTED_VALUE"""),"")</f>
        <v/>
      </c>
      <c r="B725" s="9"/>
      <c r="C725" s="59"/>
      <c r="D725" s="59"/>
      <c r="E725" s="5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 t="str">
        <f>IFERROR(__xludf.DUMMYFUNCTION("""COMPUTED_VALUE"""),"")</f>
        <v/>
      </c>
      <c r="B726" s="9"/>
      <c r="C726" s="59"/>
      <c r="D726" s="59"/>
      <c r="E726" s="5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 t="str">
        <f>IFERROR(__xludf.DUMMYFUNCTION("""COMPUTED_VALUE"""),"")</f>
        <v/>
      </c>
      <c r="B727" s="9"/>
      <c r="C727" s="59"/>
      <c r="D727" s="59"/>
      <c r="E727" s="5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 t="str">
        <f>IFERROR(__xludf.DUMMYFUNCTION("""COMPUTED_VALUE"""),"")</f>
        <v/>
      </c>
      <c r="B728" s="9"/>
      <c r="C728" s="59"/>
      <c r="D728" s="59"/>
      <c r="E728" s="5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 t="str">
        <f>IFERROR(__xludf.DUMMYFUNCTION("""COMPUTED_VALUE"""),"")</f>
        <v/>
      </c>
      <c r="B729" s="9"/>
      <c r="C729" s="59"/>
      <c r="D729" s="59"/>
      <c r="E729" s="5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 t="str">
        <f>IFERROR(__xludf.DUMMYFUNCTION("""COMPUTED_VALUE"""),"")</f>
        <v/>
      </c>
      <c r="B730" s="9"/>
      <c r="C730" s="59"/>
      <c r="D730" s="59"/>
      <c r="E730" s="5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 t="str">
        <f>IFERROR(__xludf.DUMMYFUNCTION("""COMPUTED_VALUE"""),"")</f>
        <v/>
      </c>
      <c r="B731" s="9"/>
      <c r="C731" s="59"/>
      <c r="D731" s="59"/>
      <c r="E731" s="5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 t="str">
        <f>IFERROR(__xludf.DUMMYFUNCTION("""COMPUTED_VALUE"""),"")</f>
        <v/>
      </c>
      <c r="B732" s="9"/>
      <c r="C732" s="59"/>
      <c r="D732" s="59"/>
      <c r="E732" s="5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 t="str">
        <f>IFERROR(__xludf.DUMMYFUNCTION("""COMPUTED_VALUE"""),"")</f>
        <v/>
      </c>
      <c r="B733" s="9"/>
      <c r="C733" s="59"/>
      <c r="D733" s="59"/>
      <c r="E733" s="5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 t="str">
        <f>IFERROR(__xludf.DUMMYFUNCTION("""COMPUTED_VALUE"""),"")</f>
        <v/>
      </c>
      <c r="B734" s="9"/>
      <c r="C734" s="59"/>
      <c r="D734" s="59"/>
      <c r="E734" s="5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 t="str">
        <f>IFERROR(__xludf.DUMMYFUNCTION("""COMPUTED_VALUE"""),"")</f>
        <v/>
      </c>
      <c r="B735" s="9"/>
      <c r="C735" s="59"/>
      <c r="D735" s="59"/>
      <c r="E735" s="5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 t="str">
        <f>IFERROR(__xludf.DUMMYFUNCTION("""COMPUTED_VALUE"""),"")</f>
        <v/>
      </c>
      <c r="B736" s="9"/>
      <c r="C736" s="59"/>
      <c r="D736" s="59"/>
      <c r="E736" s="5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 t="str">
        <f>IFERROR(__xludf.DUMMYFUNCTION("""COMPUTED_VALUE"""),"")</f>
        <v/>
      </c>
      <c r="B737" s="9"/>
      <c r="C737" s="59"/>
      <c r="D737" s="59"/>
      <c r="E737" s="5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 t="str">
        <f>IFERROR(__xludf.DUMMYFUNCTION("""COMPUTED_VALUE"""),"")</f>
        <v/>
      </c>
      <c r="B738" s="9"/>
      <c r="C738" s="59"/>
      <c r="D738" s="59"/>
      <c r="E738" s="5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 t="str">
        <f>IFERROR(__xludf.DUMMYFUNCTION("""COMPUTED_VALUE"""),"")</f>
        <v/>
      </c>
      <c r="B739" s="9"/>
      <c r="C739" s="59"/>
      <c r="D739" s="59"/>
      <c r="E739" s="5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 t="str">
        <f>IFERROR(__xludf.DUMMYFUNCTION("""COMPUTED_VALUE"""),"")</f>
        <v/>
      </c>
      <c r="B740" s="9"/>
      <c r="C740" s="59"/>
      <c r="D740" s="59"/>
      <c r="E740" s="5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 t="str">
        <f>IFERROR(__xludf.DUMMYFUNCTION("""COMPUTED_VALUE"""),"")</f>
        <v/>
      </c>
      <c r="B741" s="9"/>
      <c r="C741" s="59"/>
      <c r="D741" s="59"/>
      <c r="E741" s="5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 t="str">
        <f>IFERROR(__xludf.DUMMYFUNCTION("""COMPUTED_VALUE"""),"")</f>
        <v/>
      </c>
      <c r="B742" s="9"/>
      <c r="C742" s="59"/>
      <c r="D742" s="59"/>
      <c r="E742" s="5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 t="str">
        <f>IFERROR(__xludf.DUMMYFUNCTION("""COMPUTED_VALUE"""),"")</f>
        <v/>
      </c>
      <c r="B743" s="9"/>
      <c r="C743" s="59"/>
      <c r="D743" s="59"/>
      <c r="E743" s="5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 t="str">
        <f>IFERROR(__xludf.DUMMYFUNCTION("""COMPUTED_VALUE"""),"")</f>
        <v/>
      </c>
      <c r="B744" s="9"/>
      <c r="C744" s="59"/>
      <c r="D744" s="59"/>
      <c r="E744" s="5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 t="str">
        <f>IFERROR(__xludf.DUMMYFUNCTION("""COMPUTED_VALUE"""),"")</f>
        <v/>
      </c>
      <c r="B745" s="9"/>
      <c r="C745" s="59"/>
      <c r="D745" s="59"/>
      <c r="E745" s="5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 t="str">
        <f>IFERROR(__xludf.DUMMYFUNCTION("""COMPUTED_VALUE"""),"")</f>
        <v/>
      </c>
      <c r="B746" s="9"/>
      <c r="C746" s="59"/>
      <c r="D746" s="59"/>
      <c r="E746" s="5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 t="str">
        <f>IFERROR(__xludf.DUMMYFUNCTION("""COMPUTED_VALUE"""),"")</f>
        <v/>
      </c>
      <c r="B747" s="9"/>
      <c r="C747" s="59"/>
      <c r="D747" s="59"/>
      <c r="E747" s="5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 t="str">
        <f>IFERROR(__xludf.DUMMYFUNCTION("""COMPUTED_VALUE"""),"")</f>
        <v/>
      </c>
      <c r="B748" s="9"/>
      <c r="C748" s="59"/>
      <c r="D748" s="59"/>
      <c r="E748" s="5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 t="str">
        <f>IFERROR(__xludf.DUMMYFUNCTION("""COMPUTED_VALUE"""),"")</f>
        <v/>
      </c>
      <c r="B749" s="9"/>
      <c r="C749" s="59"/>
      <c r="D749" s="59"/>
      <c r="E749" s="5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 t="str">
        <f>IFERROR(__xludf.DUMMYFUNCTION("""COMPUTED_VALUE"""),"")</f>
        <v/>
      </c>
      <c r="B750" s="9"/>
      <c r="C750" s="59"/>
      <c r="D750" s="59"/>
      <c r="E750" s="5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 t="str">
        <f>IFERROR(__xludf.DUMMYFUNCTION("""COMPUTED_VALUE"""),"")</f>
        <v/>
      </c>
      <c r="B751" s="9"/>
      <c r="C751" s="59"/>
      <c r="D751" s="59"/>
      <c r="E751" s="5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 t="str">
        <f>IFERROR(__xludf.DUMMYFUNCTION("""COMPUTED_VALUE"""),"")</f>
        <v/>
      </c>
      <c r="B752" s="9"/>
      <c r="C752" s="59"/>
      <c r="D752" s="59"/>
      <c r="E752" s="5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 t="str">
        <f>IFERROR(__xludf.DUMMYFUNCTION("""COMPUTED_VALUE"""),"")</f>
        <v/>
      </c>
      <c r="B753" s="9"/>
      <c r="C753" s="59"/>
      <c r="D753" s="59"/>
      <c r="E753" s="5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 t="str">
        <f>IFERROR(__xludf.DUMMYFUNCTION("""COMPUTED_VALUE"""),"")</f>
        <v/>
      </c>
      <c r="B754" s="9"/>
      <c r="C754" s="59"/>
      <c r="D754" s="59"/>
      <c r="E754" s="5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 t="str">
        <f>IFERROR(__xludf.DUMMYFUNCTION("""COMPUTED_VALUE"""),"")</f>
        <v/>
      </c>
      <c r="B755" s="9"/>
      <c r="C755" s="59"/>
      <c r="D755" s="59"/>
      <c r="E755" s="5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 t="str">
        <f>IFERROR(__xludf.DUMMYFUNCTION("""COMPUTED_VALUE"""),"")</f>
        <v/>
      </c>
      <c r="B756" s="9"/>
      <c r="C756" s="59"/>
      <c r="D756" s="59"/>
      <c r="E756" s="5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 t="str">
        <f>IFERROR(__xludf.DUMMYFUNCTION("""COMPUTED_VALUE"""),"")</f>
        <v/>
      </c>
      <c r="B757" s="9"/>
      <c r="C757" s="59"/>
      <c r="D757" s="59"/>
      <c r="E757" s="5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 t="str">
        <f>IFERROR(__xludf.DUMMYFUNCTION("""COMPUTED_VALUE"""),"")</f>
        <v/>
      </c>
      <c r="B758" s="9"/>
      <c r="C758" s="59"/>
      <c r="D758" s="59"/>
      <c r="E758" s="5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 t="str">
        <f>IFERROR(__xludf.DUMMYFUNCTION("""COMPUTED_VALUE"""),"")</f>
        <v/>
      </c>
      <c r="B759" s="9"/>
      <c r="C759" s="59"/>
      <c r="D759" s="59"/>
      <c r="E759" s="5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 t="str">
        <f>IFERROR(__xludf.DUMMYFUNCTION("""COMPUTED_VALUE"""),"")</f>
        <v/>
      </c>
      <c r="B760" s="9"/>
      <c r="C760" s="59"/>
      <c r="D760" s="59"/>
      <c r="E760" s="5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 t="str">
        <f>IFERROR(__xludf.DUMMYFUNCTION("""COMPUTED_VALUE"""),"")</f>
        <v/>
      </c>
      <c r="B761" s="9"/>
      <c r="C761" s="59"/>
      <c r="D761" s="59"/>
      <c r="E761" s="5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 t="str">
        <f>IFERROR(__xludf.DUMMYFUNCTION("""COMPUTED_VALUE"""),"")</f>
        <v/>
      </c>
      <c r="B762" s="9"/>
      <c r="C762" s="59"/>
      <c r="D762" s="59"/>
      <c r="E762" s="5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 t="str">
        <f>IFERROR(__xludf.DUMMYFUNCTION("""COMPUTED_VALUE"""),"")</f>
        <v/>
      </c>
      <c r="B763" s="9"/>
      <c r="C763" s="59"/>
      <c r="D763" s="59"/>
      <c r="E763" s="5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 t="str">
        <f>IFERROR(__xludf.DUMMYFUNCTION("""COMPUTED_VALUE"""),"")</f>
        <v/>
      </c>
      <c r="B764" s="9"/>
      <c r="C764" s="59"/>
      <c r="D764" s="59"/>
      <c r="E764" s="5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 t="str">
        <f>IFERROR(__xludf.DUMMYFUNCTION("""COMPUTED_VALUE"""),"")</f>
        <v/>
      </c>
      <c r="B765" s="9"/>
      <c r="C765" s="59"/>
      <c r="D765" s="59"/>
      <c r="E765" s="5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 t="str">
        <f>IFERROR(__xludf.DUMMYFUNCTION("""COMPUTED_VALUE"""),"")</f>
        <v/>
      </c>
      <c r="B766" s="9"/>
      <c r="C766" s="59"/>
      <c r="D766" s="59"/>
      <c r="E766" s="5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 t="str">
        <f>IFERROR(__xludf.DUMMYFUNCTION("""COMPUTED_VALUE"""),"")</f>
        <v/>
      </c>
      <c r="B767" s="9"/>
      <c r="C767" s="59"/>
      <c r="D767" s="59"/>
      <c r="E767" s="5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 t="str">
        <f>IFERROR(__xludf.DUMMYFUNCTION("""COMPUTED_VALUE"""),"")</f>
        <v/>
      </c>
      <c r="B768" s="9"/>
      <c r="C768" s="59"/>
      <c r="D768" s="59"/>
      <c r="E768" s="5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 t="str">
        <f>IFERROR(__xludf.DUMMYFUNCTION("""COMPUTED_VALUE"""),"")</f>
        <v/>
      </c>
      <c r="B769" s="9"/>
      <c r="C769" s="59"/>
      <c r="D769" s="59"/>
      <c r="E769" s="5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 t="str">
        <f>IFERROR(__xludf.DUMMYFUNCTION("""COMPUTED_VALUE"""),"")</f>
        <v/>
      </c>
      <c r="B770" s="9"/>
      <c r="C770" s="59"/>
      <c r="D770" s="59"/>
      <c r="E770" s="5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 t="str">
        <f>IFERROR(__xludf.DUMMYFUNCTION("""COMPUTED_VALUE"""),"")</f>
        <v/>
      </c>
      <c r="B771" s="9"/>
      <c r="C771" s="59"/>
      <c r="D771" s="59"/>
      <c r="E771" s="5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 t="str">
        <f>IFERROR(__xludf.DUMMYFUNCTION("""COMPUTED_VALUE"""),"")</f>
        <v/>
      </c>
      <c r="B772" s="9"/>
      <c r="C772" s="59"/>
      <c r="D772" s="59"/>
      <c r="E772" s="5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 t="str">
        <f>IFERROR(__xludf.DUMMYFUNCTION("""COMPUTED_VALUE"""),"")</f>
        <v/>
      </c>
      <c r="B773" s="9"/>
      <c r="C773" s="59"/>
      <c r="D773" s="59"/>
      <c r="E773" s="5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 t="str">
        <f>IFERROR(__xludf.DUMMYFUNCTION("""COMPUTED_VALUE"""),"")</f>
        <v/>
      </c>
      <c r="B774" s="9"/>
      <c r="C774" s="59"/>
      <c r="D774" s="59"/>
      <c r="E774" s="5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 t="str">
        <f>IFERROR(__xludf.DUMMYFUNCTION("""COMPUTED_VALUE"""),"")</f>
        <v/>
      </c>
      <c r="B775" s="9"/>
      <c r="C775" s="59"/>
      <c r="D775" s="59"/>
      <c r="E775" s="5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 t="str">
        <f>IFERROR(__xludf.DUMMYFUNCTION("""COMPUTED_VALUE"""),"")</f>
        <v/>
      </c>
      <c r="B776" s="9"/>
      <c r="C776" s="59"/>
      <c r="D776" s="59"/>
      <c r="E776" s="5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 t="str">
        <f>IFERROR(__xludf.DUMMYFUNCTION("""COMPUTED_VALUE"""),"")</f>
        <v/>
      </c>
      <c r="B777" s="9"/>
      <c r="C777" s="59"/>
      <c r="D777" s="59"/>
      <c r="E777" s="5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 t="str">
        <f>IFERROR(__xludf.DUMMYFUNCTION("""COMPUTED_VALUE"""),"")</f>
        <v/>
      </c>
      <c r="B778" s="9"/>
      <c r="C778" s="59"/>
      <c r="D778" s="59"/>
      <c r="E778" s="5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 t="str">
        <f>IFERROR(__xludf.DUMMYFUNCTION("""COMPUTED_VALUE"""),"")</f>
        <v/>
      </c>
      <c r="B779" s="9"/>
      <c r="C779" s="59"/>
      <c r="D779" s="59"/>
      <c r="E779" s="5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 t="str">
        <f>IFERROR(__xludf.DUMMYFUNCTION("""COMPUTED_VALUE"""),"")</f>
        <v/>
      </c>
      <c r="B780" s="9"/>
      <c r="C780" s="59"/>
      <c r="D780" s="59"/>
      <c r="E780" s="5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 t="str">
        <f>IFERROR(__xludf.DUMMYFUNCTION("""COMPUTED_VALUE"""),"")</f>
        <v/>
      </c>
      <c r="B781" s="9"/>
      <c r="C781" s="59"/>
      <c r="D781" s="59"/>
      <c r="E781" s="5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 t="str">
        <f>IFERROR(__xludf.DUMMYFUNCTION("""COMPUTED_VALUE"""),"")</f>
        <v/>
      </c>
      <c r="B782" s="9"/>
      <c r="C782" s="59"/>
      <c r="D782" s="59"/>
      <c r="E782" s="5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 t="str">
        <f>IFERROR(__xludf.DUMMYFUNCTION("""COMPUTED_VALUE"""),"")</f>
        <v/>
      </c>
      <c r="B783" s="9"/>
      <c r="C783" s="59"/>
      <c r="D783" s="59"/>
      <c r="E783" s="5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 t="str">
        <f>IFERROR(__xludf.DUMMYFUNCTION("""COMPUTED_VALUE"""),"")</f>
        <v/>
      </c>
      <c r="B784" s="9"/>
      <c r="C784" s="59"/>
      <c r="D784" s="59"/>
      <c r="E784" s="5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 t="str">
        <f>IFERROR(__xludf.DUMMYFUNCTION("""COMPUTED_VALUE"""),"")</f>
        <v/>
      </c>
      <c r="B785" s="9"/>
      <c r="C785" s="59"/>
      <c r="D785" s="59"/>
      <c r="E785" s="5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 t="str">
        <f>IFERROR(__xludf.DUMMYFUNCTION("""COMPUTED_VALUE"""),"")</f>
        <v/>
      </c>
      <c r="B786" s="9"/>
      <c r="C786" s="59"/>
      <c r="D786" s="59"/>
      <c r="E786" s="5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 t="str">
        <f>IFERROR(__xludf.DUMMYFUNCTION("""COMPUTED_VALUE"""),"")</f>
        <v/>
      </c>
      <c r="B787" s="9"/>
      <c r="C787" s="59"/>
      <c r="D787" s="59"/>
      <c r="E787" s="5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 t="str">
        <f>IFERROR(__xludf.DUMMYFUNCTION("""COMPUTED_VALUE"""),"")</f>
        <v/>
      </c>
      <c r="B788" s="9"/>
      <c r="C788" s="59"/>
      <c r="D788" s="59"/>
      <c r="E788" s="5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 t="str">
        <f>IFERROR(__xludf.DUMMYFUNCTION("""COMPUTED_VALUE"""),"")</f>
        <v/>
      </c>
      <c r="B789" s="9"/>
      <c r="C789" s="59"/>
      <c r="D789" s="59"/>
      <c r="E789" s="5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 t="str">
        <f>IFERROR(__xludf.DUMMYFUNCTION("""COMPUTED_VALUE"""),"")</f>
        <v/>
      </c>
      <c r="B790" s="9"/>
      <c r="C790" s="59"/>
      <c r="D790" s="59"/>
      <c r="E790" s="5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 t="str">
        <f>IFERROR(__xludf.DUMMYFUNCTION("""COMPUTED_VALUE"""),"")</f>
        <v/>
      </c>
      <c r="B791" s="9"/>
      <c r="C791" s="59"/>
      <c r="D791" s="59"/>
      <c r="E791" s="5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 t="str">
        <f>IFERROR(__xludf.DUMMYFUNCTION("""COMPUTED_VALUE"""),"")</f>
        <v/>
      </c>
      <c r="B792" s="9"/>
      <c r="C792" s="59"/>
      <c r="D792" s="59"/>
      <c r="E792" s="5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 t="str">
        <f>IFERROR(__xludf.DUMMYFUNCTION("""COMPUTED_VALUE"""),"")</f>
        <v/>
      </c>
      <c r="B793" s="9"/>
      <c r="C793" s="59"/>
      <c r="D793" s="59"/>
      <c r="E793" s="5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 t="str">
        <f>IFERROR(__xludf.DUMMYFUNCTION("""COMPUTED_VALUE"""),"")</f>
        <v/>
      </c>
      <c r="B794" s="9"/>
      <c r="C794" s="59"/>
      <c r="D794" s="59"/>
      <c r="E794" s="5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 t="str">
        <f>IFERROR(__xludf.DUMMYFUNCTION("""COMPUTED_VALUE"""),"")</f>
        <v/>
      </c>
      <c r="B795" s="9"/>
      <c r="C795" s="59"/>
      <c r="D795" s="59"/>
      <c r="E795" s="5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 t="str">
        <f>IFERROR(__xludf.DUMMYFUNCTION("""COMPUTED_VALUE"""),"")</f>
        <v/>
      </c>
      <c r="B796" s="9"/>
      <c r="C796" s="59"/>
      <c r="D796" s="59"/>
      <c r="E796" s="5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 t="str">
        <f>IFERROR(__xludf.DUMMYFUNCTION("""COMPUTED_VALUE"""),"")</f>
        <v/>
      </c>
      <c r="B797" s="9"/>
      <c r="C797" s="59"/>
      <c r="D797" s="59"/>
      <c r="E797" s="5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 t="str">
        <f>IFERROR(__xludf.DUMMYFUNCTION("""COMPUTED_VALUE"""),"")</f>
        <v/>
      </c>
      <c r="B798" s="9"/>
      <c r="C798" s="59"/>
      <c r="D798" s="59"/>
      <c r="E798" s="5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 t="str">
        <f>IFERROR(__xludf.DUMMYFUNCTION("""COMPUTED_VALUE"""),"")</f>
        <v/>
      </c>
      <c r="B799" s="9"/>
      <c r="C799" s="59"/>
      <c r="D799" s="59"/>
      <c r="E799" s="5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 t="str">
        <f>IFERROR(__xludf.DUMMYFUNCTION("""COMPUTED_VALUE"""),"")</f>
        <v/>
      </c>
      <c r="B800" s="9"/>
      <c r="C800" s="59"/>
      <c r="D800" s="59"/>
      <c r="E800" s="5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 t="str">
        <f>IFERROR(__xludf.DUMMYFUNCTION("""COMPUTED_VALUE"""),"")</f>
        <v/>
      </c>
      <c r="B801" s="9"/>
      <c r="C801" s="59"/>
      <c r="D801" s="59"/>
      <c r="E801" s="5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 t="str">
        <f>IFERROR(__xludf.DUMMYFUNCTION("""COMPUTED_VALUE"""),"")</f>
        <v/>
      </c>
      <c r="B802" s="9"/>
      <c r="C802" s="59"/>
      <c r="D802" s="59"/>
      <c r="E802" s="5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 t="str">
        <f>IFERROR(__xludf.DUMMYFUNCTION("""COMPUTED_VALUE"""),"")</f>
        <v/>
      </c>
      <c r="B803" s="9"/>
      <c r="C803" s="59"/>
      <c r="D803" s="59"/>
      <c r="E803" s="5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 t="str">
        <f>IFERROR(__xludf.DUMMYFUNCTION("""COMPUTED_VALUE"""),"")</f>
        <v/>
      </c>
      <c r="B804" s="9"/>
      <c r="C804" s="59"/>
      <c r="D804" s="59"/>
      <c r="E804" s="5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 t="str">
        <f>IFERROR(__xludf.DUMMYFUNCTION("""COMPUTED_VALUE"""),"")</f>
        <v/>
      </c>
      <c r="B805" s="9"/>
      <c r="C805" s="59"/>
      <c r="D805" s="59"/>
      <c r="E805" s="5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 t="str">
        <f>IFERROR(__xludf.DUMMYFUNCTION("""COMPUTED_VALUE"""),"")</f>
        <v/>
      </c>
      <c r="B806" s="9"/>
      <c r="C806" s="59"/>
      <c r="D806" s="59"/>
      <c r="E806" s="5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 t="str">
        <f>IFERROR(__xludf.DUMMYFUNCTION("""COMPUTED_VALUE"""),"")</f>
        <v/>
      </c>
      <c r="B807" s="9"/>
      <c r="C807" s="59"/>
      <c r="D807" s="59"/>
      <c r="E807" s="5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 t="str">
        <f>IFERROR(__xludf.DUMMYFUNCTION("""COMPUTED_VALUE"""),"")</f>
        <v/>
      </c>
      <c r="B808" s="9"/>
      <c r="C808" s="59"/>
      <c r="D808" s="59"/>
      <c r="E808" s="5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 t="str">
        <f>IFERROR(__xludf.DUMMYFUNCTION("""COMPUTED_VALUE"""),"")</f>
        <v/>
      </c>
      <c r="B809" s="9"/>
      <c r="C809" s="59"/>
      <c r="D809" s="59"/>
      <c r="E809" s="5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 t="str">
        <f>IFERROR(__xludf.DUMMYFUNCTION("""COMPUTED_VALUE"""),"")</f>
        <v/>
      </c>
      <c r="B810" s="9"/>
      <c r="C810" s="59"/>
      <c r="D810" s="59"/>
      <c r="E810" s="5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 t="str">
        <f>IFERROR(__xludf.DUMMYFUNCTION("""COMPUTED_VALUE"""),"")</f>
        <v/>
      </c>
      <c r="B811" s="9"/>
      <c r="C811" s="59"/>
      <c r="D811" s="59"/>
      <c r="E811" s="5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 t="str">
        <f>IFERROR(__xludf.DUMMYFUNCTION("""COMPUTED_VALUE"""),"")</f>
        <v/>
      </c>
      <c r="B812" s="9"/>
      <c r="C812" s="59"/>
      <c r="D812" s="59"/>
      <c r="E812" s="5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 t="str">
        <f>IFERROR(__xludf.DUMMYFUNCTION("""COMPUTED_VALUE"""),"")</f>
        <v/>
      </c>
      <c r="B813" s="9"/>
      <c r="C813" s="59"/>
      <c r="D813" s="59"/>
      <c r="E813" s="5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 t="str">
        <f>IFERROR(__xludf.DUMMYFUNCTION("""COMPUTED_VALUE"""),"")</f>
        <v/>
      </c>
      <c r="B814" s="9"/>
      <c r="C814" s="59"/>
      <c r="D814" s="59"/>
      <c r="E814" s="5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 t="str">
        <f>IFERROR(__xludf.DUMMYFUNCTION("""COMPUTED_VALUE"""),"")</f>
        <v/>
      </c>
      <c r="B815" s="9"/>
      <c r="C815" s="59"/>
      <c r="D815" s="59"/>
      <c r="E815" s="5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 t="str">
        <f>IFERROR(__xludf.DUMMYFUNCTION("""COMPUTED_VALUE"""),"")</f>
        <v/>
      </c>
      <c r="B816" s="9"/>
      <c r="C816" s="59"/>
      <c r="D816" s="59"/>
      <c r="E816" s="5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 t="str">
        <f>IFERROR(__xludf.DUMMYFUNCTION("""COMPUTED_VALUE"""),"")</f>
        <v/>
      </c>
      <c r="B817" s="9"/>
      <c r="C817" s="59"/>
      <c r="D817" s="59"/>
      <c r="E817" s="5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 t="str">
        <f>IFERROR(__xludf.DUMMYFUNCTION("""COMPUTED_VALUE"""),"")</f>
        <v/>
      </c>
      <c r="B818" s="9"/>
      <c r="C818" s="59"/>
      <c r="D818" s="59"/>
      <c r="E818" s="5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 t="str">
        <f>IFERROR(__xludf.DUMMYFUNCTION("""COMPUTED_VALUE"""),"")</f>
        <v/>
      </c>
      <c r="B819" s="9"/>
      <c r="C819" s="59"/>
      <c r="D819" s="59"/>
      <c r="E819" s="5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 t="str">
        <f>IFERROR(__xludf.DUMMYFUNCTION("""COMPUTED_VALUE"""),"")</f>
        <v/>
      </c>
      <c r="B820" s="9"/>
      <c r="C820" s="59"/>
      <c r="D820" s="59"/>
      <c r="E820" s="5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 t="str">
        <f>IFERROR(__xludf.DUMMYFUNCTION("""COMPUTED_VALUE"""),"")</f>
        <v/>
      </c>
      <c r="B821" s="9"/>
      <c r="C821" s="59"/>
      <c r="D821" s="59"/>
      <c r="E821" s="5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 t="str">
        <f>IFERROR(__xludf.DUMMYFUNCTION("""COMPUTED_VALUE"""),"")</f>
        <v/>
      </c>
      <c r="B822" s="9"/>
      <c r="C822" s="59"/>
      <c r="D822" s="59"/>
      <c r="E822" s="5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 t="str">
        <f>IFERROR(__xludf.DUMMYFUNCTION("""COMPUTED_VALUE"""),"")</f>
        <v/>
      </c>
      <c r="B823" s="9"/>
      <c r="C823" s="59"/>
      <c r="D823" s="59"/>
      <c r="E823" s="5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 t="str">
        <f>IFERROR(__xludf.DUMMYFUNCTION("""COMPUTED_VALUE"""),"")</f>
        <v/>
      </c>
      <c r="B824" s="9"/>
      <c r="C824" s="59"/>
      <c r="D824" s="59"/>
      <c r="E824" s="5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 t="str">
        <f>IFERROR(__xludf.DUMMYFUNCTION("""COMPUTED_VALUE"""),"")</f>
        <v/>
      </c>
      <c r="B825" s="9"/>
      <c r="C825" s="59"/>
      <c r="D825" s="59"/>
      <c r="E825" s="5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 t="str">
        <f>IFERROR(__xludf.DUMMYFUNCTION("""COMPUTED_VALUE"""),"")</f>
        <v/>
      </c>
      <c r="B826" s="9"/>
      <c r="C826" s="59"/>
      <c r="D826" s="59"/>
      <c r="E826" s="5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 t="str">
        <f>IFERROR(__xludf.DUMMYFUNCTION("""COMPUTED_VALUE"""),"")</f>
        <v/>
      </c>
      <c r="B827" s="9"/>
      <c r="C827" s="59"/>
      <c r="D827" s="59"/>
      <c r="E827" s="5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 t="str">
        <f>IFERROR(__xludf.DUMMYFUNCTION("""COMPUTED_VALUE"""),"")</f>
        <v/>
      </c>
      <c r="B828" s="9"/>
      <c r="C828" s="59"/>
      <c r="D828" s="59"/>
      <c r="E828" s="5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 t="str">
        <f>IFERROR(__xludf.DUMMYFUNCTION("""COMPUTED_VALUE"""),"")</f>
        <v/>
      </c>
      <c r="B829" s="9"/>
      <c r="C829" s="59"/>
      <c r="D829" s="59"/>
      <c r="E829" s="5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 t="str">
        <f>IFERROR(__xludf.DUMMYFUNCTION("""COMPUTED_VALUE"""),"")</f>
        <v/>
      </c>
      <c r="B830" s="9"/>
      <c r="C830" s="59"/>
      <c r="D830" s="59"/>
      <c r="E830" s="5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 t="str">
        <f>IFERROR(__xludf.DUMMYFUNCTION("""COMPUTED_VALUE"""),"")</f>
        <v/>
      </c>
      <c r="B831" s="9"/>
      <c r="C831" s="59"/>
      <c r="D831" s="59"/>
      <c r="E831" s="5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 t="str">
        <f>IFERROR(__xludf.DUMMYFUNCTION("""COMPUTED_VALUE"""),"")</f>
        <v/>
      </c>
      <c r="B832" s="9"/>
      <c r="C832" s="59"/>
      <c r="D832" s="59"/>
      <c r="E832" s="5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 t="str">
        <f>IFERROR(__xludf.DUMMYFUNCTION("""COMPUTED_VALUE"""),"")</f>
        <v/>
      </c>
      <c r="B833" s="9"/>
      <c r="C833" s="59"/>
      <c r="D833" s="59"/>
      <c r="E833" s="5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 t="str">
        <f>IFERROR(__xludf.DUMMYFUNCTION("""COMPUTED_VALUE"""),"")</f>
        <v/>
      </c>
      <c r="B834" s="9"/>
      <c r="C834" s="59"/>
      <c r="D834" s="59"/>
      <c r="E834" s="5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 t="str">
        <f>IFERROR(__xludf.DUMMYFUNCTION("""COMPUTED_VALUE"""),"")</f>
        <v/>
      </c>
      <c r="B835" s="9"/>
      <c r="C835" s="59"/>
      <c r="D835" s="59"/>
      <c r="E835" s="5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 t="str">
        <f>IFERROR(__xludf.DUMMYFUNCTION("""COMPUTED_VALUE"""),"")</f>
        <v/>
      </c>
      <c r="B836" s="9"/>
      <c r="C836" s="59"/>
      <c r="D836" s="59"/>
      <c r="E836" s="5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 t="str">
        <f>IFERROR(__xludf.DUMMYFUNCTION("""COMPUTED_VALUE"""),"")</f>
        <v/>
      </c>
      <c r="B837" s="9"/>
      <c r="C837" s="59"/>
      <c r="D837" s="59"/>
      <c r="E837" s="5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 t="str">
        <f>IFERROR(__xludf.DUMMYFUNCTION("""COMPUTED_VALUE"""),"")</f>
        <v/>
      </c>
      <c r="B838" s="9"/>
      <c r="C838" s="59"/>
      <c r="D838" s="59"/>
      <c r="E838" s="5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 t="str">
        <f>IFERROR(__xludf.DUMMYFUNCTION("""COMPUTED_VALUE"""),"")</f>
        <v/>
      </c>
      <c r="B839" s="9"/>
      <c r="C839" s="59"/>
      <c r="D839" s="59"/>
      <c r="E839" s="5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 t="str">
        <f>IFERROR(__xludf.DUMMYFUNCTION("""COMPUTED_VALUE"""),"")</f>
        <v/>
      </c>
      <c r="B840" s="9"/>
      <c r="C840" s="59"/>
      <c r="D840" s="59"/>
      <c r="E840" s="5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 t="str">
        <f>IFERROR(__xludf.DUMMYFUNCTION("""COMPUTED_VALUE"""),"")</f>
        <v/>
      </c>
      <c r="B841" s="9"/>
      <c r="C841" s="59"/>
      <c r="D841" s="59"/>
      <c r="E841" s="5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 t="str">
        <f>IFERROR(__xludf.DUMMYFUNCTION("""COMPUTED_VALUE"""),"")</f>
        <v/>
      </c>
      <c r="B842" s="9"/>
      <c r="C842" s="59"/>
      <c r="D842" s="59"/>
      <c r="E842" s="5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 t="str">
        <f>IFERROR(__xludf.DUMMYFUNCTION("""COMPUTED_VALUE"""),"")</f>
        <v/>
      </c>
      <c r="B843" s="9"/>
      <c r="C843" s="59"/>
      <c r="D843" s="59"/>
      <c r="E843" s="5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 t="str">
        <f>IFERROR(__xludf.DUMMYFUNCTION("""COMPUTED_VALUE"""),"")</f>
        <v/>
      </c>
      <c r="B844" s="9"/>
      <c r="C844" s="59"/>
      <c r="D844" s="59"/>
      <c r="E844" s="5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 t="str">
        <f>IFERROR(__xludf.DUMMYFUNCTION("""COMPUTED_VALUE"""),"")</f>
        <v/>
      </c>
      <c r="B845" s="9"/>
      <c r="C845" s="59"/>
      <c r="D845" s="59"/>
      <c r="E845" s="5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 t="str">
        <f>IFERROR(__xludf.DUMMYFUNCTION("""COMPUTED_VALUE"""),"")</f>
        <v/>
      </c>
      <c r="B846" s="9"/>
      <c r="C846" s="59"/>
      <c r="D846" s="59"/>
      <c r="E846" s="5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 t="str">
        <f>IFERROR(__xludf.DUMMYFUNCTION("""COMPUTED_VALUE"""),"")</f>
        <v/>
      </c>
      <c r="B847" s="9"/>
      <c r="C847" s="59"/>
      <c r="D847" s="59"/>
      <c r="E847" s="5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 t="str">
        <f>IFERROR(__xludf.DUMMYFUNCTION("""COMPUTED_VALUE"""),"")</f>
        <v/>
      </c>
      <c r="B848" s="9"/>
      <c r="C848" s="59"/>
      <c r="D848" s="59"/>
      <c r="E848" s="5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 t="str">
        <f>IFERROR(__xludf.DUMMYFUNCTION("""COMPUTED_VALUE"""),"")</f>
        <v/>
      </c>
      <c r="B849" s="9"/>
      <c r="C849" s="59"/>
      <c r="D849" s="59"/>
      <c r="E849" s="5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 t="str">
        <f>IFERROR(__xludf.DUMMYFUNCTION("""COMPUTED_VALUE"""),"")</f>
        <v/>
      </c>
      <c r="B850" s="9"/>
      <c r="C850" s="59"/>
      <c r="D850" s="59"/>
      <c r="E850" s="5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 t="str">
        <f>IFERROR(__xludf.DUMMYFUNCTION("""COMPUTED_VALUE"""),"")</f>
        <v/>
      </c>
      <c r="B851" s="9"/>
      <c r="C851" s="59"/>
      <c r="D851" s="59"/>
      <c r="E851" s="5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 t="str">
        <f>IFERROR(__xludf.DUMMYFUNCTION("""COMPUTED_VALUE"""),"")</f>
        <v/>
      </c>
      <c r="B852" s="9"/>
      <c r="C852" s="59"/>
      <c r="D852" s="59"/>
      <c r="E852" s="5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 t="str">
        <f>IFERROR(__xludf.DUMMYFUNCTION("""COMPUTED_VALUE"""),"")</f>
        <v/>
      </c>
      <c r="B853" s="9"/>
      <c r="C853" s="59"/>
      <c r="D853" s="59"/>
      <c r="E853" s="5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 t="str">
        <f>IFERROR(__xludf.DUMMYFUNCTION("""COMPUTED_VALUE"""),"")</f>
        <v/>
      </c>
      <c r="B854" s="9"/>
      <c r="C854" s="59"/>
      <c r="D854" s="59"/>
      <c r="E854" s="5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 t="str">
        <f>IFERROR(__xludf.DUMMYFUNCTION("""COMPUTED_VALUE"""),"")</f>
        <v/>
      </c>
      <c r="B855" s="9"/>
      <c r="C855" s="59"/>
      <c r="D855" s="59"/>
      <c r="E855" s="5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 t="str">
        <f>IFERROR(__xludf.DUMMYFUNCTION("""COMPUTED_VALUE"""),"")</f>
        <v/>
      </c>
      <c r="B856" s="9"/>
      <c r="C856" s="59"/>
      <c r="D856" s="59"/>
      <c r="E856" s="5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 t="str">
        <f>IFERROR(__xludf.DUMMYFUNCTION("""COMPUTED_VALUE"""),"")</f>
        <v/>
      </c>
      <c r="B857" s="9"/>
      <c r="C857" s="59"/>
      <c r="D857" s="59"/>
      <c r="E857" s="5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 t="str">
        <f>IFERROR(__xludf.DUMMYFUNCTION("""COMPUTED_VALUE"""),"")</f>
        <v/>
      </c>
      <c r="B858" s="9"/>
      <c r="C858" s="59"/>
      <c r="D858" s="59"/>
      <c r="E858" s="5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 t="str">
        <f>IFERROR(__xludf.DUMMYFUNCTION("""COMPUTED_VALUE"""),"")</f>
        <v/>
      </c>
      <c r="B859" s="9"/>
      <c r="C859" s="59"/>
      <c r="D859" s="59"/>
      <c r="E859" s="5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 t="str">
        <f>IFERROR(__xludf.DUMMYFUNCTION("""COMPUTED_VALUE"""),"")</f>
        <v/>
      </c>
      <c r="B860" s="9"/>
      <c r="C860" s="59"/>
      <c r="D860" s="59"/>
      <c r="E860" s="5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 t="str">
        <f>IFERROR(__xludf.DUMMYFUNCTION("""COMPUTED_VALUE"""),"")</f>
        <v/>
      </c>
      <c r="B861" s="9"/>
      <c r="C861" s="59"/>
      <c r="D861" s="59"/>
      <c r="E861" s="5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 t="str">
        <f>IFERROR(__xludf.DUMMYFUNCTION("""COMPUTED_VALUE"""),"")</f>
        <v/>
      </c>
      <c r="B862" s="9"/>
      <c r="C862" s="59"/>
      <c r="D862" s="59"/>
      <c r="E862" s="5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 t="str">
        <f>IFERROR(__xludf.DUMMYFUNCTION("""COMPUTED_VALUE"""),"")</f>
        <v/>
      </c>
      <c r="B863" s="9"/>
      <c r="C863" s="59"/>
      <c r="D863" s="59"/>
      <c r="E863" s="5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 t="str">
        <f>IFERROR(__xludf.DUMMYFUNCTION("""COMPUTED_VALUE"""),"")</f>
        <v/>
      </c>
      <c r="B864" s="9"/>
      <c r="C864" s="59"/>
      <c r="D864" s="59"/>
      <c r="E864" s="5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 t="str">
        <f>IFERROR(__xludf.DUMMYFUNCTION("""COMPUTED_VALUE"""),"")</f>
        <v/>
      </c>
      <c r="B865" s="9"/>
      <c r="C865" s="59"/>
      <c r="D865" s="59"/>
      <c r="E865" s="5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 t="str">
        <f>IFERROR(__xludf.DUMMYFUNCTION("""COMPUTED_VALUE"""),"")</f>
        <v/>
      </c>
      <c r="B866" s="9"/>
      <c r="C866" s="59"/>
      <c r="D866" s="59"/>
      <c r="E866" s="5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 t="str">
        <f>IFERROR(__xludf.DUMMYFUNCTION("""COMPUTED_VALUE"""),"")</f>
        <v/>
      </c>
      <c r="B867" s="9"/>
      <c r="C867" s="59"/>
      <c r="D867" s="59"/>
      <c r="E867" s="5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 t="str">
        <f>IFERROR(__xludf.DUMMYFUNCTION("""COMPUTED_VALUE"""),"")</f>
        <v/>
      </c>
      <c r="B868" s="9"/>
      <c r="C868" s="59"/>
      <c r="D868" s="59"/>
      <c r="E868" s="5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 t="str">
        <f>IFERROR(__xludf.DUMMYFUNCTION("""COMPUTED_VALUE"""),"")</f>
        <v/>
      </c>
      <c r="B869" s="9"/>
      <c r="C869" s="59"/>
      <c r="D869" s="59"/>
      <c r="E869" s="5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 t="str">
        <f>IFERROR(__xludf.DUMMYFUNCTION("""COMPUTED_VALUE"""),"")</f>
        <v/>
      </c>
      <c r="B870" s="9"/>
      <c r="C870" s="59"/>
      <c r="D870" s="59"/>
      <c r="E870" s="5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 t="str">
        <f>IFERROR(__xludf.DUMMYFUNCTION("""COMPUTED_VALUE"""),"")</f>
        <v/>
      </c>
      <c r="B871" s="9"/>
      <c r="C871" s="59"/>
      <c r="D871" s="59"/>
      <c r="E871" s="5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 t="str">
        <f>IFERROR(__xludf.DUMMYFUNCTION("""COMPUTED_VALUE"""),"")</f>
        <v/>
      </c>
      <c r="B872" s="9"/>
      <c r="C872" s="59"/>
      <c r="D872" s="59"/>
      <c r="E872" s="5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 t="str">
        <f>IFERROR(__xludf.DUMMYFUNCTION("""COMPUTED_VALUE"""),"")</f>
        <v/>
      </c>
      <c r="B873" s="9"/>
      <c r="C873" s="59"/>
      <c r="D873" s="59"/>
      <c r="E873" s="5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 t="str">
        <f>IFERROR(__xludf.DUMMYFUNCTION("""COMPUTED_VALUE"""),"")</f>
        <v/>
      </c>
      <c r="B874" s="9"/>
      <c r="C874" s="59"/>
      <c r="D874" s="59"/>
      <c r="E874" s="5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 t="str">
        <f>IFERROR(__xludf.DUMMYFUNCTION("""COMPUTED_VALUE"""),"")</f>
        <v/>
      </c>
      <c r="B875" s="9"/>
      <c r="C875" s="59"/>
      <c r="D875" s="59"/>
      <c r="E875" s="5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 t="str">
        <f>IFERROR(__xludf.DUMMYFUNCTION("""COMPUTED_VALUE"""),"")</f>
        <v/>
      </c>
      <c r="B876" s="9"/>
      <c r="C876" s="59"/>
      <c r="D876" s="59"/>
      <c r="E876" s="5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 t="str">
        <f>IFERROR(__xludf.DUMMYFUNCTION("""COMPUTED_VALUE"""),"")</f>
        <v/>
      </c>
      <c r="B877" s="9"/>
      <c r="C877" s="59"/>
      <c r="D877" s="59"/>
      <c r="E877" s="5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 t="str">
        <f>IFERROR(__xludf.DUMMYFUNCTION("""COMPUTED_VALUE"""),"")</f>
        <v/>
      </c>
      <c r="B878" s="9"/>
      <c r="C878" s="59"/>
      <c r="D878" s="59"/>
      <c r="E878" s="5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 t="str">
        <f>IFERROR(__xludf.DUMMYFUNCTION("""COMPUTED_VALUE"""),"")</f>
        <v/>
      </c>
      <c r="B879" s="9"/>
      <c r="C879" s="59"/>
      <c r="D879" s="59"/>
      <c r="E879" s="5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 t="str">
        <f>IFERROR(__xludf.DUMMYFUNCTION("""COMPUTED_VALUE"""),"")</f>
        <v/>
      </c>
      <c r="B880" s="9"/>
      <c r="C880" s="59"/>
      <c r="D880" s="59"/>
      <c r="E880" s="5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 t="str">
        <f>IFERROR(__xludf.DUMMYFUNCTION("""COMPUTED_VALUE"""),"")</f>
        <v/>
      </c>
      <c r="B881" s="9"/>
      <c r="C881" s="59"/>
      <c r="D881" s="59"/>
      <c r="E881" s="5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 t="str">
        <f>IFERROR(__xludf.DUMMYFUNCTION("""COMPUTED_VALUE"""),"")</f>
        <v/>
      </c>
      <c r="B882" s="9"/>
      <c r="C882" s="59"/>
      <c r="D882" s="59"/>
      <c r="E882" s="5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 t="str">
        <f>IFERROR(__xludf.DUMMYFUNCTION("""COMPUTED_VALUE"""),"")</f>
        <v/>
      </c>
      <c r="B883" s="9"/>
      <c r="C883" s="59"/>
      <c r="D883" s="59"/>
      <c r="E883" s="5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 t="str">
        <f>IFERROR(__xludf.DUMMYFUNCTION("""COMPUTED_VALUE"""),"")</f>
        <v/>
      </c>
      <c r="B884" s="9"/>
      <c r="C884" s="59"/>
      <c r="D884" s="59"/>
      <c r="E884" s="5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 t="str">
        <f>IFERROR(__xludf.DUMMYFUNCTION("""COMPUTED_VALUE"""),"")</f>
        <v/>
      </c>
      <c r="B885" s="9"/>
      <c r="C885" s="59"/>
      <c r="D885" s="59"/>
      <c r="E885" s="5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 t="str">
        <f>IFERROR(__xludf.DUMMYFUNCTION("""COMPUTED_VALUE"""),"")</f>
        <v/>
      </c>
      <c r="B886" s="9"/>
      <c r="C886" s="59"/>
      <c r="D886" s="59"/>
      <c r="E886" s="5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 t="str">
        <f>IFERROR(__xludf.DUMMYFUNCTION("""COMPUTED_VALUE"""),"")</f>
        <v/>
      </c>
      <c r="B887" s="9"/>
      <c r="C887" s="59"/>
      <c r="D887" s="59"/>
      <c r="E887" s="5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 t="str">
        <f>IFERROR(__xludf.DUMMYFUNCTION("""COMPUTED_VALUE"""),"")</f>
        <v/>
      </c>
      <c r="B888" s="9"/>
      <c r="C888" s="59"/>
      <c r="D888" s="59"/>
      <c r="E888" s="5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 t="str">
        <f>IFERROR(__xludf.DUMMYFUNCTION("""COMPUTED_VALUE"""),"")</f>
        <v/>
      </c>
      <c r="B889" s="9"/>
      <c r="C889" s="59"/>
      <c r="D889" s="59"/>
      <c r="E889" s="5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 t="str">
        <f>IFERROR(__xludf.DUMMYFUNCTION("""COMPUTED_VALUE"""),"")</f>
        <v/>
      </c>
      <c r="B890" s="9"/>
      <c r="C890" s="59"/>
      <c r="D890" s="59"/>
      <c r="E890" s="5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 t="str">
        <f>IFERROR(__xludf.DUMMYFUNCTION("""COMPUTED_VALUE"""),"")</f>
        <v/>
      </c>
      <c r="B891" s="9"/>
      <c r="C891" s="59"/>
      <c r="D891" s="59"/>
      <c r="E891" s="5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 t="str">
        <f>IFERROR(__xludf.DUMMYFUNCTION("""COMPUTED_VALUE"""),"")</f>
        <v/>
      </c>
      <c r="B892" s="9"/>
      <c r="C892" s="59"/>
      <c r="D892" s="59"/>
      <c r="E892" s="5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 t="str">
        <f>IFERROR(__xludf.DUMMYFUNCTION("""COMPUTED_VALUE"""),"")</f>
        <v/>
      </c>
      <c r="B893" s="9"/>
      <c r="C893" s="59"/>
      <c r="D893" s="59"/>
      <c r="E893" s="5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 t="str">
        <f>IFERROR(__xludf.DUMMYFUNCTION("""COMPUTED_VALUE"""),"")</f>
        <v/>
      </c>
      <c r="B894" s="9"/>
      <c r="C894" s="59"/>
      <c r="D894" s="59"/>
      <c r="E894" s="5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 t="str">
        <f>IFERROR(__xludf.DUMMYFUNCTION("""COMPUTED_VALUE"""),"")</f>
        <v/>
      </c>
      <c r="B895" s="9"/>
      <c r="C895" s="59"/>
      <c r="D895" s="59"/>
      <c r="E895" s="5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 t="str">
        <f>IFERROR(__xludf.DUMMYFUNCTION("""COMPUTED_VALUE"""),"")</f>
        <v/>
      </c>
      <c r="B896" s="9"/>
      <c r="C896" s="59"/>
      <c r="D896" s="59"/>
      <c r="E896" s="5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 t="str">
        <f>IFERROR(__xludf.DUMMYFUNCTION("""COMPUTED_VALUE"""),"")</f>
        <v/>
      </c>
      <c r="B897" s="9"/>
      <c r="C897" s="59"/>
      <c r="D897" s="59"/>
      <c r="E897" s="5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 t="str">
        <f>IFERROR(__xludf.DUMMYFUNCTION("""COMPUTED_VALUE"""),"")</f>
        <v/>
      </c>
      <c r="B898" s="9"/>
      <c r="C898" s="59"/>
      <c r="D898" s="59"/>
      <c r="E898" s="5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 t="str">
        <f>IFERROR(__xludf.DUMMYFUNCTION("""COMPUTED_VALUE"""),"")</f>
        <v/>
      </c>
      <c r="B899" s="9"/>
      <c r="C899" s="59"/>
      <c r="D899" s="59"/>
      <c r="E899" s="5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 t="str">
        <f>IFERROR(__xludf.DUMMYFUNCTION("""COMPUTED_VALUE"""),"")</f>
        <v/>
      </c>
      <c r="B900" s="9"/>
      <c r="C900" s="59"/>
      <c r="D900" s="59"/>
      <c r="E900" s="5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 t="str">
        <f>IFERROR(__xludf.DUMMYFUNCTION("""COMPUTED_VALUE"""),"")</f>
        <v/>
      </c>
      <c r="B901" s="9"/>
      <c r="C901" s="59"/>
      <c r="D901" s="59"/>
      <c r="E901" s="5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 t="str">
        <f>IFERROR(__xludf.DUMMYFUNCTION("""COMPUTED_VALUE"""),"")</f>
        <v/>
      </c>
      <c r="B902" s="9"/>
      <c r="C902" s="59"/>
      <c r="D902" s="59"/>
      <c r="E902" s="5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 t="str">
        <f>IFERROR(__xludf.DUMMYFUNCTION("""COMPUTED_VALUE"""),"")</f>
        <v/>
      </c>
      <c r="B903" s="9"/>
      <c r="C903" s="59"/>
      <c r="D903" s="59"/>
      <c r="E903" s="5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 t="str">
        <f>IFERROR(__xludf.DUMMYFUNCTION("""COMPUTED_VALUE"""),"")</f>
        <v/>
      </c>
      <c r="B904" s="9"/>
      <c r="C904" s="59"/>
      <c r="D904" s="59"/>
      <c r="E904" s="5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 t="str">
        <f>IFERROR(__xludf.DUMMYFUNCTION("""COMPUTED_VALUE"""),"")</f>
        <v/>
      </c>
      <c r="B905" s="9"/>
      <c r="C905" s="59"/>
      <c r="D905" s="59"/>
      <c r="E905" s="5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 t="str">
        <f>IFERROR(__xludf.DUMMYFUNCTION("""COMPUTED_VALUE"""),"")</f>
        <v/>
      </c>
      <c r="B906" s="9"/>
      <c r="C906" s="59"/>
      <c r="D906" s="59"/>
      <c r="E906" s="5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 t="str">
        <f>IFERROR(__xludf.DUMMYFUNCTION("""COMPUTED_VALUE"""),"")</f>
        <v/>
      </c>
      <c r="B907" s="9"/>
      <c r="C907" s="59"/>
      <c r="D907" s="59"/>
      <c r="E907" s="5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 t="str">
        <f>IFERROR(__xludf.DUMMYFUNCTION("""COMPUTED_VALUE"""),"")</f>
        <v/>
      </c>
      <c r="B908" s="9"/>
      <c r="C908" s="59"/>
      <c r="D908" s="59"/>
      <c r="E908" s="5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 t="str">
        <f>IFERROR(__xludf.DUMMYFUNCTION("""COMPUTED_VALUE"""),"")</f>
        <v/>
      </c>
      <c r="B909" s="9"/>
      <c r="C909" s="59"/>
      <c r="D909" s="59"/>
      <c r="E909" s="5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 t="str">
        <f>IFERROR(__xludf.DUMMYFUNCTION("""COMPUTED_VALUE"""),"")</f>
        <v/>
      </c>
      <c r="B910" s="9"/>
      <c r="C910" s="59"/>
      <c r="D910" s="59"/>
      <c r="E910" s="5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 t="str">
        <f>IFERROR(__xludf.DUMMYFUNCTION("""COMPUTED_VALUE"""),"")</f>
        <v/>
      </c>
      <c r="B911" s="9"/>
      <c r="C911" s="59"/>
      <c r="D911" s="59"/>
      <c r="E911" s="5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 t="str">
        <f>IFERROR(__xludf.DUMMYFUNCTION("""COMPUTED_VALUE"""),"")</f>
        <v/>
      </c>
      <c r="B912" s="9"/>
      <c r="C912" s="59"/>
      <c r="D912" s="59"/>
      <c r="E912" s="5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 t="str">
        <f>IFERROR(__xludf.DUMMYFUNCTION("""COMPUTED_VALUE"""),"")</f>
        <v/>
      </c>
      <c r="B913" s="9"/>
      <c r="C913" s="59"/>
      <c r="D913" s="59"/>
      <c r="E913" s="5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 t="str">
        <f>IFERROR(__xludf.DUMMYFUNCTION("""COMPUTED_VALUE"""),"")</f>
        <v/>
      </c>
      <c r="B914" s="9"/>
      <c r="C914" s="59"/>
      <c r="D914" s="59"/>
      <c r="E914" s="5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 t="str">
        <f>IFERROR(__xludf.DUMMYFUNCTION("""COMPUTED_VALUE"""),"")</f>
        <v/>
      </c>
      <c r="B915" s="9"/>
      <c r="C915" s="59"/>
      <c r="D915" s="59"/>
      <c r="E915" s="5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 t="str">
        <f>IFERROR(__xludf.DUMMYFUNCTION("""COMPUTED_VALUE"""),"")</f>
        <v/>
      </c>
      <c r="B916" s="9"/>
      <c r="C916" s="59"/>
      <c r="D916" s="59"/>
      <c r="E916" s="5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 t="str">
        <f>IFERROR(__xludf.DUMMYFUNCTION("""COMPUTED_VALUE"""),"")</f>
        <v/>
      </c>
      <c r="B917" s="9"/>
      <c r="C917" s="59"/>
      <c r="D917" s="59"/>
      <c r="E917" s="5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 t="str">
        <f>IFERROR(__xludf.DUMMYFUNCTION("""COMPUTED_VALUE"""),"")</f>
        <v/>
      </c>
      <c r="B918" s="9"/>
      <c r="C918" s="59"/>
      <c r="D918" s="59"/>
      <c r="E918" s="5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 t="str">
        <f>IFERROR(__xludf.DUMMYFUNCTION("""COMPUTED_VALUE"""),"")</f>
        <v/>
      </c>
      <c r="B919" s="9"/>
      <c r="C919" s="59"/>
      <c r="D919" s="59"/>
      <c r="E919" s="5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 t="str">
        <f>IFERROR(__xludf.DUMMYFUNCTION("""COMPUTED_VALUE"""),"")</f>
        <v/>
      </c>
      <c r="B920" s="9"/>
      <c r="C920" s="59"/>
      <c r="D920" s="59"/>
      <c r="E920" s="5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 t="str">
        <f>IFERROR(__xludf.DUMMYFUNCTION("""COMPUTED_VALUE"""),"")</f>
        <v/>
      </c>
      <c r="B921" s="9"/>
      <c r="C921" s="59"/>
      <c r="D921" s="59"/>
      <c r="E921" s="5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 t="str">
        <f>IFERROR(__xludf.DUMMYFUNCTION("""COMPUTED_VALUE"""),"")</f>
        <v/>
      </c>
      <c r="B922" s="9"/>
      <c r="C922" s="59"/>
      <c r="D922" s="59"/>
      <c r="E922" s="5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 t="str">
        <f>IFERROR(__xludf.DUMMYFUNCTION("""COMPUTED_VALUE"""),"")</f>
        <v/>
      </c>
      <c r="B923" s="9"/>
      <c r="C923" s="59"/>
      <c r="D923" s="59"/>
      <c r="E923" s="5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 t="str">
        <f>IFERROR(__xludf.DUMMYFUNCTION("""COMPUTED_VALUE"""),"")</f>
        <v/>
      </c>
      <c r="B924" s="9"/>
      <c r="C924" s="59"/>
      <c r="D924" s="59"/>
      <c r="E924" s="5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 t="str">
        <f>IFERROR(__xludf.DUMMYFUNCTION("""COMPUTED_VALUE"""),"")</f>
        <v/>
      </c>
      <c r="B925" s="9"/>
      <c r="C925" s="59"/>
      <c r="D925" s="59"/>
      <c r="E925" s="5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 t="str">
        <f>IFERROR(__xludf.DUMMYFUNCTION("""COMPUTED_VALUE"""),"")</f>
        <v/>
      </c>
      <c r="B926" s="9"/>
      <c r="C926" s="59"/>
      <c r="D926" s="59"/>
      <c r="E926" s="5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 t="str">
        <f>IFERROR(__xludf.DUMMYFUNCTION("""COMPUTED_VALUE"""),"")</f>
        <v/>
      </c>
      <c r="B927" s="9"/>
      <c r="C927" s="59"/>
      <c r="D927" s="59"/>
      <c r="E927" s="5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 t="str">
        <f>IFERROR(__xludf.DUMMYFUNCTION("""COMPUTED_VALUE"""),"")</f>
        <v/>
      </c>
      <c r="B928" s="9"/>
      <c r="C928" s="59"/>
      <c r="D928" s="59"/>
      <c r="E928" s="5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 t="str">
        <f>IFERROR(__xludf.DUMMYFUNCTION("""COMPUTED_VALUE"""),"")</f>
        <v/>
      </c>
      <c r="B929" s="9"/>
      <c r="C929" s="59"/>
      <c r="D929" s="59"/>
      <c r="E929" s="5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 t="str">
        <f>IFERROR(__xludf.DUMMYFUNCTION("""COMPUTED_VALUE"""),"")</f>
        <v/>
      </c>
      <c r="B930" s="9"/>
      <c r="C930" s="59"/>
      <c r="D930" s="59"/>
      <c r="E930" s="5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 t="str">
        <f>IFERROR(__xludf.DUMMYFUNCTION("""COMPUTED_VALUE"""),"")</f>
        <v/>
      </c>
      <c r="B931" s="9"/>
      <c r="C931" s="59"/>
      <c r="D931" s="59"/>
      <c r="E931" s="5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 t="str">
        <f>IFERROR(__xludf.DUMMYFUNCTION("""COMPUTED_VALUE"""),"")</f>
        <v/>
      </c>
      <c r="B932" s="9"/>
      <c r="C932" s="59"/>
      <c r="D932" s="59"/>
      <c r="E932" s="5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 t="str">
        <f>IFERROR(__xludf.DUMMYFUNCTION("""COMPUTED_VALUE"""),"")</f>
        <v/>
      </c>
      <c r="B933" s="9"/>
      <c r="C933" s="59"/>
      <c r="D933" s="59"/>
      <c r="E933" s="5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 t="str">
        <f>IFERROR(__xludf.DUMMYFUNCTION("""COMPUTED_VALUE"""),"")</f>
        <v/>
      </c>
      <c r="B934" s="9"/>
      <c r="C934" s="59"/>
      <c r="D934" s="59"/>
      <c r="E934" s="5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 t="str">
        <f>IFERROR(__xludf.DUMMYFUNCTION("""COMPUTED_VALUE"""),"")</f>
        <v/>
      </c>
      <c r="B935" s="9"/>
      <c r="C935" s="59"/>
      <c r="D935" s="59"/>
      <c r="E935" s="5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 t="str">
        <f>IFERROR(__xludf.DUMMYFUNCTION("""COMPUTED_VALUE"""),"")</f>
        <v/>
      </c>
      <c r="B936" s="9"/>
      <c r="C936" s="59"/>
      <c r="D936" s="59"/>
      <c r="E936" s="5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 t="str">
        <f>IFERROR(__xludf.DUMMYFUNCTION("""COMPUTED_VALUE"""),"")</f>
        <v/>
      </c>
      <c r="B937" s="9"/>
      <c r="C937" s="59"/>
      <c r="D937" s="59"/>
      <c r="E937" s="5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 t="str">
        <f>IFERROR(__xludf.DUMMYFUNCTION("""COMPUTED_VALUE"""),"")</f>
        <v/>
      </c>
      <c r="B938" s="9"/>
      <c r="C938" s="59"/>
      <c r="D938" s="59"/>
      <c r="E938" s="5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 t="str">
        <f>IFERROR(__xludf.DUMMYFUNCTION("""COMPUTED_VALUE"""),"")</f>
        <v/>
      </c>
      <c r="B939" s="9"/>
      <c r="C939" s="59"/>
      <c r="D939" s="59"/>
      <c r="E939" s="5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 t="str">
        <f>IFERROR(__xludf.DUMMYFUNCTION("""COMPUTED_VALUE"""),"")</f>
        <v/>
      </c>
      <c r="B940" s="9"/>
      <c r="C940" s="59"/>
      <c r="D940" s="59"/>
      <c r="E940" s="5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 t="str">
        <f>IFERROR(__xludf.DUMMYFUNCTION("""COMPUTED_VALUE"""),"")</f>
        <v/>
      </c>
      <c r="B941" s="9"/>
      <c r="C941" s="59"/>
      <c r="D941" s="59"/>
      <c r="E941" s="5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 t="str">
        <f>IFERROR(__xludf.DUMMYFUNCTION("""COMPUTED_VALUE"""),"")</f>
        <v/>
      </c>
      <c r="B942" s="9"/>
      <c r="C942" s="59"/>
      <c r="D942" s="59"/>
      <c r="E942" s="5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 t="str">
        <f>IFERROR(__xludf.DUMMYFUNCTION("""COMPUTED_VALUE"""),"")</f>
        <v/>
      </c>
      <c r="B943" s="9"/>
      <c r="C943" s="59"/>
      <c r="D943" s="59"/>
      <c r="E943" s="5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 t="str">
        <f>IFERROR(__xludf.DUMMYFUNCTION("""COMPUTED_VALUE"""),"")</f>
        <v/>
      </c>
      <c r="B944" s="9"/>
      <c r="C944" s="59"/>
      <c r="D944" s="59"/>
      <c r="E944" s="5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 t="str">
        <f>IFERROR(__xludf.DUMMYFUNCTION("""COMPUTED_VALUE"""),"")</f>
        <v/>
      </c>
      <c r="B945" s="9"/>
      <c r="C945" s="59"/>
      <c r="D945" s="59"/>
      <c r="E945" s="5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 t="str">
        <f>IFERROR(__xludf.DUMMYFUNCTION("""COMPUTED_VALUE"""),"")</f>
        <v/>
      </c>
      <c r="B946" s="9"/>
      <c r="C946" s="59"/>
      <c r="D946" s="59"/>
      <c r="E946" s="5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 t="str">
        <f>IFERROR(__xludf.DUMMYFUNCTION("""COMPUTED_VALUE"""),"")</f>
        <v/>
      </c>
      <c r="B947" s="9"/>
      <c r="C947" s="59"/>
      <c r="D947" s="59"/>
      <c r="E947" s="5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 t="str">
        <f>IFERROR(__xludf.DUMMYFUNCTION("""COMPUTED_VALUE"""),"")</f>
        <v/>
      </c>
      <c r="B948" s="9"/>
      <c r="C948" s="59"/>
      <c r="D948" s="59"/>
      <c r="E948" s="5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 t="str">
        <f>IFERROR(__xludf.DUMMYFUNCTION("""COMPUTED_VALUE"""),"")</f>
        <v/>
      </c>
      <c r="B949" s="9"/>
      <c r="C949" s="59"/>
      <c r="D949" s="59"/>
      <c r="E949" s="5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 t="str">
        <f>IFERROR(__xludf.DUMMYFUNCTION("""COMPUTED_VALUE"""),"")</f>
        <v/>
      </c>
      <c r="B950" s="9"/>
      <c r="C950" s="59"/>
      <c r="D950" s="59"/>
      <c r="E950" s="5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 t="str">
        <f>IFERROR(__xludf.DUMMYFUNCTION("""COMPUTED_VALUE"""),"")</f>
        <v/>
      </c>
      <c r="B951" s="9"/>
      <c r="C951" s="59"/>
      <c r="D951" s="59"/>
      <c r="E951" s="5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 t="str">
        <f>IFERROR(__xludf.DUMMYFUNCTION("""COMPUTED_VALUE"""),"")</f>
        <v/>
      </c>
      <c r="B952" s="9"/>
      <c r="C952" s="59"/>
      <c r="D952" s="59"/>
      <c r="E952" s="5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 t="str">
        <f>IFERROR(__xludf.DUMMYFUNCTION("""COMPUTED_VALUE"""),"")</f>
        <v/>
      </c>
      <c r="B953" s="9"/>
      <c r="C953" s="59"/>
      <c r="D953" s="59"/>
      <c r="E953" s="5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 t="str">
        <f>IFERROR(__xludf.DUMMYFUNCTION("""COMPUTED_VALUE"""),"")</f>
        <v/>
      </c>
      <c r="B954" s="9"/>
      <c r="C954" s="59"/>
      <c r="D954" s="59"/>
      <c r="E954" s="5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 t="str">
        <f>IFERROR(__xludf.DUMMYFUNCTION("""COMPUTED_VALUE"""),"")</f>
        <v/>
      </c>
      <c r="B955" s="9"/>
      <c r="C955" s="59"/>
      <c r="D955" s="59"/>
      <c r="E955" s="5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 t="str">
        <f>IFERROR(__xludf.DUMMYFUNCTION("""COMPUTED_VALUE"""),"")</f>
        <v/>
      </c>
      <c r="B956" s="9"/>
      <c r="C956" s="59"/>
      <c r="D956" s="59"/>
      <c r="E956" s="5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 t="str">
        <f>IFERROR(__xludf.DUMMYFUNCTION("""COMPUTED_VALUE"""),"")</f>
        <v/>
      </c>
      <c r="B957" s="9"/>
      <c r="C957" s="59"/>
      <c r="D957" s="59"/>
      <c r="E957" s="5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 t="str">
        <f>IFERROR(__xludf.DUMMYFUNCTION("""COMPUTED_VALUE"""),"")</f>
        <v/>
      </c>
      <c r="B958" s="9"/>
      <c r="C958" s="59"/>
      <c r="D958" s="59"/>
      <c r="E958" s="5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 t="str">
        <f>IFERROR(__xludf.DUMMYFUNCTION("""COMPUTED_VALUE"""),"")</f>
        <v/>
      </c>
      <c r="B959" s="9"/>
      <c r="C959" s="59"/>
      <c r="D959" s="59"/>
      <c r="E959" s="5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 t="str">
        <f>IFERROR(__xludf.DUMMYFUNCTION("""COMPUTED_VALUE"""),"")</f>
        <v/>
      </c>
      <c r="B960" s="9"/>
      <c r="C960" s="59"/>
      <c r="D960" s="59"/>
      <c r="E960" s="5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 t="str">
        <f>IFERROR(__xludf.DUMMYFUNCTION("""COMPUTED_VALUE"""),"")</f>
        <v/>
      </c>
      <c r="B961" s="9"/>
      <c r="C961" s="59"/>
      <c r="D961" s="59"/>
      <c r="E961" s="5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 t="str">
        <f>IFERROR(__xludf.DUMMYFUNCTION("""COMPUTED_VALUE"""),"")</f>
        <v/>
      </c>
      <c r="B962" s="9"/>
      <c r="C962" s="59"/>
      <c r="D962" s="59"/>
      <c r="E962" s="5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 t="str">
        <f>IFERROR(__xludf.DUMMYFUNCTION("""COMPUTED_VALUE"""),"")</f>
        <v/>
      </c>
      <c r="B963" s="9"/>
      <c r="C963" s="59"/>
      <c r="D963" s="59"/>
      <c r="E963" s="5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 t="str">
        <f>IFERROR(__xludf.DUMMYFUNCTION("""COMPUTED_VALUE"""),"")</f>
        <v/>
      </c>
      <c r="B964" s="9"/>
      <c r="C964" s="59"/>
      <c r="D964" s="59"/>
      <c r="E964" s="5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 t="str">
        <f>IFERROR(__xludf.DUMMYFUNCTION("""COMPUTED_VALUE"""),"")</f>
        <v/>
      </c>
      <c r="B965" s="9"/>
      <c r="C965" s="59"/>
      <c r="D965" s="59"/>
      <c r="E965" s="5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 t="str">
        <f>IFERROR(__xludf.DUMMYFUNCTION("""COMPUTED_VALUE"""),"")</f>
        <v/>
      </c>
      <c r="B966" s="9"/>
      <c r="C966" s="59"/>
      <c r="D966" s="59"/>
      <c r="E966" s="5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 t="str">
        <f>IFERROR(__xludf.DUMMYFUNCTION("""COMPUTED_VALUE"""),"")</f>
        <v/>
      </c>
      <c r="B967" s="9"/>
      <c r="C967" s="59"/>
      <c r="D967" s="59"/>
      <c r="E967" s="5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 t="str">
        <f>IFERROR(__xludf.DUMMYFUNCTION("""COMPUTED_VALUE"""),"")</f>
        <v/>
      </c>
      <c r="B968" s="9"/>
      <c r="C968" s="59"/>
      <c r="D968" s="59"/>
      <c r="E968" s="5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 t="str">
        <f>IFERROR(__xludf.DUMMYFUNCTION("""COMPUTED_VALUE"""),"")</f>
        <v/>
      </c>
      <c r="B969" s="9"/>
      <c r="C969" s="59"/>
      <c r="D969" s="59"/>
      <c r="E969" s="5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 t="str">
        <f>IFERROR(__xludf.DUMMYFUNCTION("""COMPUTED_VALUE"""),"")</f>
        <v/>
      </c>
      <c r="B970" s="9"/>
      <c r="C970" s="59"/>
      <c r="D970" s="59"/>
      <c r="E970" s="5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 t="str">
        <f>IFERROR(__xludf.DUMMYFUNCTION("""COMPUTED_VALUE"""),"")</f>
        <v/>
      </c>
      <c r="B971" s="9"/>
      <c r="C971" s="59"/>
      <c r="D971" s="59"/>
      <c r="E971" s="5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 t="str">
        <f>IFERROR(__xludf.DUMMYFUNCTION("""COMPUTED_VALUE"""),"")</f>
        <v/>
      </c>
      <c r="B972" s="9"/>
      <c r="C972" s="59"/>
      <c r="D972" s="59"/>
      <c r="E972" s="5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 t="str">
        <f>IFERROR(__xludf.DUMMYFUNCTION("""COMPUTED_VALUE"""),"")</f>
        <v/>
      </c>
      <c r="B973" s="9"/>
      <c r="C973" s="59"/>
      <c r="D973" s="59"/>
      <c r="E973" s="5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 t="str">
        <f>IFERROR(__xludf.DUMMYFUNCTION("""COMPUTED_VALUE"""),"")</f>
        <v/>
      </c>
      <c r="B974" s="9"/>
      <c r="C974" s="59"/>
      <c r="D974" s="59"/>
      <c r="E974" s="5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 t="str">
        <f>IFERROR(__xludf.DUMMYFUNCTION("""COMPUTED_VALUE"""),"")</f>
        <v/>
      </c>
      <c r="B975" s="9"/>
      <c r="C975" s="59"/>
      <c r="D975" s="59"/>
      <c r="E975" s="5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 t="str">
        <f>IFERROR(__xludf.DUMMYFUNCTION("""COMPUTED_VALUE"""),"")</f>
        <v/>
      </c>
      <c r="B976" s="9"/>
      <c r="C976" s="59"/>
      <c r="D976" s="59"/>
      <c r="E976" s="5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 t="str">
        <f>IFERROR(__xludf.DUMMYFUNCTION("""COMPUTED_VALUE"""),"")</f>
        <v/>
      </c>
      <c r="B977" s="9"/>
      <c r="C977" s="59"/>
      <c r="D977" s="59"/>
      <c r="E977" s="5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 t="str">
        <f>IFERROR(__xludf.DUMMYFUNCTION("""COMPUTED_VALUE"""),"")</f>
        <v/>
      </c>
      <c r="B978" s="9"/>
      <c r="C978" s="59"/>
      <c r="D978" s="59"/>
      <c r="E978" s="5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 t="str">
        <f>IFERROR(__xludf.DUMMYFUNCTION("""COMPUTED_VALUE"""),"")</f>
        <v/>
      </c>
      <c r="B979" s="9"/>
      <c r="C979" s="59"/>
      <c r="D979" s="59"/>
      <c r="E979" s="5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 t="str">
        <f>IFERROR(__xludf.DUMMYFUNCTION("""COMPUTED_VALUE"""),"")</f>
        <v/>
      </c>
      <c r="B980" s="9"/>
      <c r="C980" s="59"/>
      <c r="D980" s="59"/>
      <c r="E980" s="5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 t="str">
        <f>IFERROR(__xludf.DUMMYFUNCTION("""COMPUTED_VALUE"""),"")</f>
        <v/>
      </c>
      <c r="B981" s="9"/>
      <c r="C981" s="59"/>
      <c r="D981" s="59"/>
      <c r="E981" s="5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 t="str">
        <f>IFERROR(__xludf.DUMMYFUNCTION("""COMPUTED_VALUE"""),"")</f>
        <v/>
      </c>
      <c r="B982" s="9"/>
      <c r="C982" s="59"/>
      <c r="D982" s="59"/>
      <c r="E982" s="5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 t="str">
        <f>IFERROR(__xludf.DUMMYFUNCTION("""COMPUTED_VALUE"""),"")</f>
        <v/>
      </c>
      <c r="B983" s="9"/>
      <c r="C983" s="59"/>
      <c r="D983" s="59"/>
      <c r="E983" s="5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 t="str">
        <f>IFERROR(__xludf.DUMMYFUNCTION("""COMPUTED_VALUE"""),"")</f>
        <v/>
      </c>
      <c r="B984" s="9"/>
      <c r="C984" s="59"/>
      <c r="D984" s="59"/>
      <c r="E984" s="5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 t="str">
        <f>IFERROR(__xludf.DUMMYFUNCTION("""COMPUTED_VALUE"""),"")</f>
        <v/>
      </c>
      <c r="B985" s="9"/>
      <c r="C985" s="59"/>
      <c r="D985" s="59"/>
      <c r="E985" s="5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 t="str">
        <f>IFERROR(__xludf.DUMMYFUNCTION("""COMPUTED_VALUE"""),"")</f>
        <v/>
      </c>
      <c r="B986" s="9"/>
      <c r="C986" s="59"/>
      <c r="D986" s="59"/>
      <c r="E986" s="5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 t="str">
        <f>IFERROR(__xludf.DUMMYFUNCTION("""COMPUTED_VALUE"""),"")</f>
        <v/>
      </c>
      <c r="B987" s="9"/>
      <c r="C987" s="59"/>
      <c r="D987" s="59"/>
      <c r="E987" s="5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 t="str">
        <f>IFERROR(__xludf.DUMMYFUNCTION("""COMPUTED_VALUE"""),"")</f>
        <v/>
      </c>
      <c r="B988" s="9"/>
      <c r="C988" s="59"/>
      <c r="D988" s="59"/>
      <c r="E988" s="5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 t="str">
        <f>IFERROR(__xludf.DUMMYFUNCTION("""COMPUTED_VALUE"""),"")</f>
        <v/>
      </c>
      <c r="B989" s="9"/>
      <c r="C989" s="59"/>
      <c r="D989" s="59"/>
      <c r="E989" s="5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 t="str">
        <f>IFERROR(__xludf.DUMMYFUNCTION("""COMPUTED_VALUE"""),"")</f>
        <v/>
      </c>
      <c r="B990" s="9"/>
      <c r="C990" s="59"/>
      <c r="D990" s="59"/>
      <c r="E990" s="5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 t="str">
        <f>IFERROR(__xludf.DUMMYFUNCTION("""COMPUTED_VALUE"""),"")</f>
        <v/>
      </c>
      <c r="B991" s="9"/>
      <c r="C991" s="59"/>
      <c r="D991" s="59"/>
      <c r="E991" s="5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 t="str">
        <f>IFERROR(__xludf.DUMMYFUNCTION("""COMPUTED_VALUE"""),"")</f>
        <v/>
      </c>
      <c r="B992" s="9"/>
      <c r="C992" s="59"/>
      <c r="D992" s="59"/>
      <c r="E992" s="5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 t="str">
        <f>IFERROR(__xludf.DUMMYFUNCTION("""COMPUTED_VALUE"""),"")</f>
        <v/>
      </c>
      <c r="B993" s="9"/>
      <c r="C993" s="59"/>
      <c r="D993" s="59"/>
      <c r="E993" s="5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 t="str">
        <f>IFERROR(__xludf.DUMMYFUNCTION("""COMPUTED_VALUE"""),"")</f>
        <v/>
      </c>
      <c r="B994" s="9"/>
      <c r="C994" s="59"/>
      <c r="D994" s="59"/>
      <c r="E994" s="5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 t="str">
        <f>IFERROR(__xludf.DUMMYFUNCTION("""COMPUTED_VALUE"""),"")</f>
        <v/>
      </c>
      <c r="B995" s="9"/>
      <c r="C995" s="59"/>
      <c r="D995" s="59"/>
      <c r="E995" s="5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 t="str">
        <f>IFERROR(__xludf.DUMMYFUNCTION("""COMPUTED_VALUE"""),"")</f>
        <v/>
      </c>
      <c r="B996" s="9"/>
      <c r="C996" s="59"/>
      <c r="D996" s="59"/>
      <c r="E996" s="5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</sheetData>
  <autoFilter ref="$A$1:$H$26">
    <sortState ref="A1:H26">
      <sortCondition ref="E1:E26"/>
    </sortState>
  </autoFilter>
  <mergeCells count="1">
    <mergeCell ref="J3:J7"/>
  </mergeCells>
  <conditionalFormatting sqref="E1:E996">
    <cfRule type="cellIs" dxfId="1" priority="1" operator="equal">
      <formula>"A1"</formula>
    </cfRule>
  </conditionalFormatting>
  <conditionalFormatting sqref="E1:E996">
    <cfRule type="cellIs" dxfId="2" priority="2" operator="equal">
      <formula>"A2"</formula>
    </cfRule>
  </conditionalFormatting>
  <conditionalFormatting sqref="E1:E996">
    <cfRule type="cellIs" dxfId="3" priority="3" operator="equal">
      <formula>"A3"</formula>
    </cfRule>
  </conditionalFormatting>
  <conditionalFormatting sqref="E1:E996">
    <cfRule type="cellIs" dxfId="4" priority="4" operator="equal">
      <formula>"B1"</formula>
    </cfRule>
  </conditionalFormatting>
  <conditionalFormatting sqref="E1:E996">
    <cfRule type="cellIs" dxfId="5" priority="5" operator="equal">
      <formula>"B2"</formula>
    </cfRule>
  </conditionalFormatting>
  <conditionalFormatting sqref="E1:E996">
    <cfRule type="cellIs" dxfId="6" priority="6" operator="equal">
      <formula>"B3"</formula>
    </cfRule>
  </conditionalFormatting>
  <conditionalFormatting sqref="E1:E996">
    <cfRule type="cellIs" dxfId="7" priority="7" operator="equal">
      <formula>"B4"</formula>
    </cfRule>
  </conditionalFormatting>
  <conditionalFormatting sqref="E1:E996">
    <cfRule type="cellIs" dxfId="8" priority="8" operator="equal">
      <formula>"B5"</formula>
    </cfRule>
  </conditionalFormatting>
  <conditionalFormatting sqref="E1:E996">
    <cfRule type="cellIs" dxfId="9" priority="9" operator="equal">
      <formula>"B6"</formula>
    </cfRule>
  </conditionalFormatting>
  <conditionalFormatting sqref="E2:E29">
    <cfRule type="notContainsBlanks" dxfId="10" priority="10">
      <formula>LEN(TRIM(E2))&gt;0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3" width="51.0"/>
    <col customWidth="1" min="4" max="4" width="33.0"/>
  </cols>
  <sheetData>
    <row r="1">
      <c r="A1" s="2" t="s">
        <v>1</v>
      </c>
      <c r="B1" s="5" t="s">
        <v>4</v>
      </c>
      <c r="C1" s="5" t="s">
        <v>8</v>
      </c>
      <c r="D1" s="2" t="s">
        <v>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1" t="s">
        <v>13</v>
      </c>
      <c r="B2" s="15" t="s">
        <v>15</v>
      </c>
      <c r="C2" s="17"/>
      <c r="D2" s="11" t="s">
        <v>22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22" t="s">
        <v>24</v>
      </c>
      <c r="B3" s="28" t="s">
        <v>29</v>
      </c>
      <c r="C3" s="29" t="s">
        <v>43</v>
      </c>
      <c r="D3" s="3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2"/>
      <c r="B4" s="28" t="s">
        <v>50</v>
      </c>
      <c r="C4" s="29" t="s">
        <v>60</v>
      </c>
      <c r="D4" s="3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0"/>
      <c r="B5" s="35"/>
      <c r="C5" s="35"/>
      <c r="D5" s="3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0"/>
      <c r="B6" s="37" t="s">
        <v>64</v>
      </c>
      <c r="C6" s="35"/>
      <c r="D6" s="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0"/>
      <c r="B7" s="37" t="s">
        <v>69</v>
      </c>
      <c r="C7" s="35"/>
      <c r="D7" s="11" t="s">
        <v>70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0"/>
      <c r="B8" s="37" t="s">
        <v>75</v>
      </c>
      <c r="C8" s="35"/>
      <c r="D8" s="11" t="s">
        <v>76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0"/>
      <c r="B9" s="35"/>
      <c r="C9" s="35"/>
      <c r="D9" s="30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0"/>
      <c r="B10" s="35"/>
      <c r="C10" s="35"/>
      <c r="D10" s="3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0"/>
      <c r="B11" s="35"/>
      <c r="C11" s="35"/>
      <c r="D11" s="3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44"/>
      <c r="C12" s="4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44"/>
      <c r="C13" s="4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44"/>
      <c r="C14" s="4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44"/>
      <c r="C15" s="4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44"/>
      <c r="C16" s="44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44"/>
      <c r="C17" s="44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44"/>
      <c r="C18" s="44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44"/>
      <c r="C19" s="44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44"/>
      <c r="C20" s="4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44"/>
      <c r="C21" s="4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44"/>
      <c r="C22" s="4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44"/>
      <c r="C23" s="4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44"/>
      <c r="C24" s="4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44"/>
      <c r="C25" s="4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44"/>
      <c r="C26" s="4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44"/>
      <c r="C27" s="4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44"/>
      <c r="C28" s="4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44"/>
      <c r="C29" s="4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44"/>
      <c r="C30" s="4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44"/>
      <c r="C31" s="4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44"/>
      <c r="C32" s="4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44"/>
      <c r="C33" s="4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44"/>
      <c r="C34" s="4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44"/>
      <c r="C35" s="4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44"/>
      <c r="C36" s="4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44"/>
      <c r="C37" s="4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44"/>
      <c r="C38" s="4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44"/>
      <c r="C39" s="4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44"/>
      <c r="C40" s="4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44"/>
      <c r="C41" s="4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44"/>
      <c r="C42" s="4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44"/>
      <c r="C43" s="4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44"/>
      <c r="C44" s="4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44"/>
      <c r="C45" s="4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44"/>
      <c r="C46" s="4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44"/>
      <c r="C47" s="4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44"/>
      <c r="C48" s="4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44"/>
      <c r="C49" s="4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44"/>
      <c r="C50" s="4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44"/>
      <c r="C51" s="4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44"/>
      <c r="C52" s="4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44"/>
      <c r="C53" s="4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44"/>
      <c r="C54" s="4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44"/>
      <c r="C55" s="4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44"/>
      <c r="C56" s="4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44"/>
      <c r="C57" s="4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44"/>
      <c r="C58" s="4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44"/>
      <c r="C59" s="4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44"/>
      <c r="C60" s="4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44"/>
      <c r="C61" s="4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44"/>
      <c r="C62" s="4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44"/>
      <c r="C63" s="4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44"/>
      <c r="C64" s="4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44"/>
      <c r="C65" s="4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44"/>
      <c r="C66" s="4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44"/>
      <c r="C67" s="4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44"/>
      <c r="C68" s="4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44"/>
      <c r="C69" s="4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44"/>
      <c r="C70" s="4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44"/>
      <c r="C71" s="4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44"/>
      <c r="C72" s="4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44"/>
      <c r="C73" s="4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44"/>
      <c r="C74" s="4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44"/>
      <c r="C75" s="4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44"/>
      <c r="C76" s="4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44"/>
      <c r="C77" s="4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44"/>
      <c r="C78" s="4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44"/>
      <c r="C79" s="4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44"/>
      <c r="C80" s="4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44"/>
      <c r="C81" s="4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44"/>
      <c r="C82" s="4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44"/>
      <c r="C83" s="4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44"/>
      <c r="C84" s="4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44"/>
      <c r="C85" s="4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44"/>
      <c r="C86" s="4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44"/>
      <c r="C87" s="4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44"/>
      <c r="C88" s="4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44"/>
      <c r="C89" s="4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44"/>
      <c r="C90" s="4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44"/>
      <c r="C91" s="4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44"/>
      <c r="C92" s="4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44"/>
      <c r="C93" s="4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44"/>
      <c r="C94" s="4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44"/>
      <c r="C95" s="4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44"/>
      <c r="C96" s="4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44"/>
      <c r="C97" s="4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44"/>
      <c r="C98" s="4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44"/>
      <c r="C99" s="4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44"/>
      <c r="C100" s="4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44"/>
      <c r="C101" s="4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44"/>
      <c r="C102" s="4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44"/>
      <c r="C103" s="4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44"/>
      <c r="C104" s="4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44"/>
      <c r="C105" s="4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44"/>
      <c r="C106" s="4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44"/>
      <c r="C107" s="4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44"/>
      <c r="C108" s="4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44"/>
      <c r="C109" s="4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44"/>
      <c r="C110" s="4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44"/>
      <c r="C111" s="4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44"/>
      <c r="C112" s="4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44"/>
      <c r="C113" s="4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44"/>
      <c r="C114" s="4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44"/>
      <c r="C115" s="4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44"/>
      <c r="C116" s="4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44"/>
      <c r="C117" s="4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44"/>
      <c r="C118" s="4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44"/>
      <c r="C119" s="4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44"/>
      <c r="C120" s="4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44"/>
      <c r="C121" s="4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44"/>
      <c r="C122" s="4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44"/>
      <c r="C123" s="4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44"/>
      <c r="C124" s="4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44"/>
      <c r="C125" s="4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44"/>
      <c r="C126" s="4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44"/>
      <c r="C127" s="4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44"/>
      <c r="C128" s="4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44"/>
      <c r="C129" s="4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44"/>
      <c r="C130" s="4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44"/>
      <c r="C131" s="4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44"/>
      <c r="C132" s="4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44"/>
      <c r="C133" s="4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44"/>
      <c r="C134" s="4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44"/>
      <c r="C135" s="4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44"/>
      <c r="C136" s="4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44"/>
      <c r="C137" s="4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44"/>
      <c r="C138" s="4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44"/>
      <c r="C139" s="4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44"/>
      <c r="C140" s="4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44"/>
      <c r="C141" s="4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44"/>
      <c r="C142" s="4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44"/>
      <c r="C143" s="4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44"/>
      <c r="C144" s="4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44"/>
      <c r="C145" s="4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44"/>
      <c r="C146" s="4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44"/>
      <c r="C147" s="4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44"/>
      <c r="C148" s="4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44"/>
      <c r="C149" s="4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44"/>
      <c r="C150" s="4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44"/>
      <c r="C151" s="4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44"/>
      <c r="C152" s="4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44"/>
      <c r="C153" s="4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44"/>
      <c r="C154" s="4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44"/>
      <c r="C155" s="4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44"/>
      <c r="C156" s="4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44"/>
      <c r="C157" s="4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44"/>
      <c r="C158" s="4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44"/>
      <c r="C159" s="4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44"/>
      <c r="C160" s="4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44"/>
      <c r="C161" s="4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44"/>
      <c r="C162" s="4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44"/>
      <c r="C163" s="4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44"/>
      <c r="C164" s="4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44"/>
      <c r="C165" s="4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44"/>
      <c r="C166" s="4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44"/>
      <c r="C167" s="4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44"/>
      <c r="C168" s="4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44"/>
      <c r="C169" s="4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44"/>
      <c r="C170" s="4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44"/>
      <c r="C171" s="4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44"/>
      <c r="C172" s="4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44"/>
      <c r="C173" s="4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44"/>
      <c r="C174" s="4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44"/>
      <c r="C175" s="4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44"/>
      <c r="C176" s="4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44"/>
      <c r="C177" s="4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44"/>
      <c r="C178" s="4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44"/>
      <c r="C179" s="4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44"/>
      <c r="C180" s="4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44"/>
      <c r="C181" s="4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44"/>
      <c r="C182" s="4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44"/>
      <c r="C183" s="4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44"/>
      <c r="C184" s="4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44"/>
      <c r="C185" s="4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44"/>
      <c r="C186" s="4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44"/>
      <c r="C187" s="4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44"/>
      <c r="C188" s="4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44"/>
      <c r="C189" s="4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44"/>
      <c r="C190" s="4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44"/>
      <c r="C191" s="4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44"/>
      <c r="C192" s="4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44"/>
      <c r="C193" s="4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44"/>
      <c r="C194" s="4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44"/>
      <c r="C195" s="4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44"/>
      <c r="C196" s="4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44"/>
      <c r="C197" s="4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44"/>
      <c r="C198" s="4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44"/>
      <c r="C199" s="4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44"/>
      <c r="C200" s="4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44"/>
      <c r="C201" s="4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44"/>
      <c r="C202" s="4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44"/>
      <c r="C203" s="4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44"/>
      <c r="C204" s="4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44"/>
      <c r="C205" s="4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44"/>
      <c r="C206" s="4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44"/>
      <c r="C207" s="4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44"/>
      <c r="C208" s="4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44"/>
      <c r="C209" s="4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44"/>
      <c r="C210" s="4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44"/>
      <c r="C211" s="4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44"/>
      <c r="C212" s="4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44"/>
      <c r="C213" s="4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44"/>
      <c r="C214" s="4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44"/>
      <c r="C215" s="4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44"/>
      <c r="C216" s="4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44"/>
      <c r="C217" s="4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44"/>
      <c r="C218" s="4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44"/>
      <c r="C219" s="4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44"/>
      <c r="C220" s="4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44"/>
      <c r="C221" s="4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44"/>
      <c r="C222" s="4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44"/>
      <c r="C223" s="4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44"/>
      <c r="C224" s="4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44"/>
      <c r="C225" s="4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44"/>
      <c r="C226" s="4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44"/>
      <c r="C227" s="4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44"/>
      <c r="C228" s="4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44"/>
      <c r="C229" s="4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44"/>
      <c r="C230" s="4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44"/>
      <c r="C231" s="4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44"/>
      <c r="C232" s="4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44"/>
      <c r="C233" s="4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44"/>
      <c r="C234" s="4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44"/>
      <c r="C235" s="4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44"/>
      <c r="C236" s="4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44"/>
      <c r="C237" s="4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44"/>
      <c r="C238" s="4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44"/>
      <c r="C239" s="4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44"/>
      <c r="C240" s="4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44"/>
      <c r="C241" s="4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44"/>
      <c r="C242" s="4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44"/>
      <c r="C243" s="4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44"/>
      <c r="C244" s="4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44"/>
      <c r="C245" s="4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44"/>
      <c r="C246" s="4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44"/>
      <c r="C247" s="4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44"/>
      <c r="C248" s="4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44"/>
      <c r="C249" s="4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44"/>
      <c r="C250" s="4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44"/>
      <c r="C251" s="4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44"/>
      <c r="C252" s="4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44"/>
      <c r="C253" s="4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44"/>
      <c r="C254" s="4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44"/>
      <c r="C255" s="4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44"/>
      <c r="C256" s="4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44"/>
      <c r="C257" s="4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44"/>
      <c r="C258" s="4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44"/>
      <c r="C259" s="4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44"/>
      <c r="C260" s="4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44"/>
      <c r="C261" s="4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44"/>
      <c r="C262" s="4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44"/>
      <c r="C263" s="4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44"/>
      <c r="C264" s="4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44"/>
      <c r="C265" s="4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44"/>
      <c r="C266" s="4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44"/>
      <c r="C267" s="4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44"/>
      <c r="C268" s="4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44"/>
      <c r="C269" s="4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44"/>
      <c r="C270" s="4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44"/>
      <c r="C271" s="4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44"/>
      <c r="C272" s="4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44"/>
      <c r="C273" s="4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44"/>
      <c r="C274" s="4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44"/>
      <c r="C275" s="4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44"/>
      <c r="C276" s="4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44"/>
      <c r="C277" s="4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44"/>
      <c r="C278" s="4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44"/>
      <c r="C279" s="4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44"/>
      <c r="C280" s="4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44"/>
      <c r="C281" s="4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44"/>
      <c r="C282" s="4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44"/>
      <c r="C283" s="4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44"/>
      <c r="C284" s="4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44"/>
      <c r="C285" s="4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44"/>
      <c r="C286" s="4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44"/>
      <c r="C287" s="4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44"/>
      <c r="C288" s="4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44"/>
      <c r="C289" s="4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44"/>
      <c r="C290" s="4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44"/>
      <c r="C291" s="4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44"/>
      <c r="C292" s="4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44"/>
      <c r="C293" s="4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44"/>
      <c r="C294" s="4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44"/>
      <c r="C295" s="4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44"/>
      <c r="C296" s="4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44"/>
      <c r="C297" s="4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44"/>
      <c r="C298" s="4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44"/>
      <c r="C299" s="4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44"/>
      <c r="C300" s="4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44"/>
      <c r="C301" s="4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44"/>
      <c r="C302" s="4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44"/>
      <c r="C303" s="4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44"/>
      <c r="C304" s="4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44"/>
      <c r="C305" s="4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44"/>
      <c r="C306" s="4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44"/>
      <c r="C307" s="4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44"/>
      <c r="C308" s="4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44"/>
      <c r="C309" s="4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44"/>
      <c r="C310" s="4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44"/>
      <c r="C311" s="4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44"/>
      <c r="C312" s="4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44"/>
      <c r="C313" s="4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44"/>
      <c r="C314" s="4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44"/>
      <c r="C315" s="4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44"/>
      <c r="C316" s="4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44"/>
      <c r="C317" s="4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44"/>
      <c r="C318" s="4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44"/>
      <c r="C319" s="4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44"/>
      <c r="C320" s="4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44"/>
      <c r="C321" s="4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44"/>
      <c r="C322" s="4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44"/>
      <c r="C323" s="4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44"/>
      <c r="C324" s="4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44"/>
      <c r="C325" s="4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44"/>
      <c r="C326" s="4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44"/>
      <c r="C327" s="4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44"/>
      <c r="C328" s="4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44"/>
      <c r="C329" s="4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44"/>
      <c r="C330" s="4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44"/>
      <c r="C331" s="4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44"/>
      <c r="C332" s="4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44"/>
      <c r="C333" s="4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44"/>
      <c r="C334" s="4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44"/>
      <c r="C335" s="4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44"/>
      <c r="C336" s="4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44"/>
      <c r="C337" s="4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44"/>
      <c r="C338" s="4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44"/>
      <c r="C339" s="4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44"/>
      <c r="C340" s="4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44"/>
      <c r="C341" s="4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44"/>
      <c r="C342" s="4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44"/>
      <c r="C343" s="4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44"/>
      <c r="C344" s="4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44"/>
      <c r="C345" s="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44"/>
      <c r="C346" s="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44"/>
      <c r="C347" s="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44"/>
      <c r="C348" s="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44"/>
      <c r="C349" s="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44"/>
      <c r="C350" s="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44"/>
      <c r="C351" s="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44"/>
      <c r="C352" s="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44"/>
      <c r="C353" s="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44"/>
      <c r="C354" s="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44"/>
      <c r="C355" s="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44"/>
      <c r="C356" s="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44"/>
      <c r="C357" s="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44"/>
      <c r="C358" s="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44"/>
      <c r="C359" s="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44"/>
      <c r="C360" s="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44"/>
      <c r="C361" s="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44"/>
      <c r="C362" s="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44"/>
      <c r="C363" s="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44"/>
      <c r="C364" s="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44"/>
      <c r="C365" s="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44"/>
      <c r="C366" s="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44"/>
      <c r="C367" s="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44"/>
      <c r="C368" s="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44"/>
      <c r="C369" s="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44"/>
      <c r="C370" s="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44"/>
      <c r="C371" s="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44"/>
      <c r="C372" s="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44"/>
      <c r="C373" s="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44"/>
      <c r="C374" s="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44"/>
      <c r="C375" s="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44"/>
      <c r="C376" s="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44"/>
      <c r="C377" s="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44"/>
      <c r="C378" s="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44"/>
      <c r="C379" s="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44"/>
      <c r="C380" s="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44"/>
      <c r="C381" s="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44"/>
      <c r="C382" s="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44"/>
      <c r="C383" s="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44"/>
      <c r="C384" s="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44"/>
      <c r="C385" s="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44"/>
      <c r="C386" s="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44"/>
      <c r="C387" s="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44"/>
      <c r="C388" s="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44"/>
      <c r="C389" s="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44"/>
      <c r="C390" s="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44"/>
      <c r="C391" s="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44"/>
      <c r="C392" s="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44"/>
      <c r="C393" s="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44"/>
      <c r="C394" s="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44"/>
      <c r="C395" s="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44"/>
      <c r="C396" s="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44"/>
      <c r="C397" s="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44"/>
      <c r="C398" s="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44"/>
      <c r="C399" s="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44"/>
      <c r="C400" s="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44"/>
      <c r="C401" s="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44"/>
      <c r="C402" s="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44"/>
      <c r="C403" s="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44"/>
      <c r="C404" s="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44"/>
      <c r="C405" s="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44"/>
      <c r="C406" s="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44"/>
      <c r="C407" s="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44"/>
      <c r="C408" s="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44"/>
      <c r="C409" s="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44"/>
      <c r="C410" s="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44"/>
      <c r="C411" s="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44"/>
      <c r="C412" s="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44"/>
      <c r="C413" s="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44"/>
      <c r="C414" s="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44"/>
      <c r="C415" s="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44"/>
      <c r="C416" s="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44"/>
      <c r="C417" s="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44"/>
      <c r="C418" s="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44"/>
      <c r="C419" s="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44"/>
      <c r="C420" s="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44"/>
      <c r="C421" s="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44"/>
      <c r="C422" s="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44"/>
      <c r="C423" s="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44"/>
      <c r="C424" s="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44"/>
      <c r="C425" s="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44"/>
      <c r="C426" s="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44"/>
      <c r="C427" s="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44"/>
      <c r="C428" s="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44"/>
      <c r="C429" s="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44"/>
      <c r="C430" s="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44"/>
      <c r="C431" s="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44"/>
      <c r="C432" s="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44"/>
      <c r="C433" s="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44"/>
      <c r="C434" s="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44"/>
      <c r="C435" s="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44"/>
      <c r="C436" s="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44"/>
      <c r="C437" s="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44"/>
      <c r="C438" s="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44"/>
      <c r="C439" s="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44"/>
      <c r="C440" s="4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44"/>
      <c r="C441" s="4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44"/>
      <c r="C442" s="4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44"/>
      <c r="C443" s="4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44"/>
      <c r="C444" s="4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44"/>
      <c r="C445" s="4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44"/>
      <c r="C446" s="4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44"/>
      <c r="C447" s="4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44"/>
      <c r="C448" s="4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44"/>
      <c r="C449" s="4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44"/>
      <c r="C450" s="4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44"/>
      <c r="C451" s="4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44"/>
      <c r="C452" s="4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44"/>
      <c r="C453" s="4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44"/>
      <c r="C454" s="4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44"/>
      <c r="C455" s="4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44"/>
      <c r="C456" s="4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44"/>
      <c r="C457" s="4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44"/>
      <c r="C458" s="4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44"/>
      <c r="C459" s="4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44"/>
      <c r="C460" s="4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44"/>
      <c r="C461" s="4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44"/>
      <c r="C462" s="4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44"/>
      <c r="C463" s="4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44"/>
      <c r="C464" s="4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44"/>
      <c r="C465" s="4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44"/>
      <c r="C466" s="4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44"/>
      <c r="C467" s="4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44"/>
      <c r="C468" s="4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44"/>
      <c r="C469" s="4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44"/>
      <c r="C470" s="4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44"/>
      <c r="C471" s="4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44"/>
      <c r="C472" s="4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44"/>
      <c r="C473" s="4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44"/>
      <c r="C474" s="4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44"/>
      <c r="C475" s="4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44"/>
      <c r="C476" s="4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44"/>
      <c r="C477" s="4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44"/>
      <c r="C478" s="4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44"/>
      <c r="C479" s="4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44"/>
      <c r="C480" s="4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44"/>
      <c r="C481" s="4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44"/>
      <c r="C482" s="4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44"/>
      <c r="C483" s="4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44"/>
      <c r="C484" s="4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44"/>
      <c r="C485" s="4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44"/>
      <c r="C486" s="4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44"/>
      <c r="C487" s="4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44"/>
      <c r="C488" s="4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44"/>
      <c r="C489" s="4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44"/>
      <c r="C490" s="4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44"/>
      <c r="C491" s="4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44"/>
      <c r="C492" s="4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44"/>
      <c r="C493" s="4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44"/>
      <c r="C494" s="4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44"/>
      <c r="C495" s="4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44"/>
      <c r="C496" s="4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44"/>
      <c r="C497" s="4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44"/>
      <c r="C498" s="4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44"/>
      <c r="C499" s="4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44"/>
      <c r="C500" s="4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44"/>
      <c r="C501" s="4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44"/>
      <c r="C502" s="4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44"/>
      <c r="C503" s="4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44"/>
      <c r="C504" s="4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44"/>
      <c r="C505" s="4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44"/>
      <c r="C506" s="4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44"/>
      <c r="C507" s="4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44"/>
      <c r="C508" s="4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44"/>
      <c r="C509" s="4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44"/>
      <c r="C510" s="4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44"/>
      <c r="C511" s="4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44"/>
      <c r="C512" s="4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44"/>
      <c r="C513" s="4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44"/>
      <c r="C514" s="4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44"/>
      <c r="C515" s="4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44"/>
      <c r="C516" s="4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44"/>
      <c r="C517" s="4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44"/>
      <c r="C518" s="4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44"/>
      <c r="C519" s="4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44"/>
      <c r="C520" s="4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44"/>
      <c r="C521" s="4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44"/>
      <c r="C522" s="4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44"/>
      <c r="C523" s="4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44"/>
      <c r="C524" s="4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44"/>
      <c r="C525" s="4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44"/>
      <c r="C526" s="4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44"/>
      <c r="C527" s="4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44"/>
      <c r="C528" s="4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44"/>
      <c r="C529" s="4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44"/>
      <c r="C530" s="4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44"/>
      <c r="C531" s="4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44"/>
      <c r="C532" s="4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44"/>
      <c r="C533" s="4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44"/>
      <c r="C534" s="4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44"/>
      <c r="C535" s="4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44"/>
      <c r="C536" s="4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44"/>
      <c r="C537" s="4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44"/>
      <c r="C538" s="4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44"/>
      <c r="C539" s="4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44"/>
      <c r="C540" s="4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44"/>
      <c r="C541" s="4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44"/>
      <c r="C542" s="4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44"/>
      <c r="C543" s="4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44"/>
      <c r="C544" s="4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44"/>
      <c r="C545" s="4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44"/>
      <c r="C546" s="4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44"/>
      <c r="C547" s="4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44"/>
      <c r="C548" s="4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44"/>
      <c r="C549" s="4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44"/>
      <c r="C550" s="4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44"/>
      <c r="C551" s="4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44"/>
      <c r="C552" s="4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44"/>
      <c r="C553" s="4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44"/>
      <c r="C554" s="4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44"/>
      <c r="C555" s="4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44"/>
      <c r="C556" s="4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44"/>
      <c r="C557" s="4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44"/>
      <c r="C558" s="4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44"/>
      <c r="C559" s="4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44"/>
      <c r="C560" s="4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44"/>
      <c r="C561" s="4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44"/>
      <c r="C562" s="4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44"/>
      <c r="C563" s="4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44"/>
      <c r="C564" s="4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44"/>
      <c r="C565" s="4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44"/>
      <c r="C566" s="4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44"/>
      <c r="C567" s="4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44"/>
      <c r="C568" s="4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44"/>
      <c r="C569" s="4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44"/>
      <c r="C570" s="4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44"/>
      <c r="C571" s="4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44"/>
      <c r="C572" s="4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44"/>
      <c r="C573" s="4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44"/>
      <c r="C574" s="4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44"/>
      <c r="C575" s="4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44"/>
      <c r="C576" s="4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44"/>
      <c r="C577" s="4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44"/>
      <c r="C578" s="4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44"/>
      <c r="C579" s="4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44"/>
      <c r="C580" s="4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44"/>
      <c r="C581" s="4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44"/>
      <c r="C582" s="4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44"/>
      <c r="C583" s="4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44"/>
      <c r="C584" s="4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44"/>
      <c r="C585" s="4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44"/>
      <c r="C586" s="4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44"/>
      <c r="C587" s="4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44"/>
      <c r="C588" s="4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44"/>
      <c r="C589" s="4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44"/>
      <c r="C590" s="4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44"/>
      <c r="C591" s="4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44"/>
      <c r="C592" s="4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44"/>
      <c r="C593" s="4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44"/>
      <c r="C594" s="4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44"/>
      <c r="C595" s="4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44"/>
      <c r="C596" s="4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44"/>
      <c r="C597" s="4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44"/>
      <c r="C598" s="4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44"/>
      <c r="C599" s="4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44"/>
      <c r="C600" s="4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44"/>
      <c r="C601" s="4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44"/>
      <c r="C602" s="4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44"/>
      <c r="C603" s="4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44"/>
      <c r="C604" s="4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44"/>
      <c r="C605" s="4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44"/>
      <c r="C606" s="4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44"/>
      <c r="C607" s="4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44"/>
      <c r="C608" s="4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44"/>
      <c r="C609" s="4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44"/>
      <c r="C610" s="4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44"/>
      <c r="C611" s="4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44"/>
      <c r="C612" s="4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44"/>
      <c r="C613" s="4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44"/>
      <c r="C614" s="4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44"/>
      <c r="C615" s="4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44"/>
      <c r="C616" s="4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44"/>
      <c r="C617" s="4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44"/>
      <c r="C618" s="4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44"/>
      <c r="C619" s="4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44"/>
      <c r="C620" s="4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44"/>
      <c r="C621" s="4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44"/>
      <c r="C622" s="4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44"/>
      <c r="C623" s="4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44"/>
      <c r="C624" s="4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44"/>
      <c r="C625" s="4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44"/>
      <c r="C626" s="4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44"/>
      <c r="C627" s="4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44"/>
      <c r="C628" s="4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44"/>
      <c r="C629" s="4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44"/>
      <c r="C630" s="4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44"/>
      <c r="C631" s="4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44"/>
      <c r="C632" s="4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44"/>
      <c r="C633" s="4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44"/>
      <c r="C634" s="4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44"/>
      <c r="C635" s="4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44"/>
      <c r="C636" s="4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44"/>
      <c r="C637" s="4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44"/>
      <c r="C638" s="4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44"/>
      <c r="C639" s="4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44"/>
      <c r="C640" s="4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44"/>
      <c r="C641" s="4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44"/>
      <c r="C642" s="4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44"/>
      <c r="C643" s="4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44"/>
      <c r="C644" s="4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44"/>
      <c r="C645" s="4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44"/>
      <c r="C646" s="4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44"/>
      <c r="C647" s="4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44"/>
      <c r="C648" s="4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44"/>
      <c r="C649" s="4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44"/>
      <c r="C650" s="4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44"/>
      <c r="C651" s="4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44"/>
      <c r="C652" s="4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44"/>
      <c r="C653" s="4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44"/>
      <c r="C654" s="4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44"/>
      <c r="C655" s="4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44"/>
      <c r="C656" s="4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44"/>
      <c r="C657" s="4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44"/>
      <c r="C658" s="4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44"/>
      <c r="C659" s="4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44"/>
      <c r="C660" s="4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44"/>
      <c r="C661" s="4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44"/>
      <c r="C662" s="4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44"/>
      <c r="C663" s="4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44"/>
      <c r="C664" s="4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44"/>
      <c r="C665" s="4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44"/>
      <c r="C666" s="4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44"/>
      <c r="C667" s="4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44"/>
      <c r="C668" s="4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44"/>
      <c r="C669" s="4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44"/>
      <c r="C670" s="4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44"/>
      <c r="C671" s="4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44"/>
      <c r="C672" s="4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44"/>
      <c r="C673" s="4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44"/>
      <c r="C674" s="4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44"/>
      <c r="C675" s="4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44"/>
      <c r="C676" s="4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44"/>
      <c r="C677" s="4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44"/>
      <c r="C678" s="4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44"/>
      <c r="C679" s="4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44"/>
      <c r="C680" s="4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44"/>
      <c r="C681" s="4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44"/>
      <c r="C682" s="4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44"/>
      <c r="C683" s="4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44"/>
      <c r="C684" s="4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44"/>
      <c r="C685" s="4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44"/>
      <c r="C686" s="4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44"/>
      <c r="C687" s="4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44"/>
      <c r="C688" s="4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44"/>
      <c r="C689" s="4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44"/>
      <c r="C690" s="4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44"/>
      <c r="C691" s="4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44"/>
      <c r="C692" s="4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44"/>
      <c r="C693" s="4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44"/>
      <c r="C694" s="4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44"/>
      <c r="C695" s="4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44"/>
      <c r="C696" s="4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44"/>
      <c r="C697" s="4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44"/>
      <c r="C698" s="4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44"/>
      <c r="C699" s="4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44"/>
      <c r="C700" s="4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44"/>
      <c r="C701" s="4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44"/>
      <c r="C702" s="4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44"/>
      <c r="C703" s="4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44"/>
      <c r="C704" s="4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44"/>
      <c r="C705" s="4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44"/>
      <c r="C706" s="4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44"/>
      <c r="C707" s="4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44"/>
      <c r="C708" s="4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44"/>
      <c r="C709" s="4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44"/>
      <c r="C710" s="4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44"/>
      <c r="C711" s="4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44"/>
      <c r="C712" s="4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44"/>
      <c r="C713" s="4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44"/>
      <c r="C714" s="4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44"/>
      <c r="C715" s="4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44"/>
      <c r="C716" s="4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44"/>
      <c r="C717" s="4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44"/>
      <c r="C718" s="4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44"/>
      <c r="C719" s="4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44"/>
      <c r="C720" s="4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44"/>
      <c r="C721" s="4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44"/>
      <c r="C722" s="4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44"/>
      <c r="C723" s="4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44"/>
      <c r="C724" s="4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44"/>
      <c r="C725" s="4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44"/>
      <c r="C726" s="4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44"/>
      <c r="C727" s="4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44"/>
      <c r="C728" s="4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44"/>
      <c r="C729" s="4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44"/>
      <c r="C730" s="4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44"/>
      <c r="C731" s="4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44"/>
      <c r="C732" s="4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44"/>
      <c r="C733" s="4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44"/>
      <c r="C734" s="4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44"/>
      <c r="C735" s="4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44"/>
      <c r="C736" s="4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44"/>
      <c r="C737" s="4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44"/>
      <c r="C738" s="4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44"/>
      <c r="C739" s="4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44"/>
      <c r="C740" s="4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44"/>
      <c r="C741" s="4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44"/>
      <c r="C742" s="4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44"/>
      <c r="C743" s="4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44"/>
      <c r="C744" s="4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44"/>
      <c r="C745" s="4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44"/>
      <c r="C746" s="4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44"/>
      <c r="C747" s="4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44"/>
      <c r="C748" s="4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44"/>
      <c r="C749" s="4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44"/>
      <c r="C750" s="4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44"/>
      <c r="C751" s="4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44"/>
      <c r="C752" s="4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44"/>
      <c r="C753" s="4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44"/>
      <c r="C754" s="4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44"/>
      <c r="C755" s="4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44"/>
      <c r="C756" s="4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44"/>
      <c r="C757" s="4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44"/>
      <c r="C758" s="4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44"/>
      <c r="C759" s="4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44"/>
      <c r="C760" s="4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44"/>
      <c r="C761" s="4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44"/>
      <c r="C762" s="4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44"/>
      <c r="C763" s="4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44"/>
      <c r="C764" s="4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44"/>
      <c r="C765" s="4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44"/>
      <c r="C766" s="4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44"/>
      <c r="C767" s="4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44"/>
      <c r="C768" s="4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44"/>
      <c r="C769" s="4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44"/>
      <c r="C770" s="4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44"/>
      <c r="C771" s="4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44"/>
      <c r="C772" s="4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44"/>
      <c r="C773" s="4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44"/>
      <c r="C774" s="4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44"/>
      <c r="C775" s="4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44"/>
      <c r="C776" s="4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44"/>
      <c r="C777" s="4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44"/>
      <c r="C778" s="4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44"/>
      <c r="C779" s="4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44"/>
      <c r="C780" s="4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44"/>
      <c r="C781" s="4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44"/>
      <c r="C782" s="4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44"/>
      <c r="C783" s="4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44"/>
      <c r="C784" s="4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44"/>
      <c r="C785" s="4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44"/>
      <c r="C786" s="4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44"/>
      <c r="C787" s="4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44"/>
      <c r="C788" s="4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44"/>
      <c r="C789" s="4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44"/>
      <c r="C790" s="4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44"/>
      <c r="C791" s="4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44"/>
      <c r="C792" s="4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44"/>
      <c r="C793" s="4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44"/>
      <c r="C794" s="4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44"/>
      <c r="C795" s="4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44"/>
      <c r="C796" s="4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44"/>
      <c r="C797" s="4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44"/>
      <c r="C798" s="4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44"/>
      <c r="C799" s="4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44"/>
      <c r="C800" s="4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44"/>
      <c r="C801" s="4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44"/>
      <c r="C802" s="4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44"/>
      <c r="C803" s="4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44"/>
      <c r="C804" s="4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44"/>
      <c r="C805" s="4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44"/>
      <c r="C806" s="4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44"/>
      <c r="C807" s="4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44"/>
      <c r="C808" s="4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44"/>
      <c r="C809" s="4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44"/>
      <c r="C810" s="4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44"/>
      <c r="C811" s="4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44"/>
      <c r="C812" s="4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44"/>
      <c r="C813" s="4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44"/>
      <c r="C814" s="4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44"/>
      <c r="C815" s="4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44"/>
      <c r="C816" s="4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44"/>
      <c r="C817" s="4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44"/>
      <c r="C818" s="4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44"/>
      <c r="C819" s="4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44"/>
      <c r="C820" s="4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44"/>
      <c r="C821" s="4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44"/>
      <c r="C822" s="4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44"/>
      <c r="C823" s="4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44"/>
      <c r="C824" s="4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44"/>
      <c r="C825" s="4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44"/>
      <c r="C826" s="4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44"/>
      <c r="C827" s="4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44"/>
      <c r="C828" s="4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44"/>
      <c r="C829" s="4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44"/>
      <c r="C830" s="4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44"/>
      <c r="C831" s="4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44"/>
      <c r="C832" s="4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44"/>
      <c r="C833" s="4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44"/>
      <c r="C834" s="4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44"/>
      <c r="C835" s="4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44"/>
      <c r="C836" s="4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44"/>
      <c r="C837" s="4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44"/>
      <c r="C838" s="4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44"/>
      <c r="C839" s="4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44"/>
      <c r="C840" s="4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44"/>
      <c r="C841" s="4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44"/>
      <c r="C842" s="4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44"/>
      <c r="C843" s="4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44"/>
      <c r="C844" s="4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44"/>
      <c r="C845" s="4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44"/>
      <c r="C846" s="4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44"/>
      <c r="C847" s="4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44"/>
      <c r="C848" s="4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44"/>
      <c r="C849" s="4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44"/>
      <c r="C850" s="4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44"/>
      <c r="C851" s="4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44"/>
      <c r="C852" s="4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44"/>
      <c r="C853" s="4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44"/>
      <c r="C854" s="4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44"/>
      <c r="C855" s="4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44"/>
      <c r="C856" s="4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44"/>
      <c r="C857" s="4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44"/>
      <c r="C858" s="4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44"/>
      <c r="C859" s="4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44"/>
      <c r="C860" s="4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44"/>
      <c r="C861" s="4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44"/>
      <c r="C862" s="4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44"/>
      <c r="C863" s="4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44"/>
      <c r="C864" s="4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44"/>
      <c r="C865" s="4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44"/>
      <c r="C866" s="4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44"/>
      <c r="C867" s="4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44"/>
      <c r="C868" s="4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44"/>
      <c r="C869" s="4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44"/>
      <c r="C870" s="4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44"/>
      <c r="C871" s="4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44"/>
      <c r="C872" s="4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44"/>
      <c r="C873" s="4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44"/>
      <c r="C874" s="4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44"/>
      <c r="C875" s="4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44"/>
      <c r="C876" s="4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44"/>
      <c r="C877" s="4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44"/>
      <c r="C878" s="4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44"/>
      <c r="C879" s="4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44"/>
      <c r="C880" s="4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44"/>
      <c r="C881" s="4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44"/>
      <c r="C882" s="4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44"/>
      <c r="C883" s="4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44"/>
      <c r="C884" s="4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44"/>
      <c r="C885" s="4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44"/>
      <c r="C886" s="4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44"/>
      <c r="C887" s="4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44"/>
      <c r="C888" s="4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44"/>
      <c r="C889" s="4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44"/>
      <c r="C890" s="4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44"/>
      <c r="C891" s="4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44"/>
      <c r="C892" s="4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44"/>
      <c r="C893" s="4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44"/>
      <c r="C894" s="4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44"/>
      <c r="C895" s="4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44"/>
      <c r="C896" s="4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44"/>
      <c r="C897" s="4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44"/>
      <c r="C898" s="4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44"/>
      <c r="C899" s="4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44"/>
      <c r="C900" s="4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44"/>
      <c r="C901" s="4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44"/>
      <c r="C902" s="4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44"/>
      <c r="C903" s="4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44"/>
      <c r="C904" s="4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44"/>
      <c r="C905" s="4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44"/>
      <c r="C906" s="4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44"/>
      <c r="C907" s="4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44"/>
      <c r="C908" s="4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44"/>
      <c r="C909" s="4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44"/>
      <c r="C910" s="4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44"/>
      <c r="C911" s="4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44"/>
      <c r="C912" s="4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44"/>
      <c r="C913" s="4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44"/>
      <c r="C914" s="4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44"/>
      <c r="C915" s="4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44"/>
      <c r="C916" s="4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44"/>
      <c r="C917" s="4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44"/>
      <c r="C918" s="4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44"/>
      <c r="C919" s="4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44"/>
      <c r="C920" s="4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44"/>
      <c r="C921" s="4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44"/>
      <c r="C922" s="4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44"/>
      <c r="C923" s="4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44"/>
      <c r="C924" s="4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44"/>
      <c r="C925" s="4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44"/>
      <c r="C926" s="4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44"/>
      <c r="C927" s="4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44"/>
      <c r="C928" s="4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44"/>
      <c r="C929" s="4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44"/>
      <c r="C930" s="4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44"/>
      <c r="C931" s="4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44"/>
      <c r="C932" s="4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44"/>
      <c r="C933" s="4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44"/>
      <c r="C934" s="4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44"/>
      <c r="C935" s="4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44"/>
      <c r="C936" s="4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44"/>
      <c r="C937" s="4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44"/>
      <c r="C938" s="4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44"/>
      <c r="C939" s="4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44"/>
      <c r="C940" s="4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44"/>
      <c r="C941" s="4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44"/>
      <c r="C942" s="4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44"/>
      <c r="C943" s="4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44"/>
      <c r="C944" s="4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44"/>
      <c r="C945" s="4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44"/>
      <c r="C946" s="4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44"/>
      <c r="C947" s="4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44"/>
      <c r="C948" s="4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44"/>
      <c r="C949" s="4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44"/>
      <c r="C950" s="4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44"/>
      <c r="C951" s="4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44"/>
      <c r="C952" s="4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44"/>
      <c r="C953" s="4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44"/>
      <c r="C954" s="4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44"/>
      <c r="C955" s="4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44"/>
      <c r="C956" s="4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44"/>
      <c r="C957" s="4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44"/>
      <c r="C958" s="4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44"/>
      <c r="C959" s="4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44"/>
      <c r="C960" s="4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44"/>
      <c r="C961" s="4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44"/>
      <c r="C962" s="4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44"/>
      <c r="C963" s="4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44"/>
      <c r="C964" s="4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44"/>
      <c r="C965" s="4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44"/>
      <c r="C966" s="4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44"/>
      <c r="C967" s="4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44"/>
      <c r="C968" s="4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44"/>
      <c r="C969" s="4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44"/>
      <c r="C970" s="4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44"/>
      <c r="C971" s="4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44"/>
      <c r="C972" s="4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44"/>
      <c r="C973" s="4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44"/>
      <c r="C974" s="4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44"/>
      <c r="C975" s="4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44"/>
      <c r="C976" s="4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44"/>
      <c r="C977" s="4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44"/>
      <c r="C978" s="4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44"/>
      <c r="C979" s="4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44"/>
      <c r="C980" s="4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44"/>
      <c r="C981" s="4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44"/>
      <c r="C982" s="4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44"/>
      <c r="C983" s="4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44"/>
      <c r="C984" s="4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44"/>
      <c r="C985" s="4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44"/>
      <c r="C986" s="4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44"/>
      <c r="C987" s="4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44"/>
      <c r="C988" s="4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44"/>
      <c r="C989" s="4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44"/>
      <c r="C990" s="4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44"/>
      <c r="C991" s="4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44"/>
      <c r="C992" s="4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44"/>
      <c r="C993" s="4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44"/>
      <c r="C994" s="4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44"/>
      <c r="C995" s="4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44"/>
      <c r="C996" s="4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44"/>
      <c r="C997" s="4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44"/>
      <c r="C998" s="4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44"/>
      <c r="C999" s="4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44"/>
      <c r="C1000" s="4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2">
    <mergeCell ref="B2:C2"/>
    <mergeCell ref="A3:A4"/>
  </mergeCells>
  <hyperlinks>
    <hyperlink r:id="rId1" ref="B3"/>
    <hyperlink r:id="rId2" ref="B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3" width="126.88"/>
    <col customWidth="1" min="4" max="4" width="64.13"/>
    <col customWidth="1" min="5" max="5" width="19.5"/>
  </cols>
  <sheetData>
    <row r="1">
      <c r="A1" s="60" t="s">
        <v>121</v>
      </c>
      <c r="B1" s="60" t="s">
        <v>9</v>
      </c>
      <c r="C1" s="61" t="s">
        <v>122</v>
      </c>
      <c r="D1" s="61" t="s">
        <v>123</v>
      </c>
      <c r="E1" s="62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63" t="s">
        <v>124</v>
      </c>
      <c r="B2" s="64" t="s">
        <v>70</v>
      </c>
      <c r="C2" s="65" t="s">
        <v>125</v>
      </c>
      <c r="D2" s="66"/>
      <c r="E2" s="6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7"/>
      <c r="B3" s="68" t="s">
        <v>126</v>
      </c>
      <c r="C3" s="65" t="s">
        <v>127</v>
      </c>
      <c r="D3" s="65" t="s">
        <v>128</v>
      </c>
      <c r="E3" s="69">
        <v>3000000.0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7"/>
      <c r="B4" s="68" t="s">
        <v>129</v>
      </c>
      <c r="C4" s="65" t="s">
        <v>130</v>
      </c>
      <c r="D4" s="65" t="s">
        <v>131</v>
      </c>
      <c r="E4" s="69">
        <v>450000.0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7"/>
      <c r="B5" s="68" t="s">
        <v>132</v>
      </c>
      <c r="C5" s="65" t="s">
        <v>133</v>
      </c>
      <c r="D5" s="65" t="s">
        <v>134</v>
      </c>
      <c r="E5" s="69">
        <v>7500000.0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7"/>
      <c r="B6" s="68" t="s">
        <v>135</v>
      </c>
      <c r="C6" s="65" t="s">
        <v>136</v>
      </c>
      <c r="D6" s="65" t="s">
        <v>137</v>
      </c>
      <c r="E6" s="69">
        <v>1000000.0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7"/>
      <c r="B7" s="68" t="s">
        <v>138</v>
      </c>
      <c r="C7" s="65" t="s">
        <v>139</v>
      </c>
      <c r="D7" s="66"/>
      <c r="E7" s="69">
        <v>1.0E7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2"/>
      <c r="B8" s="68" t="s">
        <v>140</v>
      </c>
      <c r="C8" s="65" t="s">
        <v>141</v>
      </c>
      <c r="D8" s="65" t="s">
        <v>142</v>
      </c>
      <c r="E8" s="6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3" t="s">
        <v>143</v>
      </c>
      <c r="B9" s="68" t="s">
        <v>144</v>
      </c>
      <c r="C9" s="65" t="s">
        <v>145</v>
      </c>
      <c r="D9" s="65" t="s">
        <v>146</v>
      </c>
      <c r="E9" s="6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7"/>
      <c r="B10" s="68" t="s">
        <v>147</v>
      </c>
      <c r="C10" s="65" t="s">
        <v>148</v>
      </c>
      <c r="D10" s="65" t="s">
        <v>149</v>
      </c>
      <c r="E10" s="69">
        <v>400000.0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7"/>
      <c r="B11" s="68" t="s">
        <v>132</v>
      </c>
      <c r="C11" s="65" t="s">
        <v>150</v>
      </c>
      <c r="D11" s="66"/>
      <c r="E11" s="69">
        <v>2000000.0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7"/>
      <c r="B12" s="68" t="s">
        <v>151</v>
      </c>
      <c r="C12" s="65" t="s">
        <v>152</v>
      </c>
      <c r="D12" s="65" t="s">
        <v>153</v>
      </c>
      <c r="E12" s="69">
        <v>5000000.0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2"/>
      <c r="B13" s="68" t="s">
        <v>138</v>
      </c>
      <c r="C13" s="65" t="s">
        <v>154</v>
      </c>
      <c r="D13" s="66"/>
      <c r="E13" s="69">
        <v>1.0E7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3" t="s">
        <v>155</v>
      </c>
      <c r="B14" s="68" t="s">
        <v>144</v>
      </c>
      <c r="C14" s="65" t="s">
        <v>145</v>
      </c>
      <c r="D14" s="66"/>
      <c r="E14" s="6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7"/>
      <c r="B15" s="68" t="s">
        <v>156</v>
      </c>
      <c r="C15" s="65" t="s">
        <v>157</v>
      </c>
      <c r="D15" s="66"/>
      <c r="E15" s="6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2"/>
      <c r="B16" s="68" t="s">
        <v>158</v>
      </c>
      <c r="C16" s="65" t="s">
        <v>159</v>
      </c>
      <c r="D16" s="66"/>
      <c r="E16" s="6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8" t="s">
        <v>160</v>
      </c>
      <c r="B17" s="70"/>
      <c r="C17" s="65" t="s">
        <v>161</v>
      </c>
      <c r="D17" s="65" t="s">
        <v>162</v>
      </c>
      <c r="E17" s="62"/>
      <c r="F17" s="7"/>
      <c r="G17" s="7"/>
      <c r="H17" s="71" t="s">
        <v>163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0"/>
      <c r="B18" s="70"/>
      <c r="C18" s="65" t="s">
        <v>164</v>
      </c>
      <c r="D18" s="66"/>
      <c r="E18" s="6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0"/>
      <c r="B19" s="70"/>
      <c r="C19" s="65" t="s">
        <v>165</v>
      </c>
      <c r="D19" s="65" t="s">
        <v>166</v>
      </c>
      <c r="E19" s="6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0"/>
      <c r="B20" s="70"/>
      <c r="C20" s="66"/>
      <c r="D20" s="66"/>
      <c r="E20" s="62">
        <f>SUM(E2:E19)</f>
        <v>39350000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2"/>
      <c r="B21" s="72"/>
      <c r="C21" s="35"/>
      <c r="D21" s="35"/>
      <c r="E21" s="7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2"/>
      <c r="B22" s="72"/>
      <c r="C22" s="35"/>
      <c r="D22" s="35"/>
      <c r="E22" s="7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2"/>
      <c r="B23" s="72"/>
      <c r="C23" s="35"/>
      <c r="D23" s="35"/>
      <c r="E23" s="7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2"/>
      <c r="B24" s="72"/>
      <c r="C24" s="35"/>
      <c r="D24" s="35"/>
      <c r="E24" s="73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4"/>
      <c r="B25" s="74"/>
      <c r="C25" s="44"/>
      <c r="D25" s="44"/>
      <c r="E25" s="73"/>
      <c r="F25" s="7"/>
      <c r="G25" s="7"/>
      <c r="H25" s="7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4"/>
      <c r="B26" s="74"/>
      <c r="C26" s="44"/>
      <c r="D26" s="44"/>
      <c r="E26" s="73"/>
      <c r="F26" s="7"/>
      <c r="G26" s="7"/>
      <c r="H26" s="7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4"/>
      <c r="B27" s="74"/>
      <c r="C27" s="44"/>
      <c r="D27" s="44"/>
      <c r="E27" s="73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4"/>
      <c r="B28" s="74"/>
      <c r="C28" s="44"/>
      <c r="D28" s="44"/>
      <c r="E28" s="73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4"/>
      <c r="B29" s="74"/>
      <c r="C29" s="44"/>
      <c r="D29" s="44"/>
      <c r="E29" s="73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4"/>
      <c r="B30" s="74"/>
      <c r="C30" s="44"/>
      <c r="D30" s="44"/>
      <c r="E30" s="73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4"/>
      <c r="B31" s="74"/>
      <c r="C31" s="44"/>
      <c r="D31" s="44"/>
      <c r="E31" s="73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4"/>
      <c r="B32" s="74"/>
      <c r="C32" s="44"/>
      <c r="D32" s="44"/>
      <c r="E32" s="7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4"/>
      <c r="B33" s="74"/>
      <c r="C33" s="44"/>
      <c r="D33" s="44"/>
      <c r="E33" s="73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4"/>
      <c r="B34" s="74"/>
      <c r="C34" s="44"/>
      <c r="D34" s="44"/>
      <c r="E34" s="73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4"/>
      <c r="B35" s="74"/>
      <c r="C35" s="44"/>
      <c r="D35" s="44"/>
      <c r="E35" s="7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4"/>
      <c r="B36" s="74"/>
      <c r="C36" s="44"/>
      <c r="D36" s="44"/>
      <c r="E36" s="73"/>
      <c r="F36" s="7"/>
      <c r="G36" s="7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4"/>
      <c r="B37" s="74"/>
      <c r="C37" s="44"/>
      <c r="D37" s="44"/>
      <c r="E37" s="73"/>
      <c r="F37" s="7"/>
      <c r="G37" s="7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4"/>
      <c r="B38" s="74"/>
      <c r="C38" s="44"/>
      <c r="D38" s="44"/>
      <c r="E38" s="73"/>
      <c r="F38" s="7"/>
      <c r="G38" s="77"/>
      <c r="H38" s="7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4"/>
      <c r="B39" s="74"/>
      <c r="C39" s="44"/>
      <c r="D39" s="44"/>
      <c r="E39" s="73"/>
      <c r="F39" s="7"/>
      <c r="G39" s="7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4"/>
      <c r="B40" s="74"/>
      <c r="C40" s="44"/>
      <c r="D40" s="44"/>
      <c r="E40" s="73"/>
      <c r="F40" s="7"/>
      <c r="G40" s="7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4"/>
      <c r="B41" s="74"/>
      <c r="C41" s="44"/>
      <c r="D41" s="44"/>
      <c r="E41" s="73"/>
      <c r="F41" s="7"/>
      <c r="G41" s="7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4"/>
      <c r="B42" s="74"/>
      <c r="C42" s="44"/>
      <c r="D42" s="44"/>
      <c r="E42" s="73"/>
      <c r="F42" s="7"/>
      <c r="G42" s="7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4"/>
      <c r="B43" s="74"/>
      <c r="C43" s="44"/>
      <c r="D43" s="44"/>
      <c r="E43" s="73"/>
      <c r="F43" s="7"/>
      <c r="G43" s="7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4"/>
      <c r="B44" s="74"/>
      <c r="C44" s="44"/>
      <c r="D44" s="44"/>
      <c r="E44" s="73"/>
      <c r="F44" s="7"/>
      <c r="G44" s="7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4"/>
      <c r="B45" s="74"/>
      <c r="C45" s="44"/>
      <c r="D45" s="44"/>
      <c r="E45" s="73"/>
      <c r="F45" s="7"/>
      <c r="G45" s="7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4"/>
      <c r="B46" s="74"/>
      <c r="C46" s="44"/>
      <c r="D46" s="44"/>
      <c r="E46" s="73"/>
      <c r="F46" s="7"/>
      <c r="G46" s="7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4"/>
      <c r="B47" s="74"/>
      <c r="C47" s="44"/>
      <c r="D47" s="44"/>
      <c r="E47" s="73"/>
      <c r="F47" s="7"/>
      <c r="G47" s="7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4"/>
      <c r="B48" s="74"/>
      <c r="C48" s="44"/>
      <c r="D48" s="44"/>
      <c r="E48" s="73"/>
      <c r="F48" s="7"/>
      <c r="G48" s="7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4"/>
      <c r="B49" s="74"/>
      <c r="C49" s="44"/>
      <c r="D49" s="44"/>
      <c r="E49" s="73"/>
      <c r="F49" s="7"/>
      <c r="G49" s="7"/>
      <c r="H49" s="7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4"/>
      <c r="B50" s="74"/>
      <c r="C50" s="44"/>
      <c r="D50" s="44"/>
      <c r="E50" s="7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4"/>
      <c r="B51" s="74"/>
      <c r="C51" s="44"/>
      <c r="D51" s="44"/>
      <c r="E51" s="7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4"/>
      <c r="B52" s="74"/>
      <c r="C52" s="44"/>
      <c r="D52" s="44"/>
      <c r="E52" s="7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4"/>
      <c r="B53" s="74"/>
      <c r="C53" s="44"/>
      <c r="D53" s="44"/>
      <c r="E53" s="73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4"/>
      <c r="B54" s="74"/>
      <c r="C54" s="44"/>
      <c r="D54" s="44"/>
      <c r="E54" s="73"/>
      <c r="F54" s="7"/>
      <c r="G54" s="7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4"/>
      <c r="B55" s="74"/>
      <c r="C55" s="44"/>
      <c r="D55" s="44"/>
      <c r="E55" s="7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4"/>
      <c r="B56" s="74"/>
      <c r="C56" s="44"/>
      <c r="D56" s="44"/>
      <c r="E56" s="7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4"/>
      <c r="B57" s="74"/>
      <c r="C57" s="44"/>
      <c r="D57" s="44"/>
      <c r="E57" s="7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4"/>
      <c r="B58" s="74"/>
      <c r="C58" s="44"/>
      <c r="D58" s="44"/>
      <c r="E58" s="7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4"/>
      <c r="B59" s="74"/>
      <c r="C59" s="44"/>
      <c r="D59" s="44"/>
      <c r="E59" s="7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4"/>
      <c r="B60" s="74"/>
      <c r="C60" s="44"/>
      <c r="D60" s="44"/>
      <c r="E60" s="73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4"/>
      <c r="B61" s="74"/>
      <c r="C61" s="44"/>
      <c r="D61" s="44"/>
      <c r="E61" s="73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4"/>
      <c r="B62" s="74"/>
      <c r="C62" s="44"/>
      <c r="D62" s="44"/>
      <c r="E62" s="7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4"/>
      <c r="B63" s="74"/>
      <c r="C63" s="44"/>
      <c r="D63" s="44"/>
      <c r="E63" s="73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4"/>
      <c r="B64" s="74"/>
      <c r="C64" s="44"/>
      <c r="D64" s="44"/>
      <c r="E64" s="7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4"/>
      <c r="B65" s="74"/>
      <c r="C65" s="44"/>
      <c r="D65" s="44"/>
      <c r="E65" s="7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4"/>
      <c r="B66" s="74"/>
      <c r="C66" s="44"/>
      <c r="D66" s="44"/>
      <c r="E66" s="73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4"/>
      <c r="B67" s="74"/>
      <c r="C67" s="44"/>
      <c r="D67" s="44"/>
      <c r="E67" s="73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4"/>
      <c r="B68" s="74"/>
      <c r="C68" s="44"/>
      <c r="D68" s="44"/>
      <c r="E68" s="73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4"/>
      <c r="B69" s="74"/>
      <c r="C69" s="44"/>
      <c r="D69" s="44"/>
      <c r="E69" s="73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4"/>
      <c r="B70" s="74"/>
      <c r="C70" s="44"/>
      <c r="D70" s="44"/>
      <c r="E70" s="73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4"/>
      <c r="B71" s="74"/>
      <c r="C71" s="44"/>
      <c r="D71" s="44"/>
      <c r="E71" s="73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4"/>
      <c r="B72" s="74"/>
      <c r="C72" s="44"/>
      <c r="D72" s="44"/>
      <c r="E72" s="73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4"/>
      <c r="B73" s="74"/>
      <c r="C73" s="44"/>
      <c r="D73" s="44"/>
      <c r="E73" s="73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4"/>
      <c r="B74" s="74"/>
      <c r="C74" s="44"/>
      <c r="D74" s="44"/>
      <c r="E74" s="73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4"/>
      <c r="B75" s="74"/>
      <c r="C75" s="44"/>
      <c r="D75" s="44"/>
      <c r="E75" s="73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4"/>
      <c r="B76" s="74"/>
      <c r="C76" s="44"/>
      <c r="D76" s="44"/>
      <c r="E76" s="73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4"/>
      <c r="B77" s="74"/>
      <c r="C77" s="44"/>
      <c r="D77" s="44"/>
      <c r="E77" s="7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4"/>
      <c r="B78" s="74"/>
      <c r="C78" s="44"/>
      <c r="D78" s="44"/>
      <c r="E78" s="73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4"/>
      <c r="B79" s="74"/>
      <c r="C79" s="44"/>
      <c r="D79" s="44"/>
      <c r="E79" s="73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4"/>
      <c r="B80" s="74"/>
      <c r="C80" s="44"/>
      <c r="D80" s="44"/>
      <c r="E80" s="73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4"/>
      <c r="B81" s="74"/>
      <c r="C81" s="44"/>
      <c r="D81" s="44"/>
      <c r="E81" s="73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4"/>
      <c r="B82" s="74"/>
      <c r="C82" s="44"/>
      <c r="D82" s="44"/>
      <c r="E82" s="73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4"/>
      <c r="B83" s="74"/>
      <c r="C83" s="44"/>
      <c r="D83" s="44"/>
      <c r="E83" s="73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4"/>
      <c r="B84" s="74"/>
      <c r="C84" s="44"/>
      <c r="D84" s="44"/>
      <c r="E84" s="73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4"/>
      <c r="B85" s="74"/>
      <c r="C85" s="44"/>
      <c r="D85" s="44"/>
      <c r="E85" s="73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4"/>
      <c r="B86" s="74"/>
      <c r="C86" s="44"/>
      <c r="D86" s="44"/>
      <c r="E86" s="7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4"/>
      <c r="B87" s="74"/>
      <c r="C87" s="44"/>
      <c r="D87" s="44"/>
      <c r="E87" s="73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4"/>
      <c r="B88" s="74"/>
      <c r="C88" s="44"/>
      <c r="D88" s="44"/>
      <c r="E88" s="73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4"/>
      <c r="B89" s="74"/>
      <c r="C89" s="44"/>
      <c r="D89" s="44"/>
      <c r="E89" s="7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4"/>
      <c r="B90" s="74"/>
      <c r="C90" s="44"/>
      <c r="D90" s="44"/>
      <c r="E90" s="73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4"/>
      <c r="B91" s="74"/>
      <c r="C91" s="44"/>
      <c r="D91" s="44"/>
      <c r="E91" s="73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4"/>
      <c r="B92" s="74"/>
      <c r="C92" s="44"/>
      <c r="D92" s="44"/>
      <c r="E92" s="7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4"/>
      <c r="B93" s="74"/>
      <c r="C93" s="44"/>
      <c r="D93" s="44"/>
      <c r="E93" s="7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4"/>
      <c r="B94" s="74"/>
      <c r="C94" s="44"/>
      <c r="D94" s="44"/>
      <c r="E94" s="7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4"/>
      <c r="B95" s="74"/>
      <c r="C95" s="44"/>
      <c r="D95" s="44"/>
      <c r="E95" s="7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4"/>
      <c r="B96" s="74"/>
      <c r="C96" s="44"/>
      <c r="D96" s="44"/>
      <c r="E96" s="7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4"/>
      <c r="B97" s="74"/>
      <c r="C97" s="44"/>
      <c r="D97" s="44"/>
      <c r="E97" s="7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4"/>
      <c r="B98" s="74"/>
      <c r="C98" s="44"/>
      <c r="D98" s="44"/>
      <c r="E98" s="7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4"/>
      <c r="B99" s="74"/>
      <c r="C99" s="44"/>
      <c r="D99" s="44"/>
      <c r="E99" s="7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4"/>
      <c r="B100" s="74"/>
      <c r="C100" s="44"/>
      <c r="D100" s="44"/>
      <c r="E100" s="73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4"/>
      <c r="B101" s="74"/>
      <c r="C101" s="44"/>
      <c r="D101" s="44"/>
      <c r="E101" s="73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4"/>
      <c r="B102" s="74"/>
      <c r="C102" s="44"/>
      <c r="D102" s="44"/>
      <c r="E102" s="7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4"/>
      <c r="B103" s="74"/>
      <c r="C103" s="44"/>
      <c r="D103" s="44"/>
      <c r="E103" s="7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4"/>
      <c r="B104" s="74"/>
      <c r="C104" s="44"/>
      <c r="D104" s="44"/>
      <c r="E104" s="7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4"/>
      <c r="B105" s="74"/>
      <c r="C105" s="44"/>
      <c r="D105" s="44"/>
      <c r="E105" s="73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4"/>
      <c r="B106" s="74"/>
      <c r="C106" s="44"/>
      <c r="D106" s="44"/>
      <c r="E106" s="73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4"/>
      <c r="B107" s="74"/>
      <c r="C107" s="44"/>
      <c r="D107" s="44"/>
      <c r="E107" s="73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4"/>
      <c r="B108" s="74"/>
      <c r="C108" s="44"/>
      <c r="D108" s="44"/>
      <c r="E108" s="73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4"/>
      <c r="B109" s="74"/>
      <c r="C109" s="44"/>
      <c r="D109" s="44"/>
      <c r="E109" s="7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4"/>
      <c r="B110" s="74"/>
      <c r="C110" s="44"/>
      <c r="D110" s="44"/>
      <c r="E110" s="7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4"/>
      <c r="B111" s="74"/>
      <c r="C111" s="44"/>
      <c r="D111" s="44"/>
      <c r="E111" s="7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4"/>
      <c r="B112" s="74"/>
      <c r="C112" s="44"/>
      <c r="D112" s="44"/>
      <c r="E112" s="7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4"/>
      <c r="B113" s="74"/>
      <c r="C113" s="44"/>
      <c r="D113" s="44"/>
      <c r="E113" s="7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4"/>
      <c r="B114" s="74"/>
      <c r="C114" s="44"/>
      <c r="D114" s="44"/>
      <c r="E114" s="7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4"/>
      <c r="B115" s="74"/>
      <c r="C115" s="44"/>
      <c r="D115" s="44"/>
      <c r="E115" s="7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4"/>
      <c r="B116" s="74"/>
      <c r="C116" s="44"/>
      <c r="D116" s="44"/>
      <c r="E116" s="73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4"/>
      <c r="B117" s="74"/>
      <c r="C117" s="44"/>
      <c r="D117" s="44"/>
      <c r="E117" s="73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4"/>
      <c r="B118" s="74"/>
      <c r="C118" s="44"/>
      <c r="D118" s="44"/>
      <c r="E118" s="73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4"/>
      <c r="B119" s="74"/>
      <c r="C119" s="44"/>
      <c r="D119" s="44"/>
      <c r="E119" s="73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4"/>
      <c r="B120" s="74"/>
      <c r="C120" s="44"/>
      <c r="D120" s="44"/>
      <c r="E120" s="73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4"/>
      <c r="B121" s="74"/>
      <c r="C121" s="44"/>
      <c r="D121" s="44"/>
      <c r="E121" s="73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4"/>
      <c r="B122" s="74"/>
      <c r="C122" s="44"/>
      <c r="D122" s="44"/>
      <c r="E122" s="73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4"/>
      <c r="B123" s="74"/>
      <c r="C123" s="44"/>
      <c r="D123" s="44"/>
      <c r="E123" s="73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4"/>
      <c r="B124" s="74"/>
      <c r="C124" s="44"/>
      <c r="D124" s="44"/>
      <c r="E124" s="73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4"/>
      <c r="B125" s="74"/>
      <c r="C125" s="44"/>
      <c r="D125" s="44"/>
      <c r="E125" s="73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4"/>
      <c r="B126" s="74"/>
      <c r="C126" s="44"/>
      <c r="D126" s="44"/>
      <c r="E126" s="73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4"/>
      <c r="B127" s="74"/>
      <c r="C127" s="44"/>
      <c r="D127" s="44"/>
      <c r="E127" s="73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4"/>
      <c r="B128" s="74"/>
      <c r="C128" s="44"/>
      <c r="D128" s="44"/>
      <c r="E128" s="73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4"/>
      <c r="B129" s="74"/>
      <c r="C129" s="44"/>
      <c r="D129" s="44"/>
      <c r="E129" s="73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4"/>
      <c r="B130" s="74"/>
      <c r="C130" s="44"/>
      <c r="D130" s="44"/>
      <c r="E130" s="73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4"/>
      <c r="B131" s="74"/>
      <c r="C131" s="44"/>
      <c r="D131" s="44"/>
      <c r="E131" s="73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4"/>
      <c r="B132" s="74"/>
      <c r="C132" s="44"/>
      <c r="D132" s="44"/>
      <c r="E132" s="73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4"/>
      <c r="B133" s="74"/>
      <c r="C133" s="44"/>
      <c r="D133" s="44"/>
      <c r="E133" s="73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4"/>
      <c r="B134" s="74"/>
      <c r="C134" s="44"/>
      <c r="D134" s="44"/>
      <c r="E134" s="73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4"/>
      <c r="B135" s="74"/>
      <c r="C135" s="44"/>
      <c r="D135" s="44"/>
      <c r="E135" s="73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4"/>
      <c r="B136" s="74"/>
      <c r="C136" s="44"/>
      <c r="D136" s="44"/>
      <c r="E136" s="73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4"/>
      <c r="B137" s="74"/>
      <c r="C137" s="44"/>
      <c r="D137" s="44"/>
      <c r="E137" s="73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4"/>
      <c r="B138" s="74"/>
      <c r="C138" s="44"/>
      <c r="D138" s="44"/>
      <c r="E138" s="73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4"/>
      <c r="B139" s="74"/>
      <c r="C139" s="44"/>
      <c r="D139" s="44"/>
      <c r="E139" s="73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4"/>
      <c r="B140" s="74"/>
      <c r="C140" s="44"/>
      <c r="D140" s="44"/>
      <c r="E140" s="73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4"/>
      <c r="B141" s="74"/>
      <c r="C141" s="44"/>
      <c r="D141" s="44"/>
      <c r="E141" s="73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4"/>
      <c r="B142" s="74"/>
      <c r="C142" s="44"/>
      <c r="D142" s="44"/>
      <c r="E142" s="73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4"/>
      <c r="B143" s="74"/>
      <c r="C143" s="44"/>
      <c r="D143" s="44"/>
      <c r="E143" s="73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4"/>
      <c r="B144" s="74"/>
      <c r="C144" s="44"/>
      <c r="D144" s="44"/>
      <c r="E144" s="73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4"/>
      <c r="B145" s="74"/>
      <c r="C145" s="44"/>
      <c r="D145" s="44"/>
      <c r="E145" s="73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4"/>
      <c r="B146" s="74"/>
      <c r="C146" s="44"/>
      <c r="D146" s="44"/>
      <c r="E146" s="73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4"/>
      <c r="B147" s="74"/>
      <c r="C147" s="44"/>
      <c r="D147" s="44"/>
      <c r="E147" s="7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4"/>
      <c r="B148" s="74"/>
      <c r="C148" s="44"/>
      <c r="D148" s="44"/>
      <c r="E148" s="7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4"/>
      <c r="B149" s="74"/>
      <c r="C149" s="44"/>
      <c r="D149" s="44"/>
      <c r="E149" s="7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4"/>
      <c r="B150" s="74"/>
      <c r="C150" s="44"/>
      <c r="D150" s="44"/>
      <c r="E150" s="73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4"/>
      <c r="B151" s="74"/>
      <c r="C151" s="44"/>
      <c r="D151" s="44"/>
      <c r="E151" s="73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4"/>
      <c r="B152" s="74"/>
      <c r="C152" s="44"/>
      <c r="D152" s="44"/>
      <c r="E152" s="73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4"/>
      <c r="B153" s="74"/>
      <c r="C153" s="44"/>
      <c r="D153" s="44"/>
      <c r="E153" s="73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4"/>
      <c r="B154" s="74"/>
      <c r="C154" s="44"/>
      <c r="D154" s="44"/>
      <c r="E154" s="73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4"/>
      <c r="B155" s="74"/>
      <c r="C155" s="44"/>
      <c r="D155" s="44"/>
      <c r="E155" s="73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4"/>
      <c r="B156" s="74"/>
      <c r="C156" s="44"/>
      <c r="D156" s="44"/>
      <c r="E156" s="73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4"/>
      <c r="B157" s="74"/>
      <c r="C157" s="44"/>
      <c r="D157" s="44"/>
      <c r="E157" s="73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4"/>
      <c r="B158" s="74"/>
      <c r="C158" s="44"/>
      <c r="D158" s="44"/>
      <c r="E158" s="73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4"/>
      <c r="B159" s="74"/>
      <c r="C159" s="44"/>
      <c r="D159" s="44"/>
      <c r="E159" s="73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4"/>
      <c r="B160" s="74"/>
      <c r="C160" s="44"/>
      <c r="D160" s="44"/>
      <c r="E160" s="73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4"/>
      <c r="B161" s="74"/>
      <c r="C161" s="44"/>
      <c r="D161" s="44"/>
      <c r="E161" s="73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4"/>
      <c r="B162" s="74"/>
      <c r="C162" s="44"/>
      <c r="D162" s="44"/>
      <c r="E162" s="73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4"/>
      <c r="B163" s="74"/>
      <c r="C163" s="44"/>
      <c r="D163" s="44"/>
      <c r="E163" s="73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4"/>
      <c r="B164" s="74"/>
      <c r="C164" s="44"/>
      <c r="D164" s="44"/>
      <c r="E164" s="73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4"/>
      <c r="B165" s="74"/>
      <c r="C165" s="44"/>
      <c r="D165" s="44"/>
      <c r="E165" s="73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4"/>
      <c r="B166" s="74"/>
      <c r="C166" s="44"/>
      <c r="D166" s="44"/>
      <c r="E166" s="73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4"/>
      <c r="B167" s="74"/>
      <c r="C167" s="44"/>
      <c r="D167" s="44"/>
      <c r="E167" s="73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4"/>
      <c r="B168" s="74"/>
      <c r="C168" s="44"/>
      <c r="D168" s="44"/>
      <c r="E168" s="73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4"/>
      <c r="B169" s="74"/>
      <c r="C169" s="44"/>
      <c r="D169" s="44"/>
      <c r="E169" s="73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4"/>
      <c r="B170" s="74"/>
      <c r="C170" s="44"/>
      <c r="D170" s="44"/>
      <c r="E170" s="73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4"/>
      <c r="B171" s="74"/>
      <c r="C171" s="44"/>
      <c r="D171" s="44"/>
      <c r="E171" s="73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4"/>
      <c r="B172" s="74"/>
      <c r="C172" s="44"/>
      <c r="D172" s="44"/>
      <c r="E172" s="73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4"/>
      <c r="B173" s="74"/>
      <c r="C173" s="44"/>
      <c r="D173" s="44"/>
      <c r="E173" s="73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4"/>
      <c r="B174" s="74"/>
      <c r="C174" s="44"/>
      <c r="D174" s="44"/>
      <c r="E174" s="73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4"/>
      <c r="B175" s="74"/>
      <c r="C175" s="44"/>
      <c r="D175" s="44"/>
      <c r="E175" s="73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4"/>
      <c r="B176" s="74"/>
      <c r="C176" s="44"/>
      <c r="D176" s="44"/>
      <c r="E176" s="73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4"/>
      <c r="B177" s="74"/>
      <c r="C177" s="44"/>
      <c r="D177" s="44"/>
      <c r="E177" s="73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4"/>
      <c r="B178" s="74"/>
      <c r="C178" s="44"/>
      <c r="D178" s="44"/>
      <c r="E178" s="73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4"/>
      <c r="B179" s="74"/>
      <c r="C179" s="44"/>
      <c r="D179" s="44"/>
      <c r="E179" s="7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4"/>
      <c r="B180" s="74"/>
      <c r="C180" s="44"/>
      <c r="D180" s="44"/>
      <c r="E180" s="73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4"/>
      <c r="B181" s="74"/>
      <c r="C181" s="44"/>
      <c r="D181" s="44"/>
      <c r="E181" s="73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4"/>
      <c r="B182" s="74"/>
      <c r="C182" s="44"/>
      <c r="D182" s="44"/>
      <c r="E182" s="73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4"/>
      <c r="B183" s="74"/>
      <c r="C183" s="44"/>
      <c r="D183" s="44"/>
      <c r="E183" s="73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4"/>
      <c r="B184" s="74"/>
      <c r="C184" s="44"/>
      <c r="D184" s="44"/>
      <c r="E184" s="73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4"/>
      <c r="B185" s="74"/>
      <c r="C185" s="44"/>
      <c r="D185" s="44"/>
      <c r="E185" s="73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4"/>
      <c r="B186" s="74"/>
      <c r="C186" s="44"/>
      <c r="D186" s="44"/>
      <c r="E186" s="73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4"/>
      <c r="B187" s="74"/>
      <c r="C187" s="44"/>
      <c r="D187" s="44"/>
      <c r="E187" s="73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4"/>
      <c r="B188" s="74"/>
      <c r="C188" s="44"/>
      <c r="D188" s="44"/>
      <c r="E188" s="73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4"/>
      <c r="B189" s="74"/>
      <c r="C189" s="44"/>
      <c r="D189" s="44"/>
      <c r="E189" s="73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4"/>
      <c r="B190" s="74"/>
      <c r="C190" s="44"/>
      <c r="D190" s="44"/>
      <c r="E190" s="73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4"/>
      <c r="B191" s="74"/>
      <c r="C191" s="44"/>
      <c r="D191" s="44"/>
      <c r="E191" s="73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4"/>
      <c r="B192" s="74"/>
      <c r="C192" s="44"/>
      <c r="D192" s="44"/>
      <c r="E192" s="73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4"/>
      <c r="B193" s="74"/>
      <c r="C193" s="44"/>
      <c r="D193" s="44"/>
      <c r="E193" s="73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4"/>
      <c r="B194" s="74"/>
      <c r="C194" s="44"/>
      <c r="D194" s="44"/>
      <c r="E194" s="73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4"/>
      <c r="B195" s="74"/>
      <c r="C195" s="44"/>
      <c r="D195" s="44"/>
      <c r="E195" s="73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4"/>
      <c r="B196" s="74"/>
      <c r="C196" s="44"/>
      <c r="D196" s="44"/>
      <c r="E196" s="73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4"/>
      <c r="B197" s="74"/>
      <c r="C197" s="44"/>
      <c r="D197" s="44"/>
      <c r="E197" s="73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4"/>
      <c r="B198" s="74"/>
      <c r="C198" s="44"/>
      <c r="D198" s="44"/>
      <c r="E198" s="73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4"/>
      <c r="B199" s="74"/>
      <c r="C199" s="44"/>
      <c r="D199" s="44"/>
      <c r="E199" s="73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4"/>
      <c r="B200" s="74"/>
      <c r="C200" s="44"/>
      <c r="D200" s="44"/>
      <c r="E200" s="73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4"/>
      <c r="B201" s="74"/>
      <c r="C201" s="44"/>
      <c r="D201" s="44"/>
      <c r="E201" s="73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4"/>
      <c r="B202" s="74"/>
      <c r="C202" s="44"/>
      <c r="D202" s="44"/>
      <c r="E202" s="73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4"/>
      <c r="B203" s="74"/>
      <c r="C203" s="44"/>
      <c r="D203" s="44"/>
      <c r="E203" s="73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4"/>
      <c r="B204" s="74"/>
      <c r="C204" s="44"/>
      <c r="D204" s="44"/>
      <c r="E204" s="73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4"/>
      <c r="B205" s="74"/>
      <c r="C205" s="44"/>
      <c r="D205" s="44"/>
      <c r="E205" s="73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4"/>
      <c r="B206" s="74"/>
      <c r="C206" s="44"/>
      <c r="D206" s="44"/>
      <c r="E206" s="73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4"/>
      <c r="B207" s="74"/>
      <c r="C207" s="44"/>
      <c r="D207" s="44"/>
      <c r="E207" s="73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4"/>
      <c r="B208" s="74"/>
      <c r="C208" s="44"/>
      <c r="D208" s="44"/>
      <c r="E208" s="73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4"/>
      <c r="B209" s="74"/>
      <c r="C209" s="44"/>
      <c r="D209" s="44"/>
      <c r="E209" s="73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4"/>
      <c r="B210" s="74"/>
      <c r="C210" s="44"/>
      <c r="D210" s="44"/>
      <c r="E210" s="73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4"/>
      <c r="B211" s="74"/>
      <c r="C211" s="44"/>
      <c r="D211" s="44"/>
      <c r="E211" s="73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4"/>
      <c r="B212" s="74"/>
      <c r="C212" s="44"/>
      <c r="D212" s="44"/>
      <c r="E212" s="73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4"/>
      <c r="B213" s="74"/>
      <c r="C213" s="44"/>
      <c r="D213" s="44"/>
      <c r="E213" s="73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4"/>
      <c r="B214" s="74"/>
      <c r="C214" s="44"/>
      <c r="D214" s="44"/>
      <c r="E214" s="73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4"/>
      <c r="B215" s="74"/>
      <c r="C215" s="44"/>
      <c r="D215" s="44"/>
      <c r="E215" s="73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4"/>
      <c r="B216" s="74"/>
      <c r="C216" s="44"/>
      <c r="D216" s="44"/>
      <c r="E216" s="73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4"/>
      <c r="B217" s="74"/>
      <c r="C217" s="44"/>
      <c r="D217" s="44"/>
      <c r="E217" s="73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4"/>
      <c r="B218" s="74"/>
      <c r="C218" s="44"/>
      <c r="D218" s="44"/>
      <c r="E218" s="73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4"/>
      <c r="B219" s="74"/>
      <c r="C219" s="44"/>
      <c r="D219" s="44"/>
      <c r="E219" s="73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4"/>
      <c r="B220" s="74"/>
      <c r="C220" s="44"/>
      <c r="D220" s="44"/>
      <c r="E220" s="73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4"/>
      <c r="B221" s="74"/>
      <c r="C221" s="44"/>
      <c r="D221" s="44"/>
      <c r="E221" s="73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4"/>
      <c r="B222" s="74"/>
      <c r="C222" s="44"/>
      <c r="D222" s="44"/>
      <c r="E222" s="73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4"/>
      <c r="B223" s="74"/>
      <c r="C223" s="44"/>
      <c r="D223" s="44"/>
      <c r="E223" s="73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4"/>
      <c r="B224" s="74"/>
      <c r="C224" s="44"/>
      <c r="D224" s="44"/>
      <c r="E224" s="73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4"/>
      <c r="B225" s="74"/>
      <c r="C225" s="44"/>
      <c r="D225" s="44"/>
      <c r="E225" s="73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4"/>
      <c r="B226" s="74"/>
      <c r="C226" s="44"/>
      <c r="D226" s="44"/>
      <c r="E226" s="73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4"/>
      <c r="B227" s="74"/>
      <c r="C227" s="44"/>
      <c r="D227" s="44"/>
      <c r="E227" s="73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4"/>
      <c r="B228" s="74"/>
      <c r="C228" s="44"/>
      <c r="D228" s="44"/>
      <c r="E228" s="73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4"/>
      <c r="B229" s="74"/>
      <c r="C229" s="44"/>
      <c r="D229" s="44"/>
      <c r="E229" s="73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4"/>
      <c r="B230" s="74"/>
      <c r="C230" s="44"/>
      <c r="D230" s="44"/>
      <c r="E230" s="73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4"/>
      <c r="B231" s="74"/>
      <c r="C231" s="44"/>
      <c r="D231" s="44"/>
      <c r="E231" s="73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4"/>
      <c r="B232" s="74"/>
      <c r="C232" s="44"/>
      <c r="D232" s="44"/>
      <c r="E232" s="73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4"/>
      <c r="B233" s="74"/>
      <c r="C233" s="44"/>
      <c r="D233" s="44"/>
      <c r="E233" s="73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4"/>
      <c r="B234" s="74"/>
      <c r="C234" s="44"/>
      <c r="D234" s="44"/>
      <c r="E234" s="73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4"/>
      <c r="B235" s="74"/>
      <c r="C235" s="44"/>
      <c r="D235" s="44"/>
      <c r="E235" s="73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4"/>
      <c r="B236" s="74"/>
      <c r="C236" s="44"/>
      <c r="D236" s="44"/>
      <c r="E236" s="73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4"/>
      <c r="B237" s="74"/>
      <c r="C237" s="44"/>
      <c r="D237" s="44"/>
      <c r="E237" s="73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4"/>
      <c r="B238" s="74"/>
      <c r="C238" s="44"/>
      <c r="D238" s="44"/>
      <c r="E238" s="73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4"/>
      <c r="B239" s="74"/>
      <c r="C239" s="44"/>
      <c r="D239" s="44"/>
      <c r="E239" s="73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4"/>
      <c r="B240" s="74"/>
      <c r="C240" s="44"/>
      <c r="D240" s="44"/>
      <c r="E240" s="73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4"/>
      <c r="B241" s="74"/>
      <c r="C241" s="44"/>
      <c r="D241" s="44"/>
      <c r="E241" s="73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4"/>
      <c r="B242" s="74"/>
      <c r="C242" s="44"/>
      <c r="D242" s="44"/>
      <c r="E242" s="73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4"/>
      <c r="B243" s="74"/>
      <c r="C243" s="44"/>
      <c r="D243" s="44"/>
      <c r="E243" s="73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4"/>
      <c r="B244" s="74"/>
      <c r="C244" s="44"/>
      <c r="D244" s="44"/>
      <c r="E244" s="73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4"/>
      <c r="B245" s="74"/>
      <c r="C245" s="44"/>
      <c r="D245" s="44"/>
      <c r="E245" s="73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4"/>
      <c r="B246" s="74"/>
      <c r="C246" s="44"/>
      <c r="D246" s="44"/>
      <c r="E246" s="73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4"/>
      <c r="B247" s="74"/>
      <c r="C247" s="44"/>
      <c r="D247" s="44"/>
      <c r="E247" s="73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4"/>
      <c r="B248" s="74"/>
      <c r="C248" s="44"/>
      <c r="D248" s="44"/>
      <c r="E248" s="73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4"/>
      <c r="B249" s="74"/>
      <c r="C249" s="44"/>
      <c r="D249" s="44"/>
      <c r="E249" s="73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4"/>
      <c r="B250" s="74"/>
      <c r="C250" s="44"/>
      <c r="D250" s="44"/>
      <c r="E250" s="73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4"/>
      <c r="B251" s="74"/>
      <c r="C251" s="44"/>
      <c r="D251" s="44"/>
      <c r="E251" s="73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4"/>
      <c r="B252" s="74"/>
      <c r="C252" s="44"/>
      <c r="D252" s="44"/>
      <c r="E252" s="73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4"/>
      <c r="B253" s="74"/>
      <c r="C253" s="44"/>
      <c r="D253" s="44"/>
      <c r="E253" s="73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4"/>
      <c r="B254" s="74"/>
      <c r="C254" s="44"/>
      <c r="D254" s="44"/>
      <c r="E254" s="73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4"/>
      <c r="B255" s="74"/>
      <c r="C255" s="44"/>
      <c r="D255" s="44"/>
      <c r="E255" s="73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4"/>
      <c r="B256" s="74"/>
      <c r="C256" s="44"/>
      <c r="D256" s="44"/>
      <c r="E256" s="73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4"/>
      <c r="B257" s="74"/>
      <c r="C257" s="44"/>
      <c r="D257" s="44"/>
      <c r="E257" s="73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4"/>
      <c r="B258" s="74"/>
      <c r="C258" s="44"/>
      <c r="D258" s="44"/>
      <c r="E258" s="73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4"/>
      <c r="B259" s="74"/>
      <c r="C259" s="44"/>
      <c r="D259" s="44"/>
      <c r="E259" s="73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4"/>
      <c r="B260" s="74"/>
      <c r="C260" s="44"/>
      <c r="D260" s="44"/>
      <c r="E260" s="73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4"/>
      <c r="B261" s="74"/>
      <c r="C261" s="44"/>
      <c r="D261" s="44"/>
      <c r="E261" s="73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4"/>
      <c r="B262" s="74"/>
      <c r="C262" s="44"/>
      <c r="D262" s="44"/>
      <c r="E262" s="73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4"/>
      <c r="B263" s="74"/>
      <c r="C263" s="44"/>
      <c r="D263" s="44"/>
      <c r="E263" s="73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4"/>
      <c r="B264" s="74"/>
      <c r="C264" s="44"/>
      <c r="D264" s="44"/>
      <c r="E264" s="73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4"/>
      <c r="B265" s="74"/>
      <c r="C265" s="44"/>
      <c r="D265" s="44"/>
      <c r="E265" s="73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4"/>
      <c r="B266" s="74"/>
      <c r="C266" s="44"/>
      <c r="D266" s="44"/>
      <c r="E266" s="73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4"/>
      <c r="B267" s="74"/>
      <c r="C267" s="44"/>
      <c r="D267" s="44"/>
      <c r="E267" s="73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4"/>
      <c r="B268" s="74"/>
      <c r="C268" s="44"/>
      <c r="D268" s="44"/>
      <c r="E268" s="73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4"/>
      <c r="B269" s="74"/>
      <c r="C269" s="44"/>
      <c r="D269" s="44"/>
      <c r="E269" s="73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4"/>
      <c r="B270" s="74"/>
      <c r="C270" s="44"/>
      <c r="D270" s="44"/>
      <c r="E270" s="73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4"/>
      <c r="B271" s="74"/>
      <c r="C271" s="44"/>
      <c r="D271" s="44"/>
      <c r="E271" s="73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4"/>
      <c r="B272" s="74"/>
      <c r="C272" s="44"/>
      <c r="D272" s="44"/>
      <c r="E272" s="73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4"/>
      <c r="B273" s="74"/>
      <c r="C273" s="44"/>
      <c r="D273" s="44"/>
      <c r="E273" s="73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4"/>
      <c r="B274" s="74"/>
      <c r="C274" s="44"/>
      <c r="D274" s="44"/>
      <c r="E274" s="73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4"/>
      <c r="B275" s="74"/>
      <c r="C275" s="44"/>
      <c r="D275" s="44"/>
      <c r="E275" s="73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4"/>
      <c r="B276" s="74"/>
      <c r="C276" s="44"/>
      <c r="D276" s="44"/>
      <c r="E276" s="73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4"/>
      <c r="B277" s="74"/>
      <c r="C277" s="44"/>
      <c r="D277" s="44"/>
      <c r="E277" s="73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4"/>
      <c r="B278" s="74"/>
      <c r="C278" s="44"/>
      <c r="D278" s="44"/>
      <c r="E278" s="73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4"/>
      <c r="B279" s="74"/>
      <c r="C279" s="44"/>
      <c r="D279" s="44"/>
      <c r="E279" s="73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4"/>
      <c r="B280" s="74"/>
      <c r="C280" s="44"/>
      <c r="D280" s="44"/>
      <c r="E280" s="73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4"/>
      <c r="B281" s="74"/>
      <c r="C281" s="44"/>
      <c r="D281" s="44"/>
      <c r="E281" s="73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4"/>
      <c r="B282" s="74"/>
      <c r="C282" s="44"/>
      <c r="D282" s="44"/>
      <c r="E282" s="73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4"/>
      <c r="B283" s="74"/>
      <c r="C283" s="44"/>
      <c r="D283" s="44"/>
      <c r="E283" s="73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4"/>
      <c r="B284" s="74"/>
      <c r="C284" s="44"/>
      <c r="D284" s="44"/>
      <c r="E284" s="73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4"/>
      <c r="B285" s="74"/>
      <c r="C285" s="44"/>
      <c r="D285" s="44"/>
      <c r="E285" s="73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4"/>
      <c r="B286" s="74"/>
      <c r="C286" s="44"/>
      <c r="D286" s="44"/>
      <c r="E286" s="73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4"/>
      <c r="B287" s="74"/>
      <c r="C287" s="44"/>
      <c r="D287" s="44"/>
      <c r="E287" s="73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4"/>
      <c r="B288" s="74"/>
      <c r="C288" s="44"/>
      <c r="D288" s="44"/>
      <c r="E288" s="73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4"/>
      <c r="B289" s="74"/>
      <c r="C289" s="44"/>
      <c r="D289" s="44"/>
      <c r="E289" s="73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4"/>
      <c r="B290" s="74"/>
      <c r="C290" s="44"/>
      <c r="D290" s="44"/>
      <c r="E290" s="73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4"/>
      <c r="B291" s="74"/>
      <c r="C291" s="44"/>
      <c r="D291" s="44"/>
      <c r="E291" s="73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4"/>
      <c r="B292" s="74"/>
      <c r="C292" s="44"/>
      <c r="D292" s="44"/>
      <c r="E292" s="73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4"/>
      <c r="B293" s="74"/>
      <c r="C293" s="44"/>
      <c r="D293" s="44"/>
      <c r="E293" s="73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4"/>
      <c r="B294" s="74"/>
      <c r="C294" s="44"/>
      <c r="D294" s="44"/>
      <c r="E294" s="73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4"/>
      <c r="B295" s="74"/>
      <c r="C295" s="44"/>
      <c r="D295" s="44"/>
      <c r="E295" s="73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4"/>
      <c r="B296" s="74"/>
      <c r="C296" s="44"/>
      <c r="D296" s="44"/>
      <c r="E296" s="73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4"/>
      <c r="B297" s="74"/>
      <c r="C297" s="44"/>
      <c r="D297" s="44"/>
      <c r="E297" s="73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4"/>
      <c r="B298" s="74"/>
      <c r="C298" s="44"/>
      <c r="D298" s="44"/>
      <c r="E298" s="73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4"/>
      <c r="B299" s="74"/>
      <c r="C299" s="44"/>
      <c r="D299" s="44"/>
      <c r="E299" s="73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4"/>
      <c r="B300" s="74"/>
      <c r="C300" s="44"/>
      <c r="D300" s="44"/>
      <c r="E300" s="73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4"/>
      <c r="B301" s="74"/>
      <c r="C301" s="44"/>
      <c r="D301" s="44"/>
      <c r="E301" s="73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4"/>
      <c r="B302" s="74"/>
      <c r="C302" s="44"/>
      <c r="D302" s="44"/>
      <c r="E302" s="73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4"/>
      <c r="B303" s="74"/>
      <c r="C303" s="44"/>
      <c r="D303" s="44"/>
      <c r="E303" s="73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4"/>
      <c r="B304" s="74"/>
      <c r="C304" s="44"/>
      <c r="D304" s="44"/>
      <c r="E304" s="73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4"/>
      <c r="B305" s="74"/>
      <c r="C305" s="44"/>
      <c r="D305" s="44"/>
      <c r="E305" s="73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4"/>
      <c r="B306" s="74"/>
      <c r="C306" s="44"/>
      <c r="D306" s="44"/>
      <c r="E306" s="73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4"/>
      <c r="B307" s="74"/>
      <c r="C307" s="44"/>
      <c r="D307" s="44"/>
      <c r="E307" s="73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4"/>
      <c r="B308" s="74"/>
      <c r="C308" s="44"/>
      <c r="D308" s="44"/>
      <c r="E308" s="73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4"/>
      <c r="B309" s="74"/>
      <c r="C309" s="44"/>
      <c r="D309" s="44"/>
      <c r="E309" s="73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4"/>
      <c r="B310" s="74"/>
      <c r="C310" s="44"/>
      <c r="D310" s="44"/>
      <c r="E310" s="73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4"/>
      <c r="B311" s="74"/>
      <c r="C311" s="44"/>
      <c r="D311" s="44"/>
      <c r="E311" s="73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4"/>
      <c r="B312" s="74"/>
      <c r="C312" s="44"/>
      <c r="D312" s="44"/>
      <c r="E312" s="73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4"/>
      <c r="B313" s="74"/>
      <c r="C313" s="44"/>
      <c r="D313" s="44"/>
      <c r="E313" s="73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4"/>
      <c r="B314" s="74"/>
      <c r="C314" s="44"/>
      <c r="D314" s="44"/>
      <c r="E314" s="73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4"/>
      <c r="B315" s="74"/>
      <c r="C315" s="44"/>
      <c r="D315" s="44"/>
      <c r="E315" s="73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4"/>
      <c r="B316" s="74"/>
      <c r="C316" s="44"/>
      <c r="D316" s="44"/>
      <c r="E316" s="73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4"/>
      <c r="B317" s="74"/>
      <c r="C317" s="44"/>
      <c r="D317" s="44"/>
      <c r="E317" s="73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4"/>
      <c r="B318" s="74"/>
      <c r="C318" s="44"/>
      <c r="D318" s="44"/>
      <c r="E318" s="73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4"/>
      <c r="B319" s="74"/>
      <c r="C319" s="44"/>
      <c r="D319" s="44"/>
      <c r="E319" s="73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4"/>
      <c r="B320" s="74"/>
      <c r="C320" s="44"/>
      <c r="D320" s="44"/>
      <c r="E320" s="73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4"/>
      <c r="B321" s="74"/>
      <c r="C321" s="44"/>
      <c r="D321" s="44"/>
      <c r="E321" s="73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4"/>
      <c r="B322" s="74"/>
      <c r="C322" s="44"/>
      <c r="D322" s="44"/>
      <c r="E322" s="73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4"/>
      <c r="B323" s="74"/>
      <c r="C323" s="44"/>
      <c r="D323" s="44"/>
      <c r="E323" s="73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4"/>
      <c r="B324" s="74"/>
      <c r="C324" s="44"/>
      <c r="D324" s="44"/>
      <c r="E324" s="73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4"/>
      <c r="B325" s="74"/>
      <c r="C325" s="44"/>
      <c r="D325" s="44"/>
      <c r="E325" s="73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4"/>
      <c r="B326" s="74"/>
      <c r="C326" s="44"/>
      <c r="D326" s="44"/>
      <c r="E326" s="73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4"/>
      <c r="B327" s="74"/>
      <c r="C327" s="44"/>
      <c r="D327" s="44"/>
      <c r="E327" s="73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4"/>
      <c r="B328" s="74"/>
      <c r="C328" s="44"/>
      <c r="D328" s="44"/>
      <c r="E328" s="73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4"/>
      <c r="B329" s="74"/>
      <c r="C329" s="44"/>
      <c r="D329" s="44"/>
      <c r="E329" s="73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4"/>
      <c r="B330" s="74"/>
      <c r="C330" s="44"/>
      <c r="D330" s="44"/>
      <c r="E330" s="73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4"/>
      <c r="B331" s="74"/>
      <c r="C331" s="44"/>
      <c r="D331" s="44"/>
      <c r="E331" s="73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4"/>
      <c r="B332" s="74"/>
      <c r="C332" s="44"/>
      <c r="D332" s="44"/>
      <c r="E332" s="73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4"/>
      <c r="B333" s="74"/>
      <c r="C333" s="44"/>
      <c r="D333" s="44"/>
      <c r="E333" s="73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4"/>
      <c r="B334" s="74"/>
      <c r="C334" s="44"/>
      <c r="D334" s="44"/>
      <c r="E334" s="73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4"/>
      <c r="B335" s="74"/>
      <c r="C335" s="44"/>
      <c r="D335" s="44"/>
      <c r="E335" s="73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4"/>
      <c r="B336" s="74"/>
      <c r="C336" s="44"/>
      <c r="D336" s="44"/>
      <c r="E336" s="73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4"/>
      <c r="B337" s="74"/>
      <c r="C337" s="44"/>
      <c r="D337" s="44"/>
      <c r="E337" s="73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4"/>
      <c r="B338" s="74"/>
      <c r="C338" s="44"/>
      <c r="D338" s="44"/>
      <c r="E338" s="73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4"/>
      <c r="B339" s="74"/>
      <c r="C339" s="44"/>
      <c r="D339" s="44"/>
      <c r="E339" s="73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4"/>
      <c r="B340" s="74"/>
      <c r="C340" s="44"/>
      <c r="D340" s="44"/>
      <c r="E340" s="73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4"/>
      <c r="B341" s="74"/>
      <c r="C341" s="44"/>
      <c r="D341" s="44"/>
      <c r="E341" s="73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4"/>
      <c r="B342" s="74"/>
      <c r="C342" s="44"/>
      <c r="D342" s="44"/>
      <c r="E342" s="73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4"/>
      <c r="B343" s="74"/>
      <c r="C343" s="44"/>
      <c r="D343" s="44"/>
      <c r="E343" s="73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4"/>
      <c r="B344" s="74"/>
      <c r="C344" s="44"/>
      <c r="D344" s="44"/>
      <c r="E344" s="73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4"/>
      <c r="B345" s="74"/>
      <c r="C345" s="44"/>
      <c r="D345" s="44"/>
      <c r="E345" s="73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4"/>
      <c r="B346" s="74"/>
      <c r="C346" s="44"/>
      <c r="D346" s="44"/>
      <c r="E346" s="73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4"/>
      <c r="B347" s="74"/>
      <c r="C347" s="44"/>
      <c r="D347" s="44"/>
      <c r="E347" s="73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4"/>
      <c r="B348" s="74"/>
      <c r="C348" s="44"/>
      <c r="D348" s="44"/>
      <c r="E348" s="73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4"/>
      <c r="B349" s="74"/>
      <c r="C349" s="44"/>
      <c r="D349" s="44"/>
      <c r="E349" s="73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4"/>
      <c r="B350" s="74"/>
      <c r="C350" s="44"/>
      <c r="D350" s="44"/>
      <c r="E350" s="73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4"/>
      <c r="B351" s="74"/>
      <c r="C351" s="44"/>
      <c r="D351" s="44"/>
      <c r="E351" s="73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4"/>
      <c r="B352" s="74"/>
      <c r="C352" s="44"/>
      <c r="D352" s="44"/>
      <c r="E352" s="73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4"/>
      <c r="B353" s="74"/>
      <c r="C353" s="44"/>
      <c r="D353" s="44"/>
      <c r="E353" s="73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4"/>
      <c r="B354" s="74"/>
      <c r="C354" s="44"/>
      <c r="D354" s="44"/>
      <c r="E354" s="73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4"/>
      <c r="B355" s="74"/>
      <c r="C355" s="44"/>
      <c r="D355" s="44"/>
      <c r="E355" s="73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4"/>
      <c r="B356" s="74"/>
      <c r="C356" s="44"/>
      <c r="D356" s="44"/>
      <c r="E356" s="73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4"/>
      <c r="B357" s="74"/>
      <c r="C357" s="44"/>
      <c r="D357" s="44"/>
      <c r="E357" s="73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4"/>
      <c r="B358" s="74"/>
      <c r="C358" s="44"/>
      <c r="D358" s="44"/>
      <c r="E358" s="73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4"/>
      <c r="B359" s="74"/>
      <c r="C359" s="44"/>
      <c r="D359" s="44"/>
      <c r="E359" s="73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4"/>
      <c r="B360" s="74"/>
      <c r="C360" s="44"/>
      <c r="D360" s="44"/>
      <c r="E360" s="73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4"/>
      <c r="B361" s="74"/>
      <c r="C361" s="44"/>
      <c r="D361" s="44"/>
      <c r="E361" s="73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4"/>
      <c r="B362" s="74"/>
      <c r="C362" s="44"/>
      <c r="D362" s="44"/>
      <c r="E362" s="73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4"/>
      <c r="B363" s="74"/>
      <c r="C363" s="44"/>
      <c r="D363" s="44"/>
      <c r="E363" s="73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4"/>
      <c r="B364" s="74"/>
      <c r="C364" s="44"/>
      <c r="D364" s="44"/>
      <c r="E364" s="73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4"/>
      <c r="B365" s="74"/>
      <c r="C365" s="44"/>
      <c r="D365" s="44"/>
      <c r="E365" s="73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4"/>
      <c r="B366" s="74"/>
      <c r="C366" s="44"/>
      <c r="D366" s="44"/>
      <c r="E366" s="73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4"/>
      <c r="B367" s="74"/>
      <c r="C367" s="44"/>
      <c r="D367" s="44"/>
      <c r="E367" s="73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4"/>
      <c r="B368" s="74"/>
      <c r="C368" s="44"/>
      <c r="D368" s="44"/>
      <c r="E368" s="73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4"/>
      <c r="B369" s="74"/>
      <c r="C369" s="44"/>
      <c r="D369" s="44"/>
      <c r="E369" s="73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4"/>
      <c r="B370" s="74"/>
      <c r="C370" s="44"/>
      <c r="D370" s="44"/>
      <c r="E370" s="73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4"/>
      <c r="B371" s="74"/>
      <c r="C371" s="44"/>
      <c r="D371" s="44"/>
      <c r="E371" s="73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4"/>
      <c r="B372" s="74"/>
      <c r="C372" s="44"/>
      <c r="D372" s="44"/>
      <c r="E372" s="73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4"/>
      <c r="B373" s="74"/>
      <c r="C373" s="44"/>
      <c r="D373" s="44"/>
      <c r="E373" s="7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4"/>
      <c r="B374" s="74"/>
      <c r="C374" s="44"/>
      <c r="D374" s="44"/>
      <c r="E374" s="73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4"/>
      <c r="B375" s="74"/>
      <c r="C375" s="44"/>
      <c r="D375" s="44"/>
      <c r="E375" s="73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4"/>
      <c r="B376" s="74"/>
      <c r="C376" s="44"/>
      <c r="D376" s="44"/>
      <c r="E376" s="73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4"/>
      <c r="B377" s="74"/>
      <c r="C377" s="44"/>
      <c r="D377" s="44"/>
      <c r="E377" s="73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4"/>
      <c r="B378" s="74"/>
      <c r="C378" s="44"/>
      <c r="D378" s="44"/>
      <c r="E378" s="73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4"/>
      <c r="B379" s="74"/>
      <c r="C379" s="44"/>
      <c r="D379" s="44"/>
      <c r="E379" s="73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4"/>
      <c r="B380" s="74"/>
      <c r="C380" s="44"/>
      <c r="D380" s="44"/>
      <c r="E380" s="73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4"/>
      <c r="B381" s="74"/>
      <c r="C381" s="44"/>
      <c r="D381" s="44"/>
      <c r="E381" s="73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4"/>
      <c r="B382" s="74"/>
      <c r="C382" s="44"/>
      <c r="D382" s="44"/>
      <c r="E382" s="73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4"/>
      <c r="B383" s="74"/>
      <c r="C383" s="44"/>
      <c r="D383" s="44"/>
      <c r="E383" s="73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4"/>
      <c r="B384" s="74"/>
      <c r="C384" s="44"/>
      <c r="D384" s="44"/>
      <c r="E384" s="73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4"/>
      <c r="B385" s="74"/>
      <c r="C385" s="44"/>
      <c r="D385" s="44"/>
      <c r="E385" s="73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4"/>
      <c r="B386" s="74"/>
      <c r="C386" s="44"/>
      <c r="D386" s="44"/>
      <c r="E386" s="73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4"/>
      <c r="B387" s="74"/>
      <c r="C387" s="44"/>
      <c r="D387" s="44"/>
      <c r="E387" s="73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4"/>
      <c r="B388" s="74"/>
      <c r="C388" s="44"/>
      <c r="D388" s="44"/>
      <c r="E388" s="73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4"/>
      <c r="B389" s="74"/>
      <c r="C389" s="44"/>
      <c r="D389" s="44"/>
      <c r="E389" s="73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4"/>
      <c r="B390" s="74"/>
      <c r="C390" s="44"/>
      <c r="D390" s="44"/>
      <c r="E390" s="73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4"/>
      <c r="B391" s="74"/>
      <c r="C391" s="44"/>
      <c r="D391" s="44"/>
      <c r="E391" s="73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4"/>
      <c r="B392" s="74"/>
      <c r="C392" s="44"/>
      <c r="D392" s="44"/>
      <c r="E392" s="73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4"/>
      <c r="B393" s="74"/>
      <c r="C393" s="44"/>
      <c r="D393" s="44"/>
      <c r="E393" s="73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4"/>
      <c r="B394" s="74"/>
      <c r="C394" s="44"/>
      <c r="D394" s="44"/>
      <c r="E394" s="73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4"/>
      <c r="B395" s="74"/>
      <c r="C395" s="44"/>
      <c r="D395" s="44"/>
      <c r="E395" s="73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4"/>
      <c r="B396" s="74"/>
      <c r="C396" s="44"/>
      <c r="D396" s="44"/>
      <c r="E396" s="73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4"/>
      <c r="B397" s="74"/>
      <c r="C397" s="44"/>
      <c r="D397" s="44"/>
      <c r="E397" s="73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4"/>
      <c r="B398" s="74"/>
      <c r="C398" s="44"/>
      <c r="D398" s="44"/>
      <c r="E398" s="73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4"/>
      <c r="B399" s="74"/>
      <c r="C399" s="44"/>
      <c r="D399" s="44"/>
      <c r="E399" s="73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4"/>
      <c r="B400" s="74"/>
      <c r="C400" s="44"/>
      <c r="D400" s="44"/>
      <c r="E400" s="73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4"/>
      <c r="B401" s="74"/>
      <c r="C401" s="44"/>
      <c r="D401" s="44"/>
      <c r="E401" s="73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4"/>
      <c r="B402" s="74"/>
      <c r="C402" s="44"/>
      <c r="D402" s="44"/>
      <c r="E402" s="73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4"/>
      <c r="B403" s="74"/>
      <c r="C403" s="44"/>
      <c r="D403" s="44"/>
      <c r="E403" s="73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4"/>
      <c r="B404" s="74"/>
      <c r="C404" s="44"/>
      <c r="D404" s="44"/>
      <c r="E404" s="73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4"/>
      <c r="B405" s="74"/>
      <c r="C405" s="44"/>
      <c r="D405" s="44"/>
      <c r="E405" s="73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4"/>
      <c r="B406" s="74"/>
      <c r="C406" s="44"/>
      <c r="D406" s="44"/>
      <c r="E406" s="73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4"/>
      <c r="B407" s="74"/>
      <c r="C407" s="44"/>
      <c r="D407" s="44"/>
      <c r="E407" s="73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4"/>
      <c r="B408" s="74"/>
      <c r="C408" s="44"/>
      <c r="D408" s="44"/>
      <c r="E408" s="73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4"/>
      <c r="B409" s="74"/>
      <c r="C409" s="44"/>
      <c r="D409" s="44"/>
      <c r="E409" s="73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4"/>
      <c r="B410" s="74"/>
      <c r="C410" s="44"/>
      <c r="D410" s="44"/>
      <c r="E410" s="73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4"/>
      <c r="B411" s="74"/>
      <c r="C411" s="44"/>
      <c r="D411" s="44"/>
      <c r="E411" s="73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4"/>
      <c r="B412" s="74"/>
      <c r="C412" s="44"/>
      <c r="D412" s="44"/>
      <c r="E412" s="73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4"/>
      <c r="B413" s="74"/>
      <c r="C413" s="44"/>
      <c r="D413" s="44"/>
      <c r="E413" s="73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4"/>
      <c r="B414" s="74"/>
      <c r="C414" s="44"/>
      <c r="D414" s="44"/>
      <c r="E414" s="73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4"/>
      <c r="B415" s="74"/>
      <c r="C415" s="44"/>
      <c r="D415" s="44"/>
      <c r="E415" s="73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4"/>
      <c r="B416" s="74"/>
      <c r="C416" s="44"/>
      <c r="D416" s="44"/>
      <c r="E416" s="73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4"/>
      <c r="B417" s="74"/>
      <c r="C417" s="44"/>
      <c r="D417" s="44"/>
      <c r="E417" s="73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4"/>
      <c r="B418" s="74"/>
      <c r="C418" s="44"/>
      <c r="D418" s="44"/>
      <c r="E418" s="73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4"/>
      <c r="B419" s="74"/>
      <c r="C419" s="44"/>
      <c r="D419" s="44"/>
      <c r="E419" s="73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4"/>
      <c r="B420" s="74"/>
      <c r="C420" s="44"/>
      <c r="D420" s="44"/>
      <c r="E420" s="73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4"/>
      <c r="B421" s="74"/>
      <c r="C421" s="44"/>
      <c r="D421" s="44"/>
      <c r="E421" s="73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4"/>
      <c r="B422" s="74"/>
      <c r="C422" s="44"/>
      <c r="D422" s="44"/>
      <c r="E422" s="73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4"/>
      <c r="B423" s="74"/>
      <c r="C423" s="44"/>
      <c r="D423" s="44"/>
      <c r="E423" s="73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4"/>
      <c r="B424" s="74"/>
      <c r="C424" s="44"/>
      <c r="D424" s="44"/>
      <c r="E424" s="73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4"/>
      <c r="B425" s="74"/>
      <c r="C425" s="44"/>
      <c r="D425" s="44"/>
      <c r="E425" s="73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4"/>
      <c r="B426" s="74"/>
      <c r="C426" s="44"/>
      <c r="D426" s="44"/>
      <c r="E426" s="73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4"/>
      <c r="B427" s="74"/>
      <c r="C427" s="44"/>
      <c r="D427" s="44"/>
      <c r="E427" s="73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4"/>
      <c r="B428" s="74"/>
      <c r="C428" s="44"/>
      <c r="D428" s="44"/>
      <c r="E428" s="73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4"/>
      <c r="B429" s="74"/>
      <c r="C429" s="44"/>
      <c r="D429" s="44"/>
      <c r="E429" s="73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4"/>
      <c r="B430" s="74"/>
      <c r="C430" s="44"/>
      <c r="D430" s="44"/>
      <c r="E430" s="73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4"/>
      <c r="B431" s="74"/>
      <c r="C431" s="44"/>
      <c r="D431" s="44"/>
      <c r="E431" s="73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4"/>
      <c r="B432" s="74"/>
      <c r="C432" s="44"/>
      <c r="D432" s="44"/>
      <c r="E432" s="73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4"/>
      <c r="B433" s="74"/>
      <c r="C433" s="44"/>
      <c r="D433" s="44"/>
      <c r="E433" s="73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4"/>
      <c r="B434" s="74"/>
      <c r="C434" s="44"/>
      <c r="D434" s="44"/>
      <c r="E434" s="73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4"/>
      <c r="B435" s="74"/>
      <c r="C435" s="44"/>
      <c r="D435" s="44"/>
      <c r="E435" s="73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4"/>
      <c r="B436" s="74"/>
      <c r="C436" s="44"/>
      <c r="D436" s="44"/>
      <c r="E436" s="73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4"/>
      <c r="B437" s="74"/>
      <c r="C437" s="44"/>
      <c r="D437" s="44"/>
      <c r="E437" s="73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4"/>
      <c r="B438" s="74"/>
      <c r="C438" s="44"/>
      <c r="D438" s="44"/>
      <c r="E438" s="73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4"/>
      <c r="B439" s="74"/>
      <c r="C439" s="44"/>
      <c r="D439" s="44"/>
      <c r="E439" s="73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4"/>
      <c r="B440" s="74"/>
      <c r="C440" s="44"/>
      <c r="D440" s="44"/>
      <c r="E440" s="73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4"/>
      <c r="B441" s="74"/>
      <c r="C441" s="44"/>
      <c r="D441" s="44"/>
      <c r="E441" s="73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4"/>
      <c r="B442" s="74"/>
      <c r="C442" s="44"/>
      <c r="D442" s="44"/>
      <c r="E442" s="73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4"/>
      <c r="B443" s="74"/>
      <c r="C443" s="44"/>
      <c r="D443" s="44"/>
      <c r="E443" s="73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4"/>
      <c r="B444" s="74"/>
      <c r="C444" s="44"/>
      <c r="D444" s="44"/>
      <c r="E444" s="73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4"/>
      <c r="B445" s="74"/>
      <c r="C445" s="44"/>
      <c r="D445" s="44"/>
      <c r="E445" s="73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4"/>
      <c r="B446" s="74"/>
      <c r="C446" s="44"/>
      <c r="D446" s="44"/>
      <c r="E446" s="73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4"/>
      <c r="B447" s="74"/>
      <c r="C447" s="44"/>
      <c r="D447" s="44"/>
      <c r="E447" s="73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4"/>
      <c r="B448" s="74"/>
      <c r="C448" s="44"/>
      <c r="D448" s="44"/>
      <c r="E448" s="73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4"/>
      <c r="B449" s="74"/>
      <c r="C449" s="44"/>
      <c r="D449" s="44"/>
      <c r="E449" s="73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4"/>
      <c r="B450" s="74"/>
      <c r="C450" s="44"/>
      <c r="D450" s="44"/>
      <c r="E450" s="73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4"/>
      <c r="B451" s="74"/>
      <c r="C451" s="44"/>
      <c r="D451" s="44"/>
      <c r="E451" s="73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4"/>
      <c r="B452" s="74"/>
      <c r="C452" s="44"/>
      <c r="D452" s="44"/>
      <c r="E452" s="73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4"/>
      <c r="B453" s="74"/>
      <c r="C453" s="44"/>
      <c r="D453" s="44"/>
      <c r="E453" s="73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4"/>
      <c r="B454" s="74"/>
      <c r="C454" s="44"/>
      <c r="D454" s="44"/>
      <c r="E454" s="73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4"/>
      <c r="B455" s="74"/>
      <c r="C455" s="44"/>
      <c r="D455" s="44"/>
      <c r="E455" s="73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4"/>
      <c r="B456" s="74"/>
      <c r="C456" s="44"/>
      <c r="D456" s="44"/>
      <c r="E456" s="73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4"/>
      <c r="B457" s="74"/>
      <c r="C457" s="44"/>
      <c r="D457" s="44"/>
      <c r="E457" s="73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4"/>
      <c r="B458" s="74"/>
      <c r="C458" s="44"/>
      <c r="D458" s="44"/>
      <c r="E458" s="73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4"/>
      <c r="B459" s="74"/>
      <c r="C459" s="44"/>
      <c r="D459" s="44"/>
      <c r="E459" s="73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4"/>
      <c r="B460" s="74"/>
      <c r="C460" s="44"/>
      <c r="D460" s="44"/>
      <c r="E460" s="73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4"/>
      <c r="B461" s="74"/>
      <c r="C461" s="44"/>
      <c r="D461" s="44"/>
      <c r="E461" s="73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4"/>
      <c r="B462" s="74"/>
      <c r="C462" s="44"/>
      <c r="D462" s="44"/>
      <c r="E462" s="73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4"/>
      <c r="B463" s="74"/>
      <c r="C463" s="44"/>
      <c r="D463" s="44"/>
      <c r="E463" s="73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4"/>
      <c r="B464" s="74"/>
      <c r="C464" s="44"/>
      <c r="D464" s="44"/>
      <c r="E464" s="73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4"/>
      <c r="B465" s="74"/>
      <c r="C465" s="44"/>
      <c r="D465" s="44"/>
      <c r="E465" s="73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4"/>
      <c r="B466" s="74"/>
      <c r="C466" s="44"/>
      <c r="D466" s="44"/>
      <c r="E466" s="73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4"/>
      <c r="B467" s="74"/>
      <c r="C467" s="44"/>
      <c r="D467" s="44"/>
      <c r="E467" s="73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4"/>
      <c r="B468" s="74"/>
      <c r="C468" s="44"/>
      <c r="D468" s="44"/>
      <c r="E468" s="73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4"/>
      <c r="B469" s="74"/>
      <c r="C469" s="44"/>
      <c r="D469" s="44"/>
      <c r="E469" s="73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4"/>
      <c r="B470" s="74"/>
      <c r="C470" s="44"/>
      <c r="D470" s="44"/>
      <c r="E470" s="73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4"/>
      <c r="B471" s="74"/>
      <c r="C471" s="44"/>
      <c r="D471" s="44"/>
      <c r="E471" s="73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4"/>
      <c r="B472" s="74"/>
      <c r="C472" s="44"/>
      <c r="D472" s="44"/>
      <c r="E472" s="73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4"/>
      <c r="B473" s="74"/>
      <c r="C473" s="44"/>
      <c r="D473" s="44"/>
      <c r="E473" s="73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4"/>
      <c r="B474" s="74"/>
      <c r="C474" s="44"/>
      <c r="D474" s="44"/>
      <c r="E474" s="73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4"/>
      <c r="B475" s="74"/>
      <c r="C475" s="44"/>
      <c r="D475" s="44"/>
      <c r="E475" s="73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4"/>
      <c r="B476" s="74"/>
      <c r="C476" s="44"/>
      <c r="D476" s="44"/>
      <c r="E476" s="73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4"/>
      <c r="B477" s="74"/>
      <c r="C477" s="44"/>
      <c r="D477" s="44"/>
      <c r="E477" s="73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4"/>
      <c r="B478" s="74"/>
      <c r="C478" s="44"/>
      <c r="D478" s="44"/>
      <c r="E478" s="73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4"/>
      <c r="B479" s="74"/>
      <c r="C479" s="44"/>
      <c r="D479" s="44"/>
      <c r="E479" s="73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4"/>
      <c r="B480" s="74"/>
      <c r="C480" s="44"/>
      <c r="D480" s="44"/>
      <c r="E480" s="73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4"/>
      <c r="B481" s="74"/>
      <c r="C481" s="44"/>
      <c r="D481" s="44"/>
      <c r="E481" s="73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4"/>
      <c r="B482" s="74"/>
      <c r="C482" s="44"/>
      <c r="D482" s="44"/>
      <c r="E482" s="73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4"/>
      <c r="B483" s="74"/>
      <c r="C483" s="44"/>
      <c r="D483" s="44"/>
      <c r="E483" s="73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4"/>
      <c r="B484" s="74"/>
      <c r="C484" s="44"/>
      <c r="D484" s="44"/>
      <c r="E484" s="73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4"/>
      <c r="B485" s="74"/>
      <c r="C485" s="44"/>
      <c r="D485" s="44"/>
      <c r="E485" s="73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4"/>
      <c r="B486" s="74"/>
      <c r="C486" s="44"/>
      <c r="D486" s="44"/>
      <c r="E486" s="73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4"/>
      <c r="B487" s="74"/>
      <c r="C487" s="44"/>
      <c r="D487" s="44"/>
      <c r="E487" s="73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4"/>
      <c r="B488" s="74"/>
      <c r="C488" s="44"/>
      <c r="D488" s="44"/>
      <c r="E488" s="73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4"/>
      <c r="B489" s="74"/>
      <c r="C489" s="44"/>
      <c r="D489" s="44"/>
      <c r="E489" s="73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4"/>
      <c r="B490" s="74"/>
      <c r="C490" s="44"/>
      <c r="D490" s="44"/>
      <c r="E490" s="73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4"/>
      <c r="B491" s="74"/>
      <c r="C491" s="44"/>
      <c r="D491" s="44"/>
      <c r="E491" s="73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4"/>
      <c r="B492" s="74"/>
      <c r="C492" s="44"/>
      <c r="D492" s="44"/>
      <c r="E492" s="73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4"/>
      <c r="B493" s="74"/>
      <c r="C493" s="44"/>
      <c r="D493" s="44"/>
      <c r="E493" s="73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4"/>
      <c r="B494" s="74"/>
      <c r="C494" s="44"/>
      <c r="D494" s="44"/>
      <c r="E494" s="73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4"/>
      <c r="B495" s="74"/>
      <c r="C495" s="44"/>
      <c r="D495" s="44"/>
      <c r="E495" s="73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4"/>
      <c r="B496" s="74"/>
      <c r="C496" s="44"/>
      <c r="D496" s="44"/>
      <c r="E496" s="73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4"/>
      <c r="B497" s="74"/>
      <c r="C497" s="44"/>
      <c r="D497" s="44"/>
      <c r="E497" s="73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4"/>
      <c r="B498" s="74"/>
      <c r="C498" s="44"/>
      <c r="D498" s="44"/>
      <c r="E498" s="73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4"/>
      <c r="B499" s="74"/>
      <c r="C499" s="44"/>
      <c r="D499" s="44"/>
      <c r="E499" s="73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4"/>
      <c r="B500" s="74"/>
      <c r="C500" s="44"/>
      <c r="D500" s="44"/>
      <c r="E500" s="73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4"/>
      <c r="B501" s="74"/>
      <c r="C501" s="44"/>
      <c r="D501" s="44"/>
      <c r="E501" s="73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4"/>
      <c r="B502" s="74"/>
      <c r="C502" s="44"/>
      <c r="D502" s="44"/>
      <c r="E502" s="73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4"/>
      <c r="B503" s="74"/>
      <c r="C503" s="44"/>
      <c r="D503" s="44"/>
      <c r="E503" s="73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4"/>
      <c r="B504" s="74"/>
      <c r="C504" s="44"/>
      <c r="D504" s="44"/>
      <c r="E504" s="73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4"/>
      <c r="B505" s="74"/>
      <c r="C505" s="44"/>
      <c r="D505" s="44"/>
      <c r="E505" s="73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4"/>
      <c r="B506" s="74"/>
      <c r="C506" s="44"/>
      <c r="D506" s="44"/>
      <c r="E506" s="73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4"/>
      <c r="B507" s="74"/>
      <c r="C507" s="44"/>
      <c r="D507" s="44"/>
      <c r="E507" s="73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4"/>
      <c r="B508" s="74"/>
      <c r="C508" s="44"/>
      <c r="D508" s="44"/>
      <c r="E508" s="73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4"/>
      <c r="B509" s="74"/>
      <c r="C509" s="44"/>
      <c r="D509" s="44"/>
      <c r="E509" s="73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4"/>
      <c r="B510" s="74"/>
      <c r="C510" s="44"/>
      <c r="D510" s="44"/>
      <c r="E510" s="73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4"/>
      <c r="B511" s="74"/>
      <c r="C511" s="44"/>
      <c r="D511" s="44"/>
      <c r="E511" s="73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4"/>
      <c r="B512" s="74"/>
      <c r="C512" s="44"/>
      <c r="D512" s="44"/>
      <c r="E512" s="73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4"/>
      <c r="B513" s="74"/>
      <c r="C513" s="44"/>
      <c r="D513" s="44"/>
      <c r="E513" s="73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4"/>
      <c r="B514" s="74"/>
      <c r="C514" s="44"/>
      <c r="D514" s="44"/>
      <c r="E514" s="73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4"/>
      <c r="B515" s="74"/>
      <c r="C515" s="44"/>
      <c r="D515" s="44"/>
      <c r="E515" s="73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4"/>
      <c r="B516" s="74"/>
      <c r="C516" s="44"/>
      <c r="D516" s="44"/>
      <c r="E516" s="73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4"/>
      <c r="B517" s="74"/>
      <c r="C517" s="44"/>
      <c r="D517" s="44"/>
      <c r="E517" s="73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4"/>
      <c r="B518" s="74"/>
      <c r="C518" s="44"/>
      <c r="D518" s="44"/>
      <c r="E518" s="73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4"/>
      <c r="B519" s="74"/>
      <c r="C519" s="44"/>
      <c r="D519" s="44"/>
      <c r="E519" s="73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4"/>
      <c r="B520" s="74"/>
      <c r="C520" s="44"/>
      <c r="D520" s="44"/>
      <c r="E520" s="73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4"/>
      <c r="B521" s="74"/>
      <c r="C521" s="44"/>
      <c r="D521" s="44"/>
      <c r="E521" s="73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4"/>
      <c r="B522" s="74"/>
      <c r="C522" s="44"/>
      <c r="D522" s="44"/>
      <c r="E522" s="73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4"/>
      <c r="B523" s="74"/>
      <c r="C523" s="44"/>
      <c r="D523" s="44"/>
      <c r="E523" s="73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4"/>
      <c r="B524" s="74"/>
      <c r="C524" s="44"/>
      <c r="D524" s="44"/>
      <c r="E524" s="73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4"/>
      <c r="B525" s="74"/>
      <c r="C525" s="44"/>
      <c r="D525" s="44"/>
      <c r="E525" s="73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4"/>
      <c r="B526" s="74"/>
      <c r="C526" s="44"/>
      <c r="D526" s="44"/>
      <c r="E526" s="73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4"/>
      <c r="B527" s="74"/>
      <c r="C527" s="44"/>
      <c r="D527" s="44"/>
      <c r="E527" s="73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4"/>
      <c r="B528" s="74"/>
      <c r="C528" s="44"/>
      <c r="D528" s="44"/>
      <c r="E528" s="73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4"/>
      <c r="B529" s="74"/>
      <c r="C529" s="44"/>
      <c r="D529" s="44"/>
      <c r="E529" s="73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4"/>
      <c r="B530" s="74"/>
      <c r="C530" s="44"/>
      <c r="D530" s="44"/>
      <c r="E530" s="73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4"/>
      <c r="B531" s="74"/>
      <c r="C531" s="44"/>
      <c r="D531" s="44"/>
      <c r="E531" s="73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4"/>
      <c r="B532" s="74"/>
      <c r="C532" s="44"/>
      <c r="D532" s="44"/>
      <c r="E532" s="73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4"/>
      <c r="B533" s="74"/>
      <c r="C533" s="44"/>
      <c r="D533" s="44"/>
      <c r="E533" s="73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4"/>
      <c r="B534" s="74"/>
      <c r="C534" s="44"/>
      <c r="D534" s="44"/>
      <c r="E534" s="73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4"/>
      <c r="B535" s="74"/>
      <c r="C535" s="44"/>
      <c r="D535" s="44"/>
      <c r="E535" s="73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4"/>
      <c r="B536" s="74"/>
      <c r="C536" s="44"/>
      <c r="D536" s="44"/>
      <c r="E536" s="73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4"/>
      <c r="B537" s="74"/>
      <c r="C537" s="44"/>
      <c r="D537" s="44"/>
      <c r="E537" s="73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4"/>
      <c r="B538" s="74"/>
      <c r="C538" s="44"/>
      <c r="D538" s="44"/>
      <c r="E538" s="73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4"/>
      <c r="B539" s="74"/>
      <c r="C539" s="44"/>
      <c r="D539" s="44"/>
      <c r="E539" s="73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4"/>
      <c r="B540" s="74"/>
      <c r="C540" s="44"/>
      <c r="D540" s="44"/>
      <c r="E540" s="73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4"/>
      <c r="B541" s="74"/>
      <c r="C541" s="44"/>
      <c r="D541" s="44"/>
      <c r="E541" s="73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4"/>
      <c r="B542" s="74"/>
      <c r="C542" s="44"/>
      <c r="D542" s="44"/>
      <c r="E542" s="73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4"/>
      <c r="B543" s="74"/>
      <c r="C543" s="44"/>
      <c r="D543" s="44"/>
      <c r="E543" s="73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4"/>
      <c r="B544" s="74"/>
      <c r="C544" s="44"/>
      <c r="D544" s="44"/>
      <c r="E544" s="73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4"/>
      <c r="B545" s="74"/>
      <c r="C545" s="44"/>
      <c r="D545" s="44"/>
      <c r="E545" s="73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4"/>
      <c r="B546" s="74"/>
      <c r="C546" s="44"/>
      <c r="D546" s="44"/>
      <c r="E546" s="73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4"/>
      <c r="B547" s="74"/>
      <c r="C547" s="44"/>
      <c r="D547" s="44"/>
      <c r="E547" s="73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4"/>
      <c r="B548" s="74"/>
      <c r="C548" s="44"/>
      <c r="D548" s="44"/>
      <c r="E548" s="73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4"/>
      <c r="B549" s="74"/>
      <c r="C549" s="44"/>
      <c r="D549" s="44"/>
      <c r="E549" s="73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4"/>
      <c r="B550" s="74"/>
      <c r="C550" s="44"/>
      <c r="D550" s="44"/>
      <c r="E550" s="73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4"/>
      <c r="B551" s="74"/>
      <c r="C551" s="44"/>
      <c r="D551" s="44"/>
      <c r="E551" s="73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4"/>
      <c r="B552" s="74"/>
      <c r="C552" s="44"/>
      <c r="D552" s="44"/>
      <c r="E552" s="73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4"/>
      <c r="B553" s="74"/>
      <c r="C553" s="44"/>
      <c r="D553" s="44"/>
      <c r="E553" s="73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4"/>
      <c r="B554" s="74"/>
      <c r="C554" s="44"/>
      <c r="D554" s="44"/>
      <c r="E554" s="73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4"/>
      <c r="B555" s="74"/>
      <c r="C555" s="44"/>
      <c r="D555" s="44"/>
      <c r="E555" s="73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4"/>
      <c r="B556" s="74"/>
      <c r="C556" s="44"/>
      <c r="D556" s="44"/>
      <c r="E556" s="73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4"/>
      <c r="B557" s="74"/>
      <c r="C557" s="44"/>
      <c r="D557" s="44"/>
      <c r="E557" s="73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4"/>
      <c r="B558" s="74"/>
      <c r="C558" s="44"/>
      <c r="D558" s="44"/>
      <c r="E558" s="73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4"/>
      <c r="B559" s="74"/>
      <c r="C559" s="44"/>
      <c r="D559" s="44"/>
      <c r="E559" s="73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4"/>
      <c r="B560" s="74"/>
      <c r="C560" s="44"/>
      <c r="D560" s="44"/>
      <c r="E560" s="73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4"/>
      <c r="B561" s="74"/>
      <c r="C561" s="44"/>
      <c r="D561" s="44"/>
      <c r="E561" s="73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4"/>
      <c r="B562" s="74"/>
      <c r="C562" s="44"/>
      <c r="D562" s="44"/>
      <c r="E562" s="73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4"/>
      <c r="B563" s="74"/>
      <c r="C563" s="44"/>
      <c r="D563" s="44"/>
      <c r="E563" s="73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4"/>
      <c r="B564" s="74"/>
      <c r="C564" s="44"/>
      <c r="D564" s="44"/>
      <c r="E564" s="73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4"/>
      <c r="B565" s="74"/>
      <c r="C565" s="44"/>
      <c r="D565" s="44"/>
      <c r="E565" s="73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4"/>
      <c r="B566" s="74"/>
      <c r="C566" s="44"/>
      <c r="D566" s="44"/>
      <c r="E566" s="73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4"/>
      <c r="B567" s="74"/>
      <c r="C567" s="44"/>
      <c r="D567" s="44"/>
      <c r="E567" s="73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4"/>
      <c r="B568" s="74"/>
      <c r="C568" s="44"/>
      <c r="D568" s="44"/>
      <c r="E568" s="73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4"/>
      <c r="B569" s="74"/>
      <c r="C569" s="44"/>
      <c r="D569" s="44"/>
      <c r="E569" s="73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4"/>
      <c r="B570" s="74"/>
      <c r="C570" s="44"/>
      <c r="D570" s="44"/>
      <c r="E570" s="73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4"/>
      <c r="B571" s="74"/>
      <c r="C571" s="44"/>
      <c r="D571" s="44"/>
      <c r="E571" s="73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4"/>
      <c r="B572" s="74"/>
      <c r="C572" s="44"/>
      <c r="D572" s="44"/>
      <c r="E572" s="73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4"/>
      <c r="B573" s="74"/>
      <c r="C573" s="44"/>
      <c r="D573" s="44"/>
      <c r="E573" s="73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4"/>
      <c r="B574" s="74"/>
      <c r="C574" s="44"/>
      <c r="D574" s="44"/>
      <c r="E574" s="73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4"/>
      <c r="B575" s="74"/>
      <c r="C575" s="44"/>
      <c r="D575" s="44"/>
      <c r="E575" s="73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4"/>
      <c r="B576" s="74"/>
      <c r="C576" s="44"/>
      <c r="D576" s="44"/>
      <c r="E576" s="73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4"/>
      <c r="B577" s="74"/>
      <c r="C577" s="44"/>
      <c r="D577" s="44"/>
      <c r="E577" s="73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4"/>
      <c r="B578" s="74"/>
      <c r="C578" s="44"/>
      <c r="D578" s="44"/>
      <c r="E578" s="73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4"/>
      <c r="B579" s="74"/>
      <c r="C579" s="44"/>
      <c r="D579" s="44"/>
      <c r="E579" s="73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4"/>
      <c r="B580" s="74"/>
      <c r="C580" s="44"/>
      <c r="D580" s="44"/>
      <c r="E580" s="73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4"/>
      <c r="B581" s="74"/>
      <c r="C581" s="44"/>
      <c r="D581" s="44"/>
      <c r="E581" s="73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4"/>
      <c r="B582" s="74"/>
      <c r="C582" s="44"/>
      <c r="D582" s="44"/>
      <c r="E582" s="73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4"/>
      <c r="B583" s="74"/>
      <c r="C583" s="44"/>
      <c r="D583" s="44"/>
      <c r="E583" s="73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4"/>
      <c r="B584" s="74"/>
      <c r="C584" s="44"/>
      <c r="D584" s="44"/>
      <c r="E584" s="73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4"/>
      <c r="B585" s="74"/>
      <c r="C585" s="44"/>
      <c r="D585" s="44"/>
      <c r="E585" s="73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4"/>
      <c r="B586" s="74"/>
      <c r="C586" s="44"/>
      <c r="D586" s="44"/>
      <c r="E586" s="73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4"/>
      <c r="B587" s="74"/>
      <c r="C587" s="44"/>
      <c r="D587" s="44"/>
      <c r="E587" s="73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4"/>
      <c r="B588" s="74"/>
      <c r="C588" s="44"/>
      <c r="D588" s="44"/>
      <c r="E588" s="73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4"/>
      <c r="B589" s="74"/>
      <c r="C589" s="44"/>
      <c r="D589" s="44"/>
      <c r="E589" s="73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4"/>
      <c r="B590" s="74"/>
      <c r="C590" s="44"/>
      <c r="D590" s="44"/>
      <c r="E590" s="73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4"/>
      <c r="B591" s="74"/>
      <c r="C591" s="44"/>
      <c r="D591" s="44"/>
      <c r="E591" s="73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4"/>
      <c r="B592" s="74"/>
      <c r="C592" s="44"/>
      <c r="D592" s="44"/>
      <c r="E592" s="73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4"/>
      <c r="B593" s="74"/>
      <c r="C593" s="44"/>
      <c r="D593" s="44"/>
      <c r="E593" s="73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4"/>
      <c r="B594" s="74"/>
      <c r="C594" s="44"/>
      <c r="D594" s="44"/>
      <c r="E594" s="73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4"/>
      <c r="B595" s="74"/>
      <c r="C595" s="44"/>
      <c r="D595" s="44"/>
      <c r="E595" s="73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4"/>
      <c r="B596" s="74"/>
      <c r="C596" s="44"/>
      <c r="D596" s="44"/>
      <c r="E596" s="73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4"/>
      <c r="B597" s="74"/>
      <c r="C597" s="44"/>
      <c r="D597" s="44"/>
      <c r="E597" s="73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4"/>
      <c r="B598" s="74"/>
      <c r="C598" s="44"/>
      <c r="D598" s="44"/>
      <c r="E598" s="73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4"/>
      <c r="B599" s="74"/>
      <c r="C599" s="44"/>
      <c r="D599" s="44"/>
      <c r="E599" s="73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4"/>
      <c r="B600" s="74"/>
      <c r="C600" s="44"/>
      <c r="D600" s="44"/>
      <c r="E600" s="73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4"/>
      <c r="B601" s="74"/>
      <c r="C601" s="44"/>
      <c r="D601" s="44"/>
      <c r="E601" s="73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4"/>
      <c r="B602" s="74"/>
      <c r="C602" s="44"/>
      <c r="D602" s="44"/>
      <c r="E602" s="73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4"/>
      <c r="B603" s="74"/>
      <c r="C603" s="44"/>
      <c r="D603" s="44"/>
      <c r="E603" s="73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4"/>
      <c r="B604" s="74"/>
      <c r="C604" s="44"/>
      <c r="D604" s="44"/>
      <c r="E604" s="73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4"/>
      <c r="B605" s="74"/>
      <c r="C605" s="44"/>
      <c r="D605" s="44"/>
      <c r="E605" s="73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4"/>
      <c r="B606" s="74"/>
      <c r="C606" s="44"/>
      <c r="D606" s="44"/>
      <c r="E606" s="73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4"/>
      <c r="B607" s="74"/>
      <c r="C607" s="44"/>
      <c r="D607" s="44"/>
      <c r="E607" s="73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4"/>
      <c r="B608" s="74"/>
      <c r="C608" s="44"/>
      <c r="D608" s="44"/>
      <c r="E608" s="73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4"/>
      <c r="B609" s="74"/>
      <c r="C609" s="44"/>
      <c r="D609" s="44"/>
      <c r="E609" s="73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4"/>
      <c r="B610" s="74"/>
      <c r="C610" s="44"/>
      <c r="D610" s="44"/>
      <c r="E610" s="73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4"/>
      <c r="B611" s="74"/>
      <c r="C611" s="44"/>
      <c r="D611" s="44"/>
      <c r="E611" s="73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4"/>
      <c r="B612" s="74"/>
      <c r="C612" s="44"/>
      <c r="D612" s="44"/>
      <c r="E612" s="73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4"/>
      <c r="B613" s="74"/>
      <c r="C613" s="44"/>
      <c r="D613" s="44"/>
      <c r="E613" s="73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4"/>
      <c r="B614" s="74"/>
      <c r="C614" s="44"/>
      <c r="D614" s="44"/>
      <c r="E614" s="73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4"/>
      <c r="B615" s="74"/>
      <c r="C615" s="44"/>
      <c r="D615" s="44"/>
      <c r="E615" s="73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4"/>
      <c r="B616" s="74"/>
      <c r="C616" s="44"/>
      <c r="D616" s="44"/>
      <c r="E616" s="73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4"/>
      <c r="B617" s="74"/>
      <c r="C617" s="44"/>
      <c r="D617" s="44"/>
      <c r="E617" s="73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4"/>
      <c r="B618" s="74"/>
      <c r="C618" s="44"/>
      <c r="D618" s="44"/>
      <c r="E618" s="73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4"/>
      <c r="B619" s="74"/>
      <c r="C619" s="44"/>
      <c r="D619" s="44"/>
      <c r="E619" s="73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4"/>
      <c r="B620" s="74"/>
      <c r="C620" s="44"/>
      <c r="D620" s="44"/>
      <c r="E620" s="73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4"/>
      <c r="B621" s="74"/>
      <c r="C621" s="44"/>
      <c r="D621" s="44"/>
      <c r="E621" s="73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4"/>
      <c r="B622" s="74"/>
      <c r="C622" s="44"/>
      <c r="D622" s="44"/>
      <c r="E622" s="73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4"/>
      <c r="B623" s="74"/>
      <c r="C623" s="44"/>
      <c r="D623" s="44"/>
      <c r="E623" s="73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4"/>
      <c r="B624" s="74"/>
      <c r="C624" s="44"/>
      <c r="D624" s="44"/>
      <c r="E624" s="73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4"/>
      <c r="B625" s="74"/>
      <c r="C625" s="44"/>
      <c r="D625" s="44"/>
      <c r="E625" s="73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4"/>
      <c r="B626" s="74"/>
      <c r="C626" s="44"/>
      <c r="D626" s="44"/>
      <c r="E626" s="73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4"/>
      <c r="B627" s="74"/>
      <c r="C627" s="44"/>
      <c r="D627" s="44"/>
      <c r="E627" s="73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4"/>
      <c r="B628" s="74"/>
      <c r="C628" s="44"/>
      <c r="D628" s="44"/>
      <c r="E628" s="73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4"/>
      <c r="B629" s="74"/>
      <c r="C629" s="44"/>
      <c r="D629" s="44"/>
      <c r="E629" s="73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4"/>
      <c r="B630" s="74"/>
      <c r="C630" s="44"/>
      <c r="D630" s="44"/>
      <c r="E630" s="73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4"/>
      <c r="B631" s="74"/>
      <c r="C631" s="44"/>
      <c r="D631" s="44"/>
      <c r="E631" s="73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4"/>
      <c r="B632" s="74"/>
      <c r="C632" s="44"/>
      <c r="D632" s="44"/>
      <c r="E632" s="73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4"/>
      <c r="B633" s="74"/>
      <c r="C633" s="44"/>
      <c r="D633" s="44"/>
      <c r="E633" s="73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4"/>
      <c r="B634" s="74"/>
      <c r="C634" s="44"/>
      <c r="D634" s="44"/>
      <c r="E634" s="73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4"/>
      <c r="B635" s="74"/>
      <c r="C635" s="44"/>
      <c r="D635" s="44"/>
      <c r="E635" s="73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4"/>
      <c r="B636" s="74"/>
      <c r="C636" s="44"/>
      <c r="D636" s="44"/>
      <c r="E636" s="73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4"/>
      <c r="B637" s="74"/>
      <c r="C637" s="44"/>
      <c r="D637" s="44"/>
      <c r="E637" s="73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4"/>
      <c r="B638" s="74"/>
      <c r="C638" s="44"/>
      <c r="D638" s="44"/>
      <c r="E638" s="73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4"/>
      <c r="B639" s="74"/>
      <c r="C639" s="44"/>
      <c r="D639" s="44"/>
      <c r="E639" s="73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4"/>
      <c r="B640" s="74"/>
      <c r="C640" s="44"/>
      <c r="D640" s="44"/>
      <c r="E640" s="73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4"/>
      <c r="B641" s="74"/>
      <c r="C641" s="44"/>
      <c r="D641" s="44"/>
      <c r="E641" s="73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4"/>
      <c r="B642" s="74"/>
      <c r="C642" s="44"/>
      <c r="D642" s="44"/>
      <c r="E642" s="73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4"/>
      <c r="B643" s="74"/>
      <c r="C643" s="44"/>
      <c r="D643" s="44"/>
      <c r="E643" s="73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4"/>
      <c r="B644" s="74"/>
      <c r="C644" s="44"/>
      <c r="D644" s="44"/>
      <c r="E644" s="73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4"/>
      <c r="B645" s="74"/>
      <c r="C645" s="44"/>
      <c r="D645" s="44"/>
      <c r="E645" s="73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4"/>
      <c r="B646" s="74"/>
      <c r="C646" s="44"/>
      <c r="D646" s="44"/>
      <c r="E646" s="73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4"/>
      <c r="B647" s="74"/>
      <c r="C647" s="44"/>
      <c r="D647" s="44"/>
      <c r="E647" s="73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4"/>
      <c r="B648" s="74"/>
      <c r="C648" s="44"/>
      <c r="D648" s="44"/>
      <c r="E648" s="73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4"/>
      <c r="B649" s="74"/>
      <c r="C649" s="44"/>
      <c r="D649" s="44"/>
      <c r="E649" s="73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4"/>
      <c r="B650" s="74"/>
      <c r="C650" s="44"/>
      <c r="D650" s="44"/>
      <c r="E650" s="73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4"/>
      <c r="B651" s="74"/>
      <c r="C651" s="44"/>
      <c r="D651" s="44"/>
      <c r="E651" s="73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4"/>
      <c r="B652" s="74"/>
      <c r="C652" s="44"/>
      <c r="D652" s="44"/>
      <c r="E652" s="73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4"/>
      <c r="B653" s="74"/>
      <c r="C653" s="44"/>
      <c r="D653" s="44"/>
      <c r="E653" s="73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4"/>
      <c r="B654" s="74"/>
      <c r="C654" s="44"/>
      <c r="D654" s="44"/>
      <c r="E654" s="73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4"/>
      <c r="B655" s="74"/>
      <c r="C655" s="44"/>
      <c r="D655" s="44"/>
      <c r="E655" s="73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4"/>
      <c r="B656" s="74"/>
      <c r="C656" s="44"/>
      <c r="D656" s="44"/>
      <c r="E656" s="73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4"/>
      <c r="B657" s="74"/>
      <c r="C657" s="44"/>
      <c r="D657" s="44"/>
      <c r="E657" s="73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4"/>
      <c r="B658" s="74"/>
      <c r="C658" s="44"/>
      <c r="D658" s="44"/>
      <c r="E658" s="73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4"/>
      <c r="B659" s="74"/>
      <c r="C659" s="44"/>
      <c r="D659" s="44"/>
      <c r="E659" s="73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4"/>
      <c r="B660" s="74"/>
      <c r="C660" s="44"/>
      <c r="D660" s="44"/>
      <c r="E660" s="73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4"/>
      <c r="B661" s="74"/>
      <c r="C661" s="44"/>
      <c r="D661" s="44"/>
      <c r="E661" s="73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4"/>
      <c r="B662" s="74"/>
      <c r="C662" s="44"/>
      <c r="D662" s="44"/>
      <c r="E662" s="73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4"/>
      <c r="B663" s="74"/>
      <c r="C663" s="44"/>
      <c r="D663" s="44"/>
      <c r="E663" s="73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4"/>
      <c r="B664" s="74"/>
      <c r="C664" s="44"/>
      <c r="D664" s="44"/>
      <c r="E664" s="73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4"/>
      <c r="B665" s="74"/>
      <c r="C665" s="44"/>
      <c r="D665" s="44"/>
      <c r="E665" s="73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4"/>
      <c r="B666" s="74"/>
      <c r="C666" s="44"/>
      <c r="D666" s="44"/>
      <c r="E666" s="73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4"/>
      <c r="B667" s="74"/>
      <c r="C667" s="44"/>
      <c r="D667" s="44"/>
      <c r="E667" s="73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4"/>
      <c r="B668" s="74"/>
      <c r="C668" s="44"/>
      <c r="D668" s="44"/>
      <c r="E668" s="73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4"/>
      <c r="B669" s="74"/>
      <c r="C669" s="44"/>
      <c r="D669" s="44"/>
      <c r="E669" s="73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4"/>
      <c r="B670" s="74"/>
      <c r="C670" s="44"/>
      <c r="D670" s="44"/>
      <c r="E670" s="73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4"/>
      <c r="B671" s="74"/>
      <c r="C671" s="44"/>
      <c r="D671" s="44"/>
      <c r="E671" s="73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4"/>
      <c r="B672" s="74"/>
      <c r="C672" s="44"/>
      <c r="D672" s="44"/>
      <c r="E672" s="73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4"/>
      <c r="B673" s="74"/>
      <c r="C673" s="44"/>
      <c r="D673" s="44"/>
      <c r="E673" s="73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4"/>
      <c r="B674" s="74"/>
      <c r="C674" s="44"/>
      <c r="D674" s="44"/>
      <c r="E674" s="73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4"/>
      <c r="B675" s="74"/>
      <c r="C675" s="44"/>
      <c r="D675" s="44"/>
      <c r="E675" s="73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4"/>
      <c r="B676" s="74"/>
      <c r="C676" s="44"/>
      <c r="D676" s="44"/>
      <c r="E676" s="73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4"/>
      <c r="B677" s="74"/>
      <c r="C677" s="44"/>
      <c r="D677" s="44"/>
      <c r="E677" s="73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4"/>
      <c r="B678" s="74"/>
      <c r="C678" s="44"/>
      <c r="D678" s="44"/>
      <c r="E678" s="73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4"/>
      <c r="B679" s="74"/>
      <c r="C679" s="44"/>
      <c r="D679" s="44"/>
      <c r="E679" s="73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4"/>
      <c r="B680" s="74"/>
      <c r="C680" s="44"/>
      <c r="D680" s="44"/>
      <c r="E680" s="73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4"/>
      <c r="B681" s="74"/>
      <c r="C681" s="44"/>
      <c r="D681" s="44"/>
      <c r="E681" s="73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4"/>
      <c r="B682" s="74"/>
      <c r="C682" s="44"/>
      <c r="D682" s="44"/>
      <c r="E682" s="73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4"/>
      <c r="B683" s="74"/>
      <c r="C683" s="44"/>
      <c r="D683" s="44"/>
      <c r="E683" s="73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4"/>
      <c r="B684" s="74"/>
      <c r="C684" s="44"/>
      <c r="D684" s="44"/>
      <c r="E684" s="73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4"/>
      <c r="B685" s="74"/>
      <c r="C685" s="44"/>
      <c r="D685" s="44"/>
      <c r="E685" s="73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4"/>
      <c r="B686" s="74"/>
      <c r="C686" s="44"/>
      <c r="D686" s="44"/>
      <c r="E686" s="73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4"/>
      <c r="B687" s="74"/>
      <c r="C687" s="44"/>
      <c r="D687" s="44"/>
      <c r="E687" s="73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4"/>
      <c r="B688" s="74"/>
      <c r="C688" s="44"/>
      <c r="D688" s="44"/>
      <c r="E688" s="73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4"/>
      <c r="B689" s="74"/>
      <c r="C689" s="44"/>
      <c r="D689" s="44"/>
      <c r="E689" s="73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4"/>
      <c r="B690" s="74"/>
      <c r="C690" s="44"/>
      <c r="D690" s="44"/>
      <c r="E690" s="73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4"/>
      <c r="B691" s="74"/>
      <c r="C691" s="44"/>
      <c r="D691" s="44"/>
      <c r="E691" s="73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4"/>
      <c r="B692" s="74"/>
      <c r="C692" s="44"/>
      <c r="D692" s="44"/>
      <c r="E692" s="73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4"/>
      <c r="B693" s="74"/>
      <c r="C693" s="44"/>
      <c r="D693" s="44"/>
      <c r="E693" s="73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4"/>
      <c r="B694" s="74"/>
      <c r="C694" s="44"/>
      <c r="D694" s="44"/>
      <c r="E694" s="73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4"/>
      <c r="B695" s="74"/>
      <c r="C695" s="44"/>
      <c r="D695" s="44"/>
      <c r="E695" s="73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4"/>
      <c r="B696" s="74"/>
      <c r="C696" s="44"/>
      <c r="D696" s="44"/>
      <c r="E696" s="73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4"/>
      <c r="B697" s="74"/>
      <c r="C697" s="44"/>
      <c r="D697" s="44"/>
      <c r="E697" s="73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4"/>
      <c r="B698" s="74"/>
      <c r="C698" s="44"/>
      <c r="D698" s="44"/>
      <c r="E698" s="73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4"/>
      <c r="B699" s="74"/>
      <c r="C699" s="44"/>
      <c r="D699" s="44"/>
      <c r="E699" s="73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4"/>
      <c r="B700" s="74"/>
      <c r="C700" s="44"/>
      <c r="D700" s="44"/>
      <c r="E700" s="73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4"/>
      <c r="B701" s="74"/>
      <c r="C701" s="44"/>
      <c r="D701" s="44"/>
      <c r="E701" s="73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4"/>
      <c r="B702" s="74"/>
      <c r="C702" s="44"/>
      <c r="D702" s="44"/>
      <c r="E702" s="73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4"/>
      <c r="B703" s="74"/>
      <c r="C703" s="44"/>
      <c r="D703" s="44"/>
      <c r="E703" s="73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4"/>
      <c r="B704" s="74"/>
      <c r="C704" s="44"/>
      <c r="D704" s="44"/>
      <c r="E704" s="73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4"/>
      <c r="B705" s="74"/>
      <c r="C705" s="44"/>
      <c r="D705" s="44"/>
      <c r="E705" s="73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4"/>
      <c r="B706" s="74"/>
      <c r="C706" s="44"/>
      <c r="D706" s="44"/>
      <c r="E706" s="73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4"/>
      <c r="B707" s="74"/>
      <c r="C707" s="44"/>
      <c r="D707" s="44"/>
      <c r="E707" s="73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4"/>
      <c r="B708" s="74"/>
      <c r="C708" s="44"/>
      <c r="D708" s="44"/>
      <c r="E708" s="73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4"/>
      <c r="B709" s="74"/>
      <c r="C709" s="44"/>
      <c r="D709" s="44"/>
      <c r="E709" s="73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4"/>
      <c r="B710" s="74"/>
      <c r="C710" s="44"/>
      <c r="D710" s="44"/>
      <c r="E710" s="73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4"/>
      <c r="B711" s="74"/>
      <c r="C711" s="44"/>
      <c r="D711" s="44"/>
      <c r="E711" s="73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4"/>
      <c r="B712" s="74"/>
      <c r="C712" s="44"/>
      <c r="D712" s="44"/>
      <c r="E712" s="73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4"/>
      <c r="B713" s="74"/>
      <c r="C713" s="44"/>
      <c r="D713" s="44"/>
      <c r="E713" s="73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4"/>
      <c r="B714" s="74"/>
      <c r="C714" s="44"/>
      <c r="D714" s="44"/>
      <c r="E714" s="73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4"/>
      <c r="B715" s="74"/>
      <c r="C715" s="44"/>
      <c r="D715" s="44"/>
      <c r="E715" s="73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4"/>
      <c r="B716" s="74"/>
      <c r="C716" s="44"/>
      <c r="D716" s="44"/>
      <c r="E716" s="73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4"/>
      <c r="B717" s="74"/>
      <c r="C717" s="44"/>
      <c r="D717" s="44"/>
      <c r="E717" s="73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4"/>
      <c r="B718" s="74"/>
      <c r="C718" s="44"/>
      <c r="D718" s="44"/>
      <c r="E718" s="73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4"/>
      <c r="B719" s="74"/>
      <c r="C719" s="44"/>
      <c r="D719" s="44"/>
      <c r="E719" s="73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4"/>
      <c r="B720" s="74"/>
      <c r="C720" s="44"/>
      <c r="D720" s="44"/>
      <c r="E720" s="73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4"/>
      <c r="B721" s="74"/>
      <c r="C721" s="44"/>
      <c r="D721" s="44"/>
      <c r="E721" s="73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4"/>
      <c r="B722" s="74"/>
      <c r="C722" s="44"/>
      <c r="D722" s="44"/>
      <c r="E722" s="73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4"/>
      <c r="B723" s="74"/>
      <c r="C723" s="44"/>
      <c r="D723" s="44"/>
      <c r="E723" s="73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4"/>
      <c r="B724" s="74"/>
      <c r="C724" s="44"/>
      <c r="D724" s="44"/>
      <c r="E724" s="73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4"/>
      <c r="B725" s="74"/>
      <c r="C725" s="44"/>
      <c r="D725" s="44"/>
      <c r="E725" s="73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4"/>
      <c r="B726" s="74"/>
      <c r="C726" s="44"/>
      <c r="D726" s="44"/>
      <c r="E726" s="73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4"/>
      <c r="B727" s="74"/>
      <c r="C727" s="44"/>
      <c r="D727" s="44"/>
      <c r="E727" s="73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4"/>
      <c r="B728" s="74"/>
      <c r="C728" s="44"/>
      <c r="D728" s="44"/>
      <c r="E728" s="73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4"/>
      <c r="B729" s="74"/>
      <c r="C729" s="44"/>
      <c r="D729" s="44"/>
      <c r="E729" s="73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4"/>
      <c r="B730" s="74"/>
      <c r="C730" s="44"/>
      <c r="D730" s="44"/>
      <c r="E730" s="73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4"/>
      <c r="B731" s="74"/>
      <c r="C731" s="44"/>
      <c r="D731" s="44"/>
      <c r="E731" s="73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4"/>
      <c r="B732" s="74"/>
      <c r="C732" s="44"/>
      <c r="D732" s="44"/>
      <c r="E732" s="73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4"/>
      <c r="B733" s="74"/>
      <c r="C733" s="44"/>
      <c r="D733" s="44"/>
      <c r="E733" s="73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4"/>
      <c r="B734" s="74"/>
      <c r="C734" s="44"/>
      <c r="D734" s="44"/>
      <c r="E734" s="73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4"/>
      <c r="B735" s="74"/>
      <c r="C735" s="44"/>
      <c r="D735" s="44"/>
      <c r="E735" s="73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4"/>
      <c r="B736" s="74"/>
      <c r="C736" s="44"/>
      <c r="D736" s="44"/>
      <c r="E736" s="73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4"/>
      <c r="B737" s="74"/>
      <c r="C737" s="44"/>
      <c r="D737" s="44"/>
      <c r="E737" s="73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4"/>
      <c r="B738" s="74"/>
      <c r="C738" s="44"/>
      <c r="D738" s="44"/>
      <c r="E738" s="73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4"/>
      <c r="B739" s="74"/>
      <c r="C739" s="44"/>
      <c r="D739" s="44"/>
      <c r="E739" s="73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4"/>
      <c r="B740" s="74"/>
      <c r="C740" s="44"/>
      <c r="D740" s="44"/>
      <c r="E740" s="73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4"/>
      <c r="B741" s="74"/>
      <c r="C741" s="44"/>
      <c r="D741" s="44"/>
      <c r="E741" s="73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4"/>
      <c r="B742" s="74"/>
      <c r="C742" s="44"/>
      <c r="D742" s="44"/>
      <c r="E742" s="73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4"/>
      <c r="B743" s="74"/>
      <c r="C743" s="44"/>
      <c r="D743" s="44"/>
      <c r="E743" s="73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4"/>
      <c r="B744" s="74"/>
      <c r="C744" s="44"/>
      <c r="D744" s="44"/>
      <c r="E744" s="73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4"/>
      <c r="B745" s="74"/>
      <c r="C745" s="44"/>
      <c r="D745" s="44"/>
      <c r="E745" s="73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4"/>
      <c r="B746" s="74"/>
      <c r="C746" s="44"/>
      <c r="D746" s="44"/>
      <c r="E746" s="73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4"/>
      <c r="B747" s="74"/>
      <c r="C747" s="44"/>
      <c r="D747" s="44"/>
      <c r="E747" s="73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4"/>
      <c r="B748" s="74"/>
      <c r="C748" s="44"/>
      <c r="D748" s="44"/>
      <c r="E748" s="73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4"/>
      <c r="B749" s="74"/>
      <c r="C749" s="44"/>
      <c r="D749" s="44"/>
      <c r="E749" s="73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4"/>
      <c r="B750" s="74"/>
      <c r="C750" s="44"/>
      <c r="D750" s="44"/>
      <c r="E750" s="73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4"/>
      <c r="B751" s="74"/>
      <c r="C751" s="44"/>
      <c r="D751" s="44"/>
      <c r="E751" s="73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4"/>
      <c r="B752" s="74"/>
      <c r="C752" s="44"/>
      <c r="D752" s="44"/>
      <c r="E752" s="73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4"/>
      <c r="B753" s="74"/>
      <c r="C753" s="44"/>
      <c r="D753" s="44"/>
      <c r="E753" s="73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4"/>
      <c r="B754" s="74"/>
      <c r="C754" s="44"/>
      <c r="D754" s="44"/>
      <c r="E754" s="73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4"/>
      <c r="B755" s="74"/>
      <c r="C755" s="44"/>
      <c r="D755" s="44"/>
      <c r="E755" s="73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4"/>
      <c r="B756" s="74"/>
      <c r="C756" s="44"/>
      <c r="D756" s="44"/>
      <c r="E756" s="73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4"/>
      <c r="B757" s="74"/>
      <c r="C757" s="44"/>
      <c r="D757" s="44"/>
      <c r="E757" s="73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4"/>
      <c r="B758" s="74"/>
      <c r="C758" s="44"/>
      <c r="D758" s="44"/>
      <c r="E758" s="73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4"/>
      <c r="B759" s="74"/>
      <c r="C759" s="44"/>
      <c r="D759" s="44"/>
      <c r="E759" s="73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4"/>
      <c r="B760" s="74"/>
      <c r="C760" s="44"/>
      <c r="D760" s="44"/>
      <c r="E760" s="73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4"/>
      <c r="B761" s="74"/>
      <c r="C761" s="44"/>
      <c r="D761" s="44"/>
      <c r="E761" s="73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4"/>
      <c r="B762" s="74"/>
      <c r="C762" s="44"/>
      <c r="D762" s="44"/>
      <c r="E762" s="73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4"/>
      <c r="B763" s="74"/>
      <c r="C763" s="44"/>
      <c r="D763" s="44"/>
      <c r="E763" s="73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4"/>
      <c r="B764" s="74"/>
      <c r="C764" s="44"/>
      <c r="D764" s="44"/>
      <c r="E764" s="73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4"/>
      <c r="B765" s="74"/>
      <c r="C765" s="44"/>
      <c r="D765" s="44"/>
      <c r="E765" s="73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4"/>
      <c r="B766" s="74"/>
      <c r="C766" s="44"/>
      <c r="D766" s="44"/>
      <c r="E766" s="73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4"/>
      <c r="B767" s="74"/>
      <c r="C767" s="44"/>
      <c r="D767" s="44"/>
      <c r="E767" s="73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4"/>
      <c r="B768" s="74"/>
      <c r="C768" s="44"/>
      <c r="D768" s="44"/>
      <c r="E768" s="73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4"/>
      <c r="B769" s="74"/>
      <c r="C769" s="44"/>
      <c r="D769" s="44"/>
      <c r="E769" s="73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4"/>
      <c r="B770" s="74"/>
      <c r="C770" s="44"/>
      <c r="D770" s="44"/>
      <c r="E770" s="73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4"/>
      <c r="B771" s="74"/>
      <c r="C771" s="44"/>
      <c r="D771" s="44"/>
      <c r="E771" s="73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4"/>
      <c r="B772" s="74"/>
      <c r="C772" s="44"/>
      <c r="D772" s="44"/>
      <c r="E772" s="73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4"/>
      <c r="B773" s="74"/>
      <c r="C773" s="44"/>
      <c r="D773" s="44"/>
      <c r="E773" s="73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4"/>
      <c r="B774" s="74"/>
      <c r="C774" s="44"/>
      <c r="D774" s="44"/>
      <c r="E774" s="73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4"/>
      <c r="B775" s="74"/>
      <c r="C775" s="44"/>
      <c r="D775" s="44"/>
      <c r="E775" s="73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4"/>
      <c r="B776" s="74"/>
      <c r="C776" s="44"/>
      <c r="D776" s="44"/>
      <c r="E776" s="73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4"/>
      <c r="B777" s="74"/>
      <c r="C777" s="44"/>
      <c r="D777" s="44"/>
      <c r="E777" s="73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4"/>
      <c r="B778" s="74"/>
      <c r="C778" s="44"/>
      <c r="D778" s="44"/>
      <c r="E778" s="73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4"/>
      <c r="B779" s="74"/>
      <c r="C779" s="44"/>
      <c r="D779" s="44"/>
      <c r="E779" s="73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4"/>
      <c r="B780" s="74"/>
      <c r="C780" s="44"/>
      <c r="D780" s="44"/>
      <c r="E780" s="73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4"/>
      <c r="B781" s="74"/>
      <c r="C781" s="44"/>
      <c r="D781" s="44"/>
      <c r="E781" s="73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4"/>
      <c r="B782" s="74"/>
      <c r="C782" s="44"/>
      <c r="D782" s="44"/>
      <c r="E782" s="73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4"/>
      <c r="B783" s="74"/>
      <c r="C783" s="44"/>
      <c r="D783" s="44"/>
      <c r="E783" s="73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4"/>
      <c r="B784" s="74"/>
      <c r="C784" s="44"/>
      <c r="D784" s="44"/>
      <c r="E784" s="73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4"/>
      <c r="B785" s="74"/>
      <c r="C785" s="44"/>
      <c r="D785" s="44"/>
      <c r="E785" s="73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4"/>
      <c r="B786" s="74"/>
      <c r="C786" s="44"/>
      <c r="D786" s="44"/>
      <c r="E786" s="73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4"/>
      <c r="B787" s="74"/>
      <c r="C787" s="44"/>
      <c r="D787" s="44"/>
      <c r="E787" s="73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4"/>
      <c r="B788" s="74"/>
      <c r="C788" s="44"/>
      <c r="D788" s="44"/>
      <c r="E788" s="73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4"/>
      <c r="B789" s="74"/>
      <c r="C789" s="44"/>
      <c r="D789" s="44"/>
      <c r="E789" s="73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4"/>
      <c r="B790" s="74"/>
      <c r="C790" s="44"/>
      <c r="D790" s="44"/>
      <c r="E790" s="73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4"/>
      <c r="B791" s="74"/>
      <c r="C791" s="44"/>
      <c r="D791" s="44"/>
      <c r="E791" s="73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4"/>
      <c r="B792" s="74"/>
      <c r="C792" s="44"/>
      <c r="D792" s="44"/>
      <c r="E792" s="73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4"/>
      <c r="B793" s="74"/>
      <c r="C793" s="44"/>
      <c r="D793" s="44"/>
      <c r="E793" s="73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4"/>
      <c r="B794" s="74"/>
      <c r="C794" s="44"/>
      <c r="D794" s="44"/>
      <c r="E794" s="73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4"/>
      <c r="B795" s="74"/>
      <c r="C795" s="44"/>
      <c r="D795" s="44"/>
      <c r="E795" s="73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4"/>
      <c r="B796" s="74"/>
      <c r="C796" s="44"/>
      <c r="D796" s="44"/>
      <c r="E796" s="73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4"/>
      <c r="B797" s="74"/>
      <c r="C797" s="44"/>
      <c r="D797" s="44"/>
      <c r="E797" s="73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4"/>
      <c r="B798" s="74"/>
      <c r="C798" s="44"/>
      <c r="D798" s="44"/>
      <c r="E798" s="73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4"/>
      <c r="B799" s="74"/>
      <c r="C799" s="44"/>
      <c r="D799" s="44"/>
      <c r="E799" s="73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4"/>
      <c r="B800" s="74"/>
      <c r="C800" s="44"/>
      <c r="D800" s="44"/>
      <c r="E800" s="73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4"/>
      <c r="B801" s="74"/>
      <c r="C801" s="44"/>
      <c r="D801" s="44"/>
      <c r="E801" s="73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4"/>
      <c r="B802" s="74"/>
      <c r="C802" s="44"/>
      <c r="D802" s="44"/>
      <c r="E802" s="73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4"/>
      <c r="B803" s="74"/>
      <c r="C803" s="44"/>
      <c r="D803" s="44"/>
      <c r="E803" s="73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4"/>
      <c r="B804" s="74"/>
      <c r="C804" s="44"/>
      <c r="D804" s="44"/>
      <c r="E804" s="73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4"/>
      <c r="B805" s="74"/>
      <c r="C805" s="44"/>
      <c r="D805" s="44"/>
      <c r="E805" s="73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4"/>
      <c r="B806" s="74"/>
      <c r="C806" s="44"/>
      <c r="D806" s="44"/>
      <c r="E806" s="73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4"/>
      <c r="B807" s="74"/>
      <c r="C807" s="44"/>
      <c r="D807" s="44"/>
      <c r="E807" s="73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4"/>
      <c r="B808" s="74"/>
      <c r="C808" s="44"/>
      <c r="D808" s="44"/>
      <c r="E808" s="73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4"/>
      <c r="B809" s="74"/>
      <c r="C809" s="44"/>
      <c r="D809" s="44"/>
      <c r="E809" s="73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4"/>
      <c r="B810" s="74"/>
      <c r="C810" s="44"/>
      <c r="D810" s="44"/>
      <c r="E810" s="73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4"/>
      <c r="B811" s="74"/>
      <c r="C811" s="44"/>
      <c r="D811" s="44"/>
      <c r="E811" s="73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4"/>
      <c r="B812" s="74"/>
      <c r="C812" s="44"/>
      <c r="D812" s="44"/>
      <c r="E812" s="73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4"/>
      <c r="B813" s="74"/>
      <c r="C813" s="44"/>
      <c r="D813" s="44"/>
      <c r="E813" s="73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4"/>
      <c r="B814" s="74"/>
      <c r="C814" s="44"/>
      <c r="D814" s="44"/>
      <c r="E814" s="73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4"/>
      <c r="B815" s="74"/>
      <c r="C815" s="44"/>
      <c r="D815" s="44"/>
      <c r="E815" s="73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4"/>
      <c r="B816" s="74"/>
      <c r="C816" s="44"/>
      <c r="D816" s="44"/>
      <c r="E816" s="73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4"/>
      <c r="B817" s="74"/>
      <c r="C817" s="44"/>
      <c r="D817" s="44"/>
      <c r="E817" s="73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4"/>
      <c r="B818" s="74"/>
      <c r="C818" s="44"/>
      <c r="D818" s="44"/>
      <c r="E818" s="73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4"/>
      <c r="B819" s="74"/>
      <c r="C819" s="44"/>
      <c r="D819" s="44"/>
      <c r="E819" s="73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4"/>
      <c r="B820" s="74"/>
      <c r="C820" s="44"/>
      <c r="D820" s="44"/>
      <c r="E820" s="73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4"/>
      <c r="B821" s="74"/>
      <c r="C821" s="44"/>
      <c r="D821" s="44"/>
      <c r="E821" s="73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4"/>
      <c r="B822" s="74"/>
      <c r="C822" s="44"/>
      <c r="D822" s="44"/>
      <c r="E822" s="73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4"/>
      <c r="B823" s="74"/>
      <c r="C823" s="44"/>
      <c r="D823" s="44"/>
      <c r="E823" s="73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4"/>
      <c r="B824" s="74"/>
      <c r="C824" s="44"/>
      <c r="D824" s="44"/>
      <c r="E824" s="73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4"/>
      <c r="B825" s="74"/>
      <c r="C825" s="44"/>
      <c r="D825" s="44"/>
      <c r="E825" s="73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4"/>
      <c r="B826" s="74"/>
      <c r="C826" s="44"/>
      <c r="D826" s="44"/>
      <c r="E826" s="73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4"/>
      <c r="B827" s="74"/>
      <c r="C827" s="44"/>
      <c r="D827" s="44"/>
      <c r="E827" s="73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4"/>
      <c r="B828" s="74"/>
      <c r="C828" s="44"/>
      <c r="D828" s="44"/>
      <c r="E828" s="73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4"/>
      <c r="B829" s="74"/>
      <c r="C829" s="44"/>
      <c r="D829" s="44"/>
      <c r="E829" s="73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4"/>
      <c r="B830" s="74"/>
      <c r="C830" s="44"/>
      <c r="D830" s="44"/>
      <c r="E830" s="73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4"/>
      <c r="B831" s="74"/>
      <c r="C831" s="44"/>
      <c r="D831" s="44"/>
      <c r="E831" s="73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4"/>
      <c r="B832" s="74"/>
      <c r="C832" s="44"/>
      <c r="D832" s="44"/>
      <c r="E832" s="73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4"/>
      <c r="B833" s="74"/>
      <c r="C833" s="44"/>
      <c r="D833" s="44"/>
      <c r="E833" s="73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4"/>
      <c r="B834" s="74"/>
      <c r="C834" s="44"/>
      <c r="D834" s="44"/>
      <c r="E834" s="73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4"/>
      <c r="B835" s="74"/>
      <c r="C835" s="44"/>
      <c r="D835" s="44"/>
      <c r="E835" s="73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4"/>
      <c r="B836" s="74"/>
      <c r="C836" s="44"/>
      <c r="D836" s="44"/>
      <c r="E836" s="73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4"/>
      <c r="B837" s="74"/>
      <c r="C837" s="44"/>
      <c r="D837" s="44"/>
      <c r="E837" s="73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4"/>
      <c r="B838" s="74"/>
      <c r="C838" s="44"/>
      <c r="D838" s="44"/>
      <c r="E838" s="73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4"/>
      <c r="B839" s="74"/>
      <c r="C839" s="44"/>
      <c r="D839" s="44"/>
      <c r="E839" s="73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4"/>
      <c r="B840" s="74"/>
      <c r="C840" s="44"/>
      <c r="D840" s="44"/>
      <c r="E840" s="73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4"/>
      <c r="B841" s="74"/>
      <c r="C841" s="44"/>
      <c r="D841" s="44"/>
      <c r="E841" s="73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4"/>
      <c r="B842" s="74"/>
      <c r="C842" s="44"/>
      <c r="D842" s="44"/>
      <c r="E842" s="73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4"/>
      <c r="B843" s="74"/>
      <c r="C843" s="44"/>
      <c r="D843" s="44"/>
      <c r="E843" s="73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4"/>
      <c r="B844" s="74"/>
      <c r="C844" s="44"/>
      <c r="D844" s="44"/>
      <c r="E844" s="73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4"/>
      <c r="B845" s="74"/>
      <c r="C845" s="44"/>
      <c r="D845" s="44"/>
      <c r="E845" s="73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4"/>
      <c r="B846" s="74"/>
      <c r="C846" s="44"/>
      <c r="D846" s="44"/>
      <c r="E846" s="73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4"/>
      <c r="B847" s="74"/>
      <c r="C847" s="44"/>
      <c r="D847" s="44"/>
      <c r="E847" s="73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4"/>
      <c r="B848" s="74"/>
      <c r="C848" s="44"/>
      <c r="D848" s="44"/>
      <c r="E848" s="73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4"/>
      <c r="B849" s="74"/>
      <c r="C849" s="44"/>
      <c r="D849" s="44"/>
      <c r="E849" s="73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4"/>
      <c r="B850" s="74"/>
      <c r="C850" s="44"/>
      <c r="D850" s="44"/>
      <c r="E850" s="73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4"/>
      <c r="B851" s="74"/>
      <c r="C851" s="44"/>
      <c r="D851" s="44"/>
      <c r="E851" s="73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4"/>
      <c r="B852" s="74"/>
      <c r="C852" s="44"/>
      <c r="D852" s="44"/>
      <c r="E852" s="73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4"/>
      <c r="B853" s="74"/>
      <c r="C853" s="44"/>
      <c r="D853" s="44"/>
      <c r="E853" s="73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4"/>
      <c r="B854" s="74"/>
      <c r="C854" s="44"/>
      <c r="D854" s="44"/>
      <c r="E854" s="73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4"/>
      <c r="B855" s="74"/>
      <c r="C855" s="44"/>
      <c r="D855" s="44"/>
      <c r="E855" s="73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4"/>
      <c r="B856" s="74"/>
      <c r="C856" s="44"/>
      <c r="D856" s="44"/>
      <c r="E856" s="73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4"/>
      <c r="B857" s="74"/>
      <c r="C857" s="44"/>
      <c r="D857" s="44"/>
      <c r="E857" s="73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4"/>
      <c r="B858" s="74"/>
      <c r="C858" s="44"/>
      <c r="D858" s="44"/>
      <c r="E858" s="73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4"/>
      <c r="B859" s="74"/>
      <c r="C859" s="44"/>
      <c r="D859" s="44"/>
      <c r="E859" s="73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4"/>
      <c r="B860" s="74"/>
      <c r="C860" s="44"/>
      <c r="D860" s="44"/>
      <c r="E860" s="73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4"/>
      <c r="B861" s="74"/>
      <c r="C861" s="44"/>
      <c r="D861" s="44"/>
      <c r="E861" s="73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4"/>
      <c r="B862" s="74"/>
      <c r="C862" s="44"/>
      <c r="D862" s="44"/>
      <c r="E862" s="73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4"/>
      <c r="B863" s="74"/>
      <c r="C863" s="44"/>
      <c r="D863" s="44"/>
      <c r="E863" s="73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4"/>
      <c r="B864" s="74"/>
      <c r="C864" s="44"/>
      <c r="D864" s="44"/>
      <c r="E864" s="73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4"/>
      <c r="B865" s="74"/>
      <c r="C865" s="44"/>
      <c r="D865" s="44"/>
      <c r="E865" s="73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4"/>
      <c r="B866" s="74"/>
      <c r="C866" s="44"/>
      <c r="D866" s="44"/>
      <c r="E866" s="73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4"/>
      <c r="B867" s="74"/>
      <c r="C867" s="44"/>
      <c r="D867" s="44"/>
      <c r="E867" s="73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4"/>
      <c r="B868" s="74"/>
      <c r="C868" s="44"/>
      <c r="D868" s="44"/>
      <c r="E868" s="73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4"/>
      <c r="B869" s="74"/>
      <c r="C869" s="44"/>
      <c r="D869" s="44"/>
      <c r="E869" s="73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4"/>
      <c r="B870" s="74"/>
      <c r="C870" s="44"/>
      <c r="D870" s="44"/>
      <c r="E870" s="73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4"/>
      <c r="B871" s="74"/>
      <c r="C871" s="44"/>
      <c r="D871" s="44"/>
      <c r="E871" s="73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4"/>
      <c r="B872" s="74"/>
      <c r="C872" s="44"/>
      <c r="D872" s="44"/>
      <c r="E872" s="73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4"/>
      <c r="B873" s="74"/>
      <c r="C873" s="44"/>
      <c r="D873" s="44"/>
      <c r="E873" s="73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4"/>
      <c r="B874" s="74"/>
      <c r="C874" s="44"/>
      <c r="D874" s="44"/>
      <c r="E874" s="73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4"/>
      <c r="B875" s="74"/>
      <c r="C875" s="44"/>
      <c r="D875" s="44"/>
      <c r="E875" s="73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4"/>
      <c r="B876" s="74"/>
      <c r="C876" s="44"/>
      <c r="D876" s="44"/>
      <c r="E876" s="73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4"/>
      <c r="B877" s="74"/>
      <c r="C877" s="44"/>
      <c r="D877" s="44"/>
      <c r="E877" s="73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4"/>
      <c r="B878" s="74"/>
      <c r="C878" s="44"/>
      <c r="D878" s="44"/>
      <c r="E878" s="73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4"/>
      <c r="B879" s="74"/>
      <c r="C879" s="44"/>
      <c r="D879" s="44"/>
      <c r="E879" s="73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4"/>
      <c r="B880" s="74"/>
      <c r="C880" s="44"/>
      <c r="D880" s="44"/>
      <c r="E880" s="73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4"/>
      <c r="B881" s="74"/>
      <c r="C881" s="44"/>
      <c r="D881" s="44"/>
      <c r="E881" s="73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4"/>
      <c r="B882" s="74"/>
      <c r="C882" s="44"/>
      <c r="D882" s="44"/>
      <c r="E882" s="73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4"/>
      <c r="B883" s="74"/>
      <c r="C883" s="44"/>
      <c r="D883" s="44"/>
      <c r="E883" s="73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4"/>
      <c r="B884" s="74"/>
      <c r="C884" s="44"/>
      <c r="D884" s="44"/>
      <c r="E884" s="73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4"/>
      <c r="B885" s="74"/>
      <c r="C885" s="44"/>
      <c r="D885" s="44"/>
      <c r="E885" s="73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4"/>
      <c r="B886" s="74"/>
      <c r="C886" s="44"/>
      <c r="D886" s="44"/>
      <c r="E886" s="73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4"/>
      <c r="B887" s="74"/>
      <c r="C887" s="44"/>
      <c r="D887" s="44"/>
      <c r="E887" s="73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4"/>
      <c r="B888" s="74"/>
      <c r="C888" s="44"/>
      <c r="D888" s="44"/>
      <c r="E888" s="73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4"/>
      <c r="B889" s="74"/>
      <c r="C889" s="44"/>
      <c r="D889" s="44"/>
      <c r="E889" s="73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4"/>
      <c r="B890" s="74"/>
      <c r="C890" s="44"/>
      <c r="D890" s="44"/>
      <c r="E890" s="73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4"/>
      <c r="B891" s="74"/>
      <c r="C891" s="44"/>
      <c r="D891" s="44"/>
      <c r="E891" s="73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4"/>
      <c r="B892" s="74"/>
      <c r="C892" s="44"/>
      <c r="D892" s="44"/>
      <c r="E892" s="73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4"/>
      <c r="B893" s="74"/>
      <c r="C893" s="44"/>
      <c r="D893" s="44"/>
      <c r="E893" s="73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4"/>
      <c r="B894" s="74"/>
      <c r="C894" s="44"/>
      <c r="D894" s="44"/>
      <c r="E894" s="73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4"/>
      <c r="B895" s="74"/>
      <c r="C895" s="44"/>
      <c r="D895" s="44"/>
      <c r="E895" s="73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4"/>
      <c r="B896" s="74"/>
      <c r="C896" s="44"/>
      <c r="D896" s="44"/>
      <c r="E896" s="73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4"/>
      <c r="B897" s="74"/>
      <c r="C897" s="44"/>
      <c r="D897" s="44"/>
      <c r="E897" s="73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4"/>
      <c r="B898" s="74"/>
      <c r="C898" s="44"/>
      <c r="D898" s="44"/>
      <c r="E898" s="73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4"/>
      <c r="B899" s="74"/>
      <c r="C899" s="44"/>
      <c r="D899" s="44"/>
      <c r="E899" s="73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4"/>
      <c r="B900" s="74"/>
      <c r="C900" s="44"/>
      <c r="D900" s="44"/>
      <c r="E900" s="73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4"/>
      <c r="B901" s="74"/>
      <c r="C901" s="44"/>
      <c r="D901" s="44"/>
      <c r="E901" s="73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4"/>
      <c r="B902" s="74"/>
      <c r="C902" s="44"/>
      <c r="D902" s="44"/>
      <c r="E902" s="73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4"/>
      <c r="B903" s="74"/>
      <c r="C903" s="44"/>
      <c r="D903" s="44"/>
      <c r="E903" s="73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4"/>
      <c r="B904" s="74"/>
      <c r="C904" s="44"/>
      <c r="D904" s="44"/>
      <c r="E904" s="73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4"/>
      <c r="B905" s="74"/>
      <c r="C905" s="44"/>
      <c r="D905" s="44"/>
      <c r="E905" s="73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4"/>
      <c r="B906" s="74"/>
      <c r="C906" s="44"/>
      <c r="D906" s="44"/>
      <c r="E906" s="73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4"/>
      <c r="B907" s="74"/>
      <c r="C907" s="44"/>
      <c r="D907" s="44"/>
      <c r="E907" s="73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4"/>
      <c r="B908" s="74"/>
      <c r="C908" s="44"/>
      <c r="D908" s="44"/>
      <c r="E908" s="73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4"/>
      <c r="B909" s="74"/>
      <c r="C909" s="44"/>
      <c r="D909" s="44"/>
      <c r="E909" s="73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4"/>
      <c r="B910" s="74"/>
      <c r="C910" s="44"/>
      <c r="D910" s="44"/>
      <c r="E910" s="73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4"/>
      <c r="B911" s="74"/>
      <c r="C911" s="44"/>
      <c r="D911" s="44"/>
      <c r="E911" s="73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4"/>
      <c r="B912" s="74"/>
      <c r="C912" s="44"/>
      <c r="D912" s="44"/>
      <c r="E912" s="73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4"/>
      <c r="B913" s="74"/>
      <c r="C913" s="44"/>
      <c r="D913" s="44"/>
      <c r="E913" s="73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4"/>
      <c r="B914" s="74"/>
      <c r="C914" s="44"/>
      <c r="D914" s="44"/>
      <c r="E914" s="73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4"/>
      <c r="B915" s="74"/>
      <c r="C915" s="44"/>
      <c r="D915" s="44"/>
      <c r="E915" s="73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4"/>
      <c r="B916" s="74"/>
      <c r="C916" s="44"/>
      <c r="D916" s="44"/>
      <c r="E916" s="73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4"/>
      <c r="B917" s="74"/>
      <c r="C917" s="44"/>
      <c r="D917" s="44"/>
      <c r="E917" s="73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4"/>
      <c r="B918" s="74"/>
      <c r="C918" s="44"/>
      <c r="D918" s="44"/>
      <c r="E918" s="73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4"/>
      <c r="B919" s="74"/>
      <c r="C919" s="44"/>
      <c r="D919" s="44"/>
      <c r="E919" s="73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4"/>
      <c r="B920" s="74"/>
      <c r="C920" s="44"/>
      <c r="D920" s="44"/>
      <c r="E920" s="73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4"/>
      <c r="B921" s="74"/>
      <c r="C921" s="44"/>
      <c r="D921" s="44"/>
      <c r="E921" s="73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4"/>
      <c r="B922" s="74"/>
      <c r="C922" s="44"/>
      <c r="D922" s="44"/>
      <c r="E922" s="73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4"/>
      <c r="B923" s="74"/>
      <c r="C923" s="44"/>
      <c r="D923" s="44"/>
      <c r="E923" s="73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4"/>
      <c r="B924" s="74"/>
      <c r="C924" s="44"/>
      <c r="D924" s="44"/>
      <c r="E924" s="73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4"/>
      <c r="B925" s="74"/>
      <c r="C925" s="44"/>
      <c r="D925" s="44"/>
      <c r="E925" s="73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4"/>
      <c r="B926" s="74"/>
      <c r="C926" s="44"/>
      <c r="D926" s="44"/>
      <c r="E926" s="73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4"/>
      <c r="B927" s="74"/>
      <c r="C927" s="44"/>
      <c r="D927" s="44"/>
      <c r="E927" s="73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4"/>
      <c r="B928" s="74"/>
      <c r="C928" s="44"/>
      <c r="D928" s="44"/>
      <c r="E928" s="73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4"/>
      <c r="B929" s="74"/>
      <c r="C929" s="44"/>
      <c r="D929" s="44"/>
      <c r="E929" s="73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4"/>
      <c r="B930" s="74"/>
      <c r="C930" s="44"/>
      <c r="D930" s="44"/>
      <c r="E930" s="73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4"/>
      <c r="B931" s="74"/>
      <c r="C931" s="44"/>
      <c r="D931" s="44"/>
      <c r="E931" s="73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4"/>
      <c r="B932" s="74"/>
      <c r="C932" s="44"/>
      <c r="D932" s="44"/>
      <c r="E932" s="73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4"/>
      <c r="B933" s="74"/>
      <c r="C933" s="44"/>
      <c r="D933" s="44"/>
      <c r="E933" s="73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4"/>
      <c r="B934" s="74"/>
      <c r="C934" s="44"/>
      <c r="D934" s="44"/>
      <c r="E934" s="73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4"/>
      <c r="B935" s="74"/>
      <c r="C935" s="44"/>
      <c r="D935" s="44"/>
      <c r="E935" s="73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4"/>
      <c r="B936" s="74"/>
      <c r="C936" s="44"/>
      <c r="D936" s="44"/>
      <c r="E936" s="73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4"/>
      <c r="B937" s="74"/>
      <c r="C937" s="44"/>
      <c r="D937" s="44"/>
      <c r="E937" s="73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4"/>
      <c r="B938" s="74"/>
      <c r="C938" s="44"/>
      <c r="D938" s="44"/>
      <c r="E938" s="73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4"/>
      <c r="B939" s="74"/>
      <c r="C939" s="44"/>
      <c r="D939" s="44"/>
      <c r="E939" s="73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4"/>
      <c r="B940" s="74"/>
      <c r="C940" s="44"/>
      <c r="D940" s="44"/>
      <c r="E940" s="73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4"/>
      <c r="B941" s="74"/>
      <c r="C941" s="44"/>
      <c r="D941" s="44"/>
      <c r="E941" s="73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4"/>
      <c r="B942" s="74"/>
      <c r="C942" s="44"/>
      <c r="D942" s="44"/>
      <c r="E942" s="73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4"/>
      <c r="B943" s="74"/>
      <c r="C943" s="44"/>
      <c r="D943" s="44"/>
      <c r="E943" s="73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4"/>
      <c r="B944" s="74"/>
      <c r="C944" s="44"/>
      <c r="D944" s="44"/>
      <c r="E944" s="73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4"/>
      <c r="B945" s="74"/>
      <c r="C945" s="44"/>
      <c r="D945" s="44"/>
      <c r="E945" s="73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4"/>
      <c r="B946" s="74"/>
      <c r="C946" s="44"/>
      <c r="D946" s="44"/>
      <c r="E946" s="73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4"/>
      <c r="B947" s="74"/>
      <c r="C947" s="44"/>
      <c r="D947" s="44"/>
      <c r="E947" s="73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4"/>
      <c r="B948" s="74"/>
      <c r="C948" s="44"/>
      <c r="D948" s="44"/>
      <c r="E948" s="73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4"/>
      <c r="B949" s="74"/>
      <c r="C949" s="44"/>
      <c r="D949" s="44"/>
      <c r="E949" s="73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4"/>
      <c r="B950" s="74"/>
      <c r="C950" s="44"/>
      <c r="D950" s="44"/>
      <c r="E950" s="73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4"/>
      <c r="B951" s="74"/>
      <c r="C951" s="44"/>
      <c r="D951" s="44"/>
      <c r="E951" s="73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4"/>
      <c r="B952" s="74"/>
      <c r="C952" s="44"/>
      <c r="D952" s="44"/>
      <c r="E952" s="73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4"/>
      <c r="B953" s="74"/>
      <c r="C953" s="44"/>
      <c r="D953" s="44"/>
      <c r="E953" s="73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4"/>
      <c r="B954" s="74"/>
      <c r="C954" s="44"/>
      <c r="D954" s="44"/>
      <c r="E954" s="73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4"/>
      <c r="B955" s="74"/>
      <c r="C955" s="44"/>
      <c r="D955" s="44"/>
      <c r="E955" s="73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4"/>
      <c r="B956" s="74"/>
      <c r="C956" s="44"/>
      <c r="D956" s="44"/>
      <c r="E956" s="73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4"/>
      <c r="B957" s="74"/>
      <c r="C957" s="44"/>
      <c r="D957" s="44"/>
      <c r="E957" s="73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4"/>
      <c r="B958" s="74"/>
      <c r="C958" s="44"/>
      <c r="D958" s="44"/>
      <c r="E958" s="73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4"/>
      <c r="B959" s="74"/>
      <c r="C959" s="44"/>
      <c r="D959" s="44"/>
      <c r="E959" s="73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4"/>
      <c r="B960" s="74"/>
      <c r="C960" s="44"/>
      <c r="D960" s="44"/>
      <c r="E960" s="73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4"/>
      <c r="B961" s="74"/>
      <c r="C961" s="44"/>
      <c r="D961" s="44"/>
      <c r="E961" s="73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4"/>
      <c r="B962" s="74"/>
      <c r="C962" s="44"/>
      <c r="D962" s="44"/>
      <c r="E962" s="73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4"/>
      <c r="B963" s="74"/>
      <c r="C963" s="44"/>
      <c r="D963" s="44"/>
      <c r="E963" s="73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4"/>
      <c r="B964" s="74"/>
      <c r="C964" s="44"/>
      <c r="D964" s="44"/>
      <c r="E964" s="73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4"/>
      <c r="B965" s="74"/>
      <c r="C965" s="44"/>
      <c r="D965" s="44"/>
      <c r="E965" s="73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4"/>
      <c r="B966" s="74"/>
      <c r="C966" s="44"/>
      <c r="D966" s="44"/>
      <c r="E966" s="73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4"/>
      <c r="B967" s="74"/>
      <c r="C967" s="44"/>
      <c r="D967" s="44"/>
      <c r="E967" s="73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4"/>
      <c r="B968" s="74"/>
      <c r="C968" s="44"/>
      <c r="D968" s="44"/>
      <c r="E968" s="73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4"/>
      <c r="B969" s="74"/>
      <c r="C969" s="44"/>
      <c r="D969" s="44"/>
      <c r="E969" s="73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4"/>
      <c r="B970" s="74"/>
      <c r="C970" s="44"/>
      <c r="D970" s="44"/>
      <c r="E970" s="73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4"/>
      <c r="B971" s="74"/>
      <c r="C971" s="44"/>
      <c r="D971" s="44"/>
      <c r="E971" s="73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4"/>
      <c r="B972" s="74"/>
      <c r="C972" s="44"/>
      <c r="D972" s="44"/>
      <c r="E972" s="73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4"/>
      <c r="B973" s="74"/>
      <c r="C973" s="44"/>
      <c r="D973" s="44"/>
      <c r="E973" s="73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4"/>
      <c r="B974" s="74"/>
      <c r="C974" s="44"/>
      <c r="D974" s="44"/>
      <c r="E974" s="73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4"/>
      <c r="B975" s="74"/>
      <c r="C975" s="44"/>
      <c r="D975" s="44"/>
      <c r="E975" s="73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4"/>
      <c r="B976" s="74"/>
      <c r="C976" s="44"/>
      <c r="D976" s="44"/>
      <c r="E976" s="73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4"/>
      <c r="B977" s="74"/>
      <c r="C977" s="44"/>
      <c r="D977" s="44"/>
      <c r="E977" s="73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4"/>
      <c r="B978" s="74"/>
      <c r="C978" s="44"/>
      <c r="D978" s="44"/>
      <c r="E978" s="73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4"/>
      <c r="B979" s="74"/>
      <c r="C979" s="44"/>
      <c r="D979" s="44"/>
      <c r="E979" s="73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4"/>
      <c r="B980" s="74"/>
      <c r="C980" s="44"/>
      <c r="D980" s="44"/>
      <c r="E980" s="73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4"/>
      <c r="B981" s="74"/>
      <c r="C981" s="44"/>
      <c r="D981" s="44"/>
      <c r="E981" s="73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4"/>
      <c r="B982" s="74"/>
      <c r="C982" s="44"/>
      <c r="D982" s="44"/>
      <c r="E982" s="73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4"/>
      <c r="B983" s="74"/>
      <c r="C983" s="44"/>
      <c r="D983" s="44"/>
      <c r="E983" s="73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4"/>
      <c r="B984" s="74"/>
      <c r="C984" s="44"/>
      <c r="D984" s="44"/>
      <c r="E984" s="73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4"/>
      <c r="B985" s="74"/>
      <c r="C985" s="44"/>
      <c r="D985" s="44"/>
      <c r="E985" s="73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4"/>
      <c r="B986" s="74"/>
      <c r="C986" s="44"/>
      <c r="D986" s="44"/>
      <c r="E986" s="73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4"/>
      <c r="B987" s="74"/>
      <c r="C987" s="44"/>
      <c r="D987" s="44"/>
      <c r="E987" s="73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4"/>
      <c r="B988" s="74"/>
      <c r="C988" s="44"/>
      <c r="D988" s="44"/>
      <c r="E988" s="73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4"/>
      <c r="B989" s="74"/>
      <c r="C989" s="44"/>
      <c r="D989" s="44"/>
      <c r="E989" s="73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4"/>
      <c r="B990" s="74"/>
      <c r="C990" s="44"/>
      <c r="D990" s="44"/>
      <c r="E990" s="73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4"/>
      <c r="B991" s="74"/>
      <c r="C991" s="44"/>
      <c r="D991" s="44"/>
      <c r="E991" s="73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4"/>
      <c r="B992" s="74"/>
      <c r="C992" s="44"/>
      <c r="D992" s="44"/>
      <c r="E992" s="73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4"/>
      <c r="B993" s="74"/>
      <c r="C993" s="44"/>
      <c r="D993" s="44"/>
      <c r="E993" s="73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4"/>
      <c r="B994" s="74"/>
      <c r="C994" s="44"/>
      <c r="D994" s="44"/>
      <c r="E994" s="73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4"/>
      <c r="B995" s="74"/>
      <c r="C995" s="44"/>
      <c r="D995" s="44"/>
      <c r="E995" s="73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4"/>
      <c r="B996" s="74"/>
      <c r="C996" s="44"/>
      <c r="D996" s="44"/>
      <c r="E996" s="73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4"/>
      <c r="B997" s="74"/>
      <c r="C997" s="44"/>
      <c r="D997" s="44"/>
      <c r="E997" s="73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4"/>
      <c r="B998" s="74"/>
      <c r="C998" s="44"/>
      <c r="D998" s="44"/>
      <c r="E998" s="73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4"/>
      <c r="B999" s="74"/>
      <c r="C999" s="44"/>
      <c r="D999" s="44"/>
      <c r="E999" s="73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4"/>
      <c r="B1000" s="74"/>
      <c r="C1000" s="44"/>
      <c r="D1000" s="44"/>
      <c r="E1000" s="73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4"/>
      <c r="B1001" s="74"/>
      <c r="C1001" s="44"/>
      <c r="D1001" s="44"/>
      <c r="E1001" s="73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4"/>
      <c r="B1002" s="74"/>
      <c r="C1002" s="44"/>
      <c r="D1002" s="44"/>
      <c r="E1002" s="73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</sheetData>
  <mergeCells count="3">
    <mergeCell ref="A2:A8"/>
    <mergeCell ref="A9:A13"/>
    <mergeCell ref="A14:A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37.38"/>
    <col customWidth="1" min="4" max="4" width="16.63"/>
    <col customWidth="1" min="6" max="6" width="18.63"/>
  </cols>
  <sheetData>
    <row r="1">
      <c r="A1" s="78" t="s">
        <v>167</v>
      </c>
      <c r="B1" s="79"/>
      <c r="C1" s="78" t="s">
        <v>168</v>
      </c>
      <c r="D1" s="80"/>
      <c r="E1" s="81"/>
      <c r="G1" s="81"/>
    </row>
    <row r="2">
      <c r="A2" s="82" t="s">
        <v>169</v>
      </c>
      <c r="B2" s="83"/>
      <c r="C2" s="84">
        <v>2.0E7</v>
      </c>
      <c r="D2" s="85">
        <v>2600000.0</v>
      </c>
      <c r="E2" s="86">
        <v>6380000.0</v>
      </c>
      <c r="G2" s="87"/>
    </row>
    <row r="3">
      <c r="A3" s="82" t="s">
        <v>170</v>
      </c>
      <c r="B3" s="82" t="s">
        <v>171</v>
      </c>
      <c r="C3" s="84">
        <v>7000000.0</v>
      </c>
      <c r="D3" s="86">
        <v>1.82E7</v>
      </c>
      <c r="E3" s="86">
        <v>5.148E7</v>
      </c>
      <c r="F3" s="88"/>
      <c r="G3" s="81"/>
    </row>
    <row r="4">
      <c r="B4" s="82" t="s">
        <v>172</v>
      </c>
      <c r="C4" s="84">
        <v>1.5E7</v>
      </c>
      <c r="D4" s="86">
        <v>2.6E7</v>
      </c>
      <c r="E4" s="86">
        <v>8580000.0</v>
      </c>
      <c r="F4" s="88"/>
      <c r="G4" s="87">
        <v>1300000.0</v>
      </c>
    </row>
    <row r="5">
      <c r="B5" s="82" t="s">
        <v>173</v>
      </c>
      <c r="C5" s="84">
        <v>2000000.0</v>
      </c>
      <c r="D5" s="86">
        <f t="shared" ref="D5:E5" si="1">sum(D2:D4)</f>
        <v>46800000</v>
      </c>
      <c r="E5" s="81">
        <f t="shared" si="1"/>
        <v>66440000</v>
      </c>
      <c r="F5" s="88"/>
      <c r="G5" s="81">
        <f>G4/5</f>
        <v>260000</v>
      </c>
    </row>
    <row r="6">
      <c r="B6" s="82" t="s">
        <v>174</v>
      </c>
      <c r="C6" s="84">
        <v>7000000.0</v>
      </c>
      <c r="D6" s="85">
        <f>D5*10%</f>
        <v>4680000</v>
      </c>
      <c r="E6" s="87">
        <v>2.024E7</v>
      </c>
      <c r="F6" s="88"/>
      <c r="G6" s="81"/>
    </row>
    <row r="7">
      <c r="B7" s="82" t="s">
        <v>175</v>
      </c>
      <c r="C7" s="84">
        <v>1.5E7</v>
      </c>
      <c r="D7" s="85">
        <f t="shared" ref="D7:E7" si="2">sum(D5:D6)</f>
        <v>51480000</v>
      </c>
      <c r="E7" s="86">
        <f t="shared" si="2"/>
        <v>86680000</v>
      </c>
      <c r="F7" s="88"/>
      <c r="G7" s="81"/>
    </row>
    <row r="8">
      <c r="B8" s="82" t="s">
        <v>176</v>
      </c>
      <c r="C8" s="84">
        <v>2000000.0</v>
      </c>
      <c r="D8" s="85">
        <v>7800000.0</v>
      </c>
      <c r="E8" s="86">
        <f>E7/2</f>
        <v>43340000</v>
      </c>
      <c r="F8" s="88"/>
      <c r="G8" s="86"/>
    </row>
    <row r="9">
      <c r="A9" s="82" t="s">
        <v>177</v>
      </c>
      <c r="B9" s="82" t="s">
        <v>178</v>
      </c>
      <c r="C9" s="84">
        <v>6000000.0</v>
      </c>
      <c r="D9" s="85">
        <v>780000.0</v>
      </c>
      <c r="E9" s="86"/>
      <c r="G9" s="86"/>
    </row>
    <row r="10">
      <c r="B10" s="82" t="s">
        <v>179</v>
      </c>
      <c r="C10" s="84">
        <v>1.3E7</v>
      </c>
      <c r="D10" s="84">
        <f>sum(D8:D9)</f>
        <v>8580000</v>
      </c>
      <c r="E10" s="87"/>
      <c r="G10" s="86"/>
    </row>
    <row r="11">
      <c r="B11" s="82" t="s">
        <v>180</v>
      </c>
      <c r="C11" s="84">
        <v>3000000.0</v>
      </c>
      <c r="D11" s="82"/>
      <c r="E11" s="87"/>
      <c r="G11" s="81"/>
    </row>
    <row r="12">
      <c r="B12" s="82" t="s">
        <v>181</v>
      </c>
      <c r="C12" s="84">
        <v>1000000.0</v>
      </c>
      <c r="D12" s="82"/>
      <c r="E12" s="87"/>
      <c r="G12" s="89"/>
    </row>
    <row r="13">
      <c r="A13" s="82" t="s">
        <v>182</v>
      </c>
      <c r="B13" s="83"/>
      <c r="C13" s="84">
        <v>1.0E7</v>
      </c>
      <c r="D13" s="82"/>
      <c r="G13" s="81"/>
    </row>
    <row r="14">
      <c r="A14" s="78" t="s">
        <v>183</v>
      </c>
      <c r="C14" s="84">
        <f>SUM(C2:C13)</f>
        <v>101000000</v>
      </c>
    </row>
    <row r="15">
      <c r="A15" s="90" t="s">
        <v>184</v>
      </c>
      <c r="G15" s="81"/>
    </row>
    <row r="16">
      <c r="E16" s="81"/>
      <c r="G16" s="87"/>
    </row>
    <row r="17">
      <c r="E17" s="87" t="s">
        <v>185</v>
      </c>
      <c r="F17" s="91" t="s">
        <v>186</v>
      </c>
      <c r="G17" s="92" t="s">
        <v>187</v>
      </c>
    </row>
    <row r="18">
      <c r="E18" s="87"/>
    </row>
    <row r="19">
      <c r="C19" s="48" t="s">
        <v>188</v>
      </c>
      <c r="D19" s="93" t="s">
        <v>189</v>
      </c>
      <c r="E19" s="94">
        <v>2.068E7</v>
      </c>
      <c r="F19" s="95" t="s">
        <v>190</v>
      </c>
      <c r="G19" s="96">
        <f>E19</f>
        <v>20680000</v>
      </c>
    </row>
    <row r="20">
      <c r="D20" s="93" t="s">
        <v>191</v>
      </c>
      <c r="E20" s="94">
        <v>4800000.0</v>
      </c>
      <c r="F20" s="95" t="s">
        <v>192</v>
      </c>
      <c r="G20" s="96">
        <f>28*2*100000</f>
        <v>5600000</v>
      </c>
    </row>
    <row r="21">
      <c r="D21" s="93" t="s">
        <v>181</v>
      </c>
      <c r="E21" s="94">
        <v>600000.0</v>
      </c>
      <c r="F21" s="95" t="s">
        <v>193</v>
      </c>
      <c r="G21" s="96">
        <v>600000.0</v>
      </c>
    </row>
    <row r="22">
      <c r="D22" s="95" t="s">
        <v>194</v>
      </c>
      <c r="E22" s="96">
        <v>1.2E7</v>
      </c>
      <c r="F22" s="95" t="s">
        <v>195</v>
      </c>
      <c r="G22" s="96">
        <f t="shared" ref="G22:G23" si="3">28*400000</f>
        <v>11200000</v>
      </c>
    </row>
    <row r="23">
      <c r="B23" s="87"/>
      <c r="D23" s="95" t="s">
        <v>196</v>
      </c>
      <c r="E23" s="96">
        <v>1.2E7</v>
      </c>
      <c r="F23" s="95" t="s">
        <v>195</v>
      </c>
      <c r="G23" s="96">
        <f t="shared" si="3"/>
        <v>11200000</v>
      </c>
    </row>
    <row r="24">
      <c r="B24" s="87"/>
      <c r="D24" s="95" t="s">
        <v>197</v>
      </c>
      <c r="E24" s="96">
        <v>8400000.0</v>
      </c>
      <c r="F24" s="95" t="s">
        <v>198</v>
      </c>
      <c r="G24" s="96">
        <f t="shared" ref="G24:G25" si="4">28*300000</f>
        <v>8400000</v>
      </c>
    </row>
    <row r="25">
      <c r="B25" s="87"/>
      <c r="D25" s="95" t="s">
        <v>199</v>
      </c>
      <c r="E25" s="96">
        <v>8400000.0</v>
      </c>
      <c r="F25" s="95" t="s">
        <v>198</v>
      </c>
      <c r="G25" s="96">
        <f t="shared" si="4"/>
        <v>8400000</v>
      </c>
    </row>
    <row r="26">
      <c r="D26" s="95" t="s">
        <v>200</v>
      </c>
      <c r="E26" s="96">
        <v>1200000.0</v>
      </c>
      <c r="F26" s="95" t="s">
        <v>201</v>
      </c>
      <c r="G26" s="97">
        <f t="shared" ref="G26:G27" si="5">28*50000</f>
        <v>1400000</v>
      </c>
    </row>
    <row r="27">
      <c r="B27" s="87"/>
      <c r="D27" s="95" t="s">
        <v>202</v>
      </c>
      <c r="E27" s="96">
        <v>1200000.0</v>
      </c>
      <c r="F27" s="95" t="s">
        <v>201</v>
      </c>
      <c r="G27" s="97">
        <f t="shared" si="5"/>
        <v>1400000</v>
      </c>
    </row>
    <row r="28">
      <c r="B28" s="81"/>
      <c r="D28" s="95" t="s">
        <v>203</v>
      </c>
      <c r="E28" s="96">
        <v>1.5E7</v>
      </c>
      <c r="F28" s="98"/>
      <c r="G28" s="96">
        <f>1.1*E28</f>
        <v>16500000</v>
      </c>
    </row>
    <row r="29">
      <c r="B29" s="81"/>
      <c r="D29" s="95" t="s">
        <v>204</v>
      </c>
      <c r="E29" s="96">
        <v>1.0E7</v>
      </c>
      <c r="F29" s="98"/>
      <c r="G29" s="96">
        <v>0.0</v>
      </c>
      <c r="H29" s="88"/>
    </row>
    <row r="30">
      <c r="B30" s="81"/>
      <c r="D30" s="93" t="s">
        <v>205</v>
      </c>
      <c r="E30" s="99">
        <f>sum(E19:E29)</f>
        <v>94280000</v>
      </c>
      <c r="F30" s="100"/>
      <c r="G30" s="101">
        <f>sum(G19:G29)</f>
        <v>85380000</v>
      </c>
    </row>
    <row r="31">
      <c r="B31" s="81"/>
      <c r="E31" s="81"/>
      <c r="G31" s="81"/>
    </row>
    <row r="32">
      <c r="E32" s="81"/>
      <c r="G32" s="81"/>
    </row>
    <row r="33">
      <c r="G33" s="81"/>
    </row>
    <row r="34">
      <c r="G34" s="81"/>
    </row>
    <row r="35">
      <c r="G35" s="81"/>
    </row>
    <row r="36">
      <c r="G36" s="81"/>
    </row>
    <row r="37">
      <c r="G37" s="81"/>
    </row>
    <row r="38">
      <c r="G38" s="81"/>
    </row>
    <row r="39">
      <c r="G39" s="81"/>
    </row>
    <row r="40">
      <c r="G40" s="81"/>
    </row>
    <row r="41">
      <c r="G41" s="81"/>
    </row>
    <row r="42">
      <c r="G42" s="81"/>
    </row>
    <row r="43">
      <c r="G43" s="81"/>
    </row>
    <row r="44">
      <c r="G44" s="81"/>
    </row>
  </sheetData>
  <mergeCells count="4">
    <mergeCell ref="A3:A8"/>
    <mergeCell ref="A9:A12"/>
    <mergeCell ref="A14:B14"/>
    <mergeCell ref="A15:C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38"/>
    <col customWidth="1" min="4" max="4" width="13.75"/>
    <col customWidth="1" min="5" max="5" width="19.38"/>
    <col customWidth="1" min="6" max="6" width="20.38"/>
    <col customWidth="1" min="7" max="7" width="15.5"/>
  </cols>
  <sheetData>
    <row r="1">
      <c r="A1" s="102"/>
      <c r="B1" s="103" t="s">
        <v>206</v>
      </c>
      <c r="C1" s="104" t="s">
        <v>207</v>
      </c>
      <c r="D1" s="104" t="s">
        <v>208</v>
      </c>
      <c r="E1" s="104" t="s">
        <v>209</v>
      </c>
      <c r="F1" s="104" t="s">
        <v>210</v>
      </c>
      <c r="G1" s="87" t="s">
        <v>211</v>
      </c>
    </row>
    <row r="2">
      <c r="A2" s="105">
        <v>46194.0</v>
      </c>
      <c r="B2" s="106" t="s">
        <v>212</v>
      </c>
      <c r="C2" s="107" t="s">
        <v>213</v>
      </c>
      <c r="D2" s="107" t="s">
        <v>214</v>
      </c>
      <c r="E2" s="107" t="s">
        <v>215</v>
      </c>
      <c r="F2" s="108">
        <v>160000.0</v>
      </c>
      <c r="G2" s="81"/>
    </row>
    <row r="3">
      <c r="A3" s="67"/>
      <c r="B3" s="67"/>
      <c r="C3" s="107" t="s">
        <v>216</v>
      </c>
      <c r="D3" s="107" t="s">
        <v>217</v>
      </c>
      <c r="E3" s="107" t="s">
        <v>215</v>
      </c>
      <c r="F3" s="108">
        <v>200000.0</v>
      </c>
      <c r="G3" s="81"/>
    </row>
    <row r="4">
      <c r="A4" s="67"/>
      <c r="B4" s="67"/>
      <c r="C4" s="107" t="s">
        <v>218</v>
      </c>
      <c r="D4" s="107" t="s">
        <v>214</v>
      </c>
      <c r="E4" s="107" t="s">
        <v>215</v>
      </c>
      <c r="F4" s="108">
        <v>160000.0</v>
      </c>
      <c r="G4" s="81"/>
    </row>
    <row r="5">
      <c r="A5" s="67"/>
      <c r="B5" s="67"/>
      <c r="C5" s="107" t="s">
        <v>219</v>
      </c>
      <c r="D5" s="107" t="s">
        <v>220</v>
      </c>
      <c r="E5" s="107" t="s">
        <v>215</v>
      </c>
      <c r="F5" s="108">
        <v>245000.0</v>
      </c>
      <c r="G5" s="81"/>
    </row>
    <row r="6">
      <c r="A6" s="67"/>
      <c r="B6" s="67"/>
      <c r="C6" s="107" t="s">
        <v>221</v>
      </c>
      <c r="D6" s="107" t="s">
        <v>222</v>
      </c>
      <c r="E6" s="107" t="s">
        <v>215</v>
      </c>
      <c r="F6" s="108">
        <v>90000.0</v>
      </c>
      <c r="G6" s="81"/>
    </row>
    <row r="7">
      <c r="A7" s="67"/>
      <c r="B7" s="67"/>
      <c r="C7" s="107" t="s">
        <v>223</v>
      </c>
      <c r="D7" s="107" t="s">
        <v>224</v>
      </c>
      <c r="E7" s="107" t="s">
        <v>215</v>
      </c>
      <c r="F7" s="108">
        <v>210000.0</v>
      </c>
      <c r="G7" s="81"/>
    </row>
    <row r="8">
      <c r="A8" s="67"/>
      <c r="B8" s="67"/>
      <c r="C8" s="107" t="s">
        <v>225</v>
      </c>
      <c r="D8" s="107" t="s">
        <v>226</v>
      </c>
      <c r="E8" s="107" t="s">
        <v>227</v>
      </c>
      <c r="F8" s="108">
        <v>130000.0</v>
      </c>
      <c r="G8" s="81"/>
    </row>
    <row r="9">
      <c r="A9" s="67"/>
      <c r="B9" s="67"/>
      <c r="C9" s="107" t="s">
        <v>228</v>
      </c>
      <c r="D9" s="109" t="s">
        <v>229</v>
      </c>
      <c r="E9" s="110"/>
      <c r="F9" s="108">
        <v>50000.0</v>
      </c>
      <c r="G9" s="81"/>
    </row>
    <row r="10">
      <c r="A10" s="67"/>
      <c r="B10" s="32"/>
      <c r="C10" s="111" t="s">
        <v>230</v>
      </c>
      <c r="D10" s="110"/>
      <c r="E10" s="110"/>
      <c r="F10" s="112">
        <f>sum(F2:F9)</f>
        <v>1245000</v>
      </c>
      <c r="G10" s="81">
        <f>F10/6</f>
        <v>207500</v>
      </c>
      <c r="H10" s="81">
        <f>F10*5</f>
        <v>6225000</v>
      </c>
    </row>
    <row r="11">
      <c r="A11" s="67"/>
      <c r="B11" s="113" t="s">
        <v>158</v>
      </c>
      <c r="C11" s="114" t="s">
        <v>231</v>
      </c>
      <c r="D11" s="114" t="s">
        <v>232</v>
      </c>
      <c r="E11" s="114" t="s">
        <v>215</v>
      </c>
      <c r="F11" s="115">
        <v>60000.0</v>
      </c>
      <c r="G11" s="81"/>
    </row>
    <row r="12">
      <c r="A12" s="67"/>
      <c r="B12" s="67"/>
      <c r="C12" s="114" t="s">
        <v>233</v>
      </c>
      <c r="D12" s="114" t="s">
        <v>234</v>
      </c>
      <c r="E12" s="114" t="s">
        <v>215</v>
      </c>
      <c r="F12" s="115">
        <v>400000.0</v>
      </c>
      <c r="G12" s="81"/>
    </row>
    <row r="13">
      <c r="A13" s="67"/>
      <c r="B13" s="67"/>
      <c r="C13" s="114" t="s">
        <v>235</v>
      </c>
      <c r="D13" s="114" t="s">
        <v>220</v>
      </c>
      <c r="E13" s="114" t="s">
        <v>215</v>
      </c>
      <c r="F13" s="115">
        <v>245000.0</v>
      </c>
      <c r="G13" s="81"/>
    </row>
    <row r="14">
      <c r="A14" s="67"/>
      <c r="B14" s="67"/>
      <c r="C14" s="114" t="s">
        <v>236</v>
      </c>
      <c r="D14" s="114" t="s">
        <v>237</v>
      </c>
      <c r="E14" s="114" t="s">
        <v>215</v>
      </c>
      <c r="F14" s="115">
        <v>250000.0</v>
      </c>
      <c r="G14" s="81"/>
    </row>
    <row r="15">
      <c r="A15" s="67"/>
      <c r="B15" s="67"/>
      <c r="C15" s="114" t="s">
        <v>238</v>
      </c>
      <c r="D15" s="114" t="s">
        <v>217</v>
      </c>
      <c r="E15" s="114" t="s">
        <v>215</v>
      </c>
      <c r="F15" s="115">
        <v>200000.0</v>
      </c>
      <c r="G15" s="81"/>
    </row>
    <row r="16">
      <c r="A16" s="67"/>
      <c r="B16" s="67"/>
      <c r="C16" s="114" t="s">
        <v>239</v>
      </c>
      <c r="D16" s="114" t="s">
        <v>240</v>
      </c>
      <c r="E16" s="114" t="s">
        <v>215</v>
      </c>
      <c r="F16" s="115">
        <v>275000.0</v>
      </c>
      <c r="G16" s="81"/>
    </row>
    <row r="17">
      <c r="A17" s="67"/>
      <c r="B17" s="67"/>
      <c r="C17" s="114" t="s">
        <v>241</v>
      </c>
      <c r="D17" s="116">
        <v>130000.0</v>
      </c>
      <c r="E17" s="114" t="s">
        <v>215</v>
      </c>
      <c r="F17" s="115">
        <v>130000.0</v>
      </c>
      <c r="G17" s="81"/>
    </row>
    <row r="18">
      <c r="A18" s="67"/>
      <c r="B18" s="67"/>
      <c r="C18" s="114" t="s">
        <v>242</v>
      </c>
      <c r="D18" s="114" t="s">
        <v>243</v>
      </c>
      <c r="E18" s="114" t="s">
        <v>215</v>
      </c>
      <c r="F18" s="115">
        <v>260000.0</v>
      </c>
      <c r="G18" s="81"/>
    </row>
    <row r="19">
      <c r="A19" s="67"/>
      <c r="B19" s="67"/>
      <c r="C19" s="114" t="s">
        <v>244</v>
      </c>
      <c r="D19" s="114" t="s">
        <v>232</v>
      </c>
      <c r="E19" s="114" t="s">
        <v>215</v>
      </c>
      <c r="F19" s="115">
        <v>60000.0</v>
      </c>
      <c r="G19" s="81"/>
    </row>
    <row r="20">
      <c r="A20" s="67"/>
      <c r="B20" s="67"/>
      <c r="C20" s="114" t="s">
        <v>245</v>
      </c>
      <c r="D20" s="114" t="s">
        <v>246</v>
      </c>
      <c r="E20" s="114" t="s">
        <v>227</v>
      </c>
      <c r="F20" s="115">
        <v>120000.0</v>
      </c>
      <c r="G20" s="81"/>
    </row>
    <row r="21">
      <c r="A21" s="67"/>
      <c r="B21" s="67"/>
      <c r="C21" s="114" t="s">
        <v>228</v>
      </c>
      <c r="D21" s="114" t="s">
        <v>229</v>
      </c>
      <c r="E21" s="117"/>
      <c r="F21" s="115">
        <v>50000.0</v>
      </c>
      <c r="G21" s="87" t="s">
        <v>247</v>
      </c>
    </row>
    <row r="22">
      <c r="A22" s="32"/>
      <c r="B22" s="32"/>
      <c r="C22" s="118" t="s">
        <v>230</v>
      </c>
      <c r="D22" s="117"/>
      <c r="E22" s="117"/>
      <c r="F22" s="119">
        <f>sum(F11:F21)</f>
        <v>2050000</v>
      </c>
      <c r="G22" s="81">
        <f>F22/6</f>
        <v>341666.6667</v>
      </c>
      <c r="H22" s="81">
        <f>F22*5</f>
        <v>10250000</v>
      </c>
    </row>
    <row r="23">
      <c r="A23" s="105">
        <v>46195.0</v>
      </c>
      <c r="B23" s="120" t="s">
        <v>212</v>
      </c>
      <c r="C23" s="121" t="s">
        <v>248</v>
      </c>
      <c r="D23" s="121" t="s">
        <v>249</v>
      </c>
      <c r="E23" s="121" t="s">
        <v>227</v>
      </c>
      <c r="F23" s="122">
        <v>270000.0</v>
      </c>
      <c r="G23" s="81"/>
    </row>
    <row r="24">
      <c r="A24" s="67"/>
      <c r="B24" s="67"/>
      <c r="C24" s="121" t="s">
        <v>250</v>
      </c>
      <c r="D24" s="121" t="s">
        <v>251</v>
      </c>
      <c r="E24" s="121" t="s">
        <v>227</v>
      </c>
      <c r="F24" s="122">
        <v>100000.0</v>
      </c>
    </row>
    <row r="25">
      <c r="A25" s="67"/>
      <c r="B25" s="67"/>
      <c r="C25" s="121" t="s">
        <v>252</v>
      </c>
      <c r="D25" s="121" t="s">
        <v>253</v>
      </c>
      <c r="E25" s="121" t="s">
        <v>215</v>
      </c>
      <c r="F25" s="122">
        <v>230000.0</v>
      </c>
    </row>
    <row r="26">
      <c r="A26" s="67"/>
      <c r="B26" s="67"/>
      <c r="C26" s="121" t="s">
        <v>254</v>
      </c>
      <c r="D26" s="121" t="s">
        <v>249</v>
      </c>
      <c r="E26" s="121" t="s">
        <v>215</v>
      </c>
      <c r="F26" s="122">
        <v>270000.0</v>
      </c>
      <c r="G26" s="81"/>
    </row>
    <row r="27">
      <c r="A27" s="67"/>
      <c r="B27" s="67"/>
      <c r="C27" s="121" t="s">
        <v>255</v>
      </c>
      <c r="D27" s="121" t="s">
        <v>222</v>
      </c>
      <c r="E27" s="121" t="s">
        <v>215</v>
      </c>
      <c r="F27" s="122">
        <v>90000.0</v>
      </c>
      <c r="G27" s="81"/>
    </row>
    <row r="28">
      <c r="A28" s="67"/>
      <c r="B28" s="67"/>
      <c r="C28" s="121" t="s">
        <v>256</v>
      </c>
      <c r="D28" s="121" t="s">
        <v>257</v>
      </c>
      <c r="E28" s="121" t="s">
        <v>215</v>
      </c>
      <c r="F28" s="122">
        <v>220000.0</v>
      </c>
      <c r="G28" s="81"/>
    </row>
    <row r="29">
      <c r="A29" s="67"/>
      <c r="B29" s="67"/>
      <c r="C29" s="121" t="s">
        <v>258</v>
      </c>
      <c r="D29" s="121" t="s">
        <v>253</v>
      </c>
      <c r="E29" s="121" t="s">
        <v>227</v>
      </c>
      <c r="F29" s="122">
        <v>230000.0</v>
      </c>
      <c r="G29" s="87"/>
    </row>
    <row r="30">
      <c r="A30" s="67"/>
      <c r="B30" s="67"/>
      <c r="C30" s="121" t="s">
        <v>228</v>
      </c>
      <c r="D30" s="123" t="s">
        <v>229</v>
      </c>
      <c r="E30" s="124"/>
      <c r="F30" s="122">
        <v>50000.0</v>
      </c>
      <c r="G30" s="81"/>
    </row>
    <row r="31">
      <c r="A31" s="67"/>
      <c r="B31" s="32"/>
      <c r="C31" s="125" t="s">
        <v>230</v>
      </c>
      <c r="D31" s="124"/>
      <c r="E31" s="124"/>
      <c r="F31" s="126">
        <f>sum(F23:F30)</f>
        <v>1460000</v>
      </c>
      <c r="G31" s="81">
        <f>F31/6</f>
        <v>243333.3333</v>
      </c>
      <c r="H31" s="81">
        <f>F31*5</f>
        <v>7300000</v>
      </c>
    </row>
    <row r="32">
      <c r="A32" s="67"/>
      <c r="B32" s="127" t="s">
        <v>158</v>
      </c>
      <c r="C32" s="128" t="s">
        <v>259</v>
      </c>
      <c r="D32" s="129" t="s">
        <v>260</v>
      </c>
      <c r="E32" s="129" t="s">
        <v>261</v>
      </c>
      <c r="F32" s="130">
        <v>1300000.0</v>
      </c>
      <c r="G32" s="81"/>
    </row>
    <row r="33">
      <c r="A33" s="67"/>
      <c r="B33" s="67"/>
      <c r="C33" s="129" t="s">
        <v>262</v>
      </c>
      <c r="D33" s="129" t="s">
        <v>263</v>
      </c>
      <c r="E33" s="129" t="s">
        <v>264</v>
      </c>
      <c r="F33" s="130">
        <v>280000.0</v>
      </c>
      <c r="G33" s="81"/>
    </row>
    <row r="34">
      <c r="A34" s="67"/>
      <c r="B34" s="67"/>
      <c r="C34" s="129" t="s">
        <v>265</v>
      </c>
      <c r="D34" s="129" t="s">
        <v>266</v>
      </c>
      <c r="E34" s="129" t="s">
        <v>264</v>
      </c>
      <c r="F34" s="130">
        <v>650000.0</v>
      </c>
      <c r="G34" s="87" t="s">
        <v>267</v>
      </c>
    </row>
    <row r="35">
      <c r="A35" s="67"/>
      <c r="B35" s="67"/>
      <c r="C35" s="129" t="s">
        <v>268</v>
      </c>
      <c r="D35" s="129" t="s">
        <v>246</v>
      </c>
      <c r="E35" s="129" t="s">
        <v>227</v>
      </c>
      <c r="F35" s="130">
        <v>120000.0</v>
      </c>
      <c r="G35" s="81"/>
    </row>
    <row r="36" hidden="1">
      <c r="A36" s="67"/>
      <c r="B36" s="67"/>
      <c r="C36" s="131" t="s">
        <v>244</v>
      </c>
      <c r="D36" s="131" t="s">
        <v>232</v>
      </c>
      <c r="E36" s="131" t="s">
        <v>215</v>
      </c>
      <c r="F36" s="130"/>
      <c r="G36" s="81"/>
    </row>
    <row r="37" hidden="1">
      <c r="A37" s="67"/>
      <c r="B37" s="67"/>
      <c r="C37" s="131" t="s">
        <v>269</v>
      </c>
      <c r="D37" s="131" t="s">
        <v>270</v>
      </c>
      <c r="E37" s="131" t="s">
        <v>271</v>
      </c>
      <c r="F37" s="130"/>
      <c r="G37" s="87" t="s">
        <v>272</v>
      </c>
    </row>
    <row r="38">
      <c r="A38" s="32"/>
      <c r="B38" s="32"/>
      <c r="C38" s="128" t="s">
        <v>230</v>
      </c>
      <c r="D38" s="132"/>
      <c r="E38" s="132"/>
      <c r="F38" s="133">
        <f>sum(F32:F37)</f>
        <v>2350000</v>
      </c>
      <c r="G38" s="81">
        <f>F38/6</f>
        <v>391666.6667</v>
      </c>
      <c r="H38" s="81">
        <f>F38*5</f>
        <v>11750000</v>
      </c>
    </row>
    <row r="39">
      <c r="A39" s="10"/>
      <c r="B39" s="10"/>
      <c r="C39" s="10"/>
      <c r="D39" s="10"/>
      <c r="E39" s="10"/>
      <c r="F39" s="134"/>
      <c r="G39" s="81"/>
      <c r="H39" s="135">
        <f>sum(H10:H38)</f>
        <v>35525000</v>
      </c>
    </row>
    <row r="40">
      <c r="A40" s="10"/>
      <c r="B40" s="10"/>
      <c r="C40" s="10"/>
      <c r="D40" s="10"/>
      <c r="E40" s="10"/>
      <c r="F40" s="10"/>
      <c r="G40" s="87"/>
    </row>
    <row r="41">
      <c r="A41" s="10"/>
      <c r="B41" s="10"/>
      <c r="C41" s="10"/>
      <c r="D41" s="10"/>
      <c r="E41" s="10"/>
      <c r="F41" s="10"/>
      <c r="G41" s="81"/>
    </row>
    <row r="42">
      <c r="A42" s="10"/>
      <c r="B42" s="10"/>
      <c r="C42" s="10"/>
      <c r="D42" s="10"/>
      <c r="E42" s="10"/>
      <c r="F42" s="10"/>
      <c r="G42" s="81"/>
    </row>
    <row r="43">
      <c r="A43" s="10"/>
      <c r="B43" s="10"/>
      <c r="C43" s="136" t="s">
        <v>273</v>
      </c>
      <c r="D43" s="136">
        <v>350000.0</v>
      </c>
      <c r="E43" s="136">
        <v>5.0</v>
      </c>
      <c r="F43" s="10">
        <f>D43*E43</f>
        <v>1750000</v>
      </c>
      <c r="G43" s="81"/>
    </row>
    <row r="44">
      <c r="A44" s="10"/>
      <c r="B44" s="10"/>
      <c r="C44" s="136" t="s">
        <v>274</v>
      </c>
      <c r="D44" s="136">
        <v>200000.0</v>
      </c>
      <c r="E44" s="136">
        <v>2.0</v>
      </c>
      <c r="F44" s="10">
        <f>D44*2</f>
        <v>400000</v>
      </c>
      <c r="G44" s="81"/>
    </row>
    <row r="45">
      <c r="A45" s="10"/>
      <c r="B45" s="10"/>
      <c r="C45" s="136" t="s">
        <v>275</v>
      </c>
      <c r="D45" s="136">
        <v>100000.0</v>
      </c>
      <c r="E45" s="136">
        <v>2.0</v>
      </c>
      <c r="F45" s="10">
        <f>D45*E45</f>
        <v>200000</v>
      </c>
      <c r="G45" s="81"/>
    </row>
    <row r="46">
      <c r="A46" s="10"/>
      <c r="B46" s="10"/>
      <c r="C46" s="136" t="s">
        <v>276</v>
      </c>
      <c r="D46" s="136"/>
      <c r="E46" s="136"/>
      <c r="F46" s="10"/>
      <c r="G46" s="81"/>
    </row>
    <row r="47">
      <c r="A47" s="10"/>
      <c r="B47" s="10"/>
      <c r="C47" s="136" t="s">
        <v>277</v>
      </c>
      <c r="D47" s="136"/>
      <c r="E47" s="136"/>
      <c r="F47" s="10"/>
      <c r="G47" s="81"/>
    </row>
    <row r="48">
      <c r="A48" s="10"/>
      <c r="B48" s="10"/>
      <c r="C48" s="136"/>
      <c r="D48" s="136"/>
      <c r="E48" s="136"/>
      <c r="F48" s="10"/>
      <c r="G48" s="81"/>
    </row>
    <row r="49">
      <c r="A49" s="10"/>
      <c r="B49" s="10"/>
      <c r="C49" s="136"/>
      <c r="D49" s="136"/>
      <c r="E49" s="136"/>
      <c r="F49" s="10"/>
      <c r="G49" s="81"/>
    </row>
    <row r="50">
      <c r="A50" s="10"/>
      <c r="B50" s="10"/>
      <c r="C50" s="136"/>
      <c r="D50" s="136"/>
      <c r="E50" s="136"/>
      <c r="F50" s="10"/>
      <c r="G50" s="81"/>
    </row>
    <row r="51">
      <c r="A51" s="10"/>
      <c r="B51" s="10"/>
      <c r="C51" s="10"/>
      <c r="D51" s="10"/>
      <c r="E51" s="10"/>
      <c r="F51" s="10">
        <f>sum(F43:F45)</f>
        <v>2350000</v>
      </c>
      <c r="G51" s="81"/>
    </row>
    <row r="52">
      <c r="A52" s="10"/>
      <c r="B52" s="10"/>
      <c r="C52" s="10"/>
      <c r="D52" s="10"/>
      <c r="E52" s="10"/>
      <c r="F52" s="10"/>
      <c r="G52" s="81"/>
    </row>
    <row r="53">
      <c r="A53" s="10"/>
      <c r="B53" s="10"/>
      <c r="C53" s="10"/>
      <c r="D53" s="10"/>
      <c r="E53" s="10"/>
      <c r="F53" s="10"/>
      <c r="G53" s="81"/>
    </row>
    <row r="54">
      <c r="G54" s="81"/>
    </row>
    <row r="55">
      <c r="G55" s="81"/>
    </row>
    <row r="56">
      <c r="G56" s="81"/>
    </row>
    <row r="57">
      <c r="G57" s="81"/>
    </row>
    <row r="58">
      <c r="G58" s="81"/>
    </row>
    <row r="59">
      <c r="G59" s="81"/>
    </row>
    <row r="60">
      <c r="G60" s="81"/>
    </row>
    <row r="61">
      <c r="G61" s="81"/>
    </row>
    <row r="62">
      <c r="G62" s="81"/>
    </row>
    <row r="63">
      <c r="G63" s="81"/>
    </row>
    <row r="64">
      <c r="G64" s="81"/>
    </row>
    <row r="65">
      <c r="G65" s="81"/>
    </row>
    <row r="66">
      <c r="G66" s="81"/>
    </row>
    <row r="67">
      <c r="G67" s="81"/>
    </row>
    <row r="68">
      <c r="G68" s="81"/>
    </row>
    <row r="69">
      <c r="G69" s="81"/>
    </row>
    <row r="70">
      <c r="G70" s="81"/>
    </row>
    <row r="71">
      <c r="G71" s="81"/>
    </row>
    <row r="72">
      <c r="G72" s="81"/>
    </row>
    <row r="73">
      <c r="G73" s="81"/>
    </row>
    <row r="74">
      <c r="G74" s="81"/>
    </row>
    <row r="75">
      <c r="G75" s="81"/>
    </row>
    <row r="76">
      <c r="G76" s="81"/>
    </row>
    <row r="77">
      <c r="G77" s="81"/>
    </row>
    <row r="78">
      <c r="G78" s="81"/>
    </row>
    <row r="79">
      <c r="G79" s="81"/>
    </row>
    <row r="80">
      <c r="G80" s="81"/>
    </row>
    <row r="81">
      <c r="G81" s="81"/>
    </row>
    <row r="82">
      <c r="G82" s="81"/>
    </row>
    <row r="83">
      <c r="G83" s="81"/>
    </row>
    <row r="84">
      <c r="G84" s="81"/>
    </row>
    <row r="85">
      <c r="G85" s="81"/>
    </row>
    <row r="86">
      <c r="G86" s="81"/>
    </row>
    <row r="87">
      <c r="G87" s="81"/>
    </row>
    <row r="88">
      <c r="G88" s="81"/>
    </row>
    <row r="89">
      <c r="G89" s="81"/>
    </row>
    <row r="90">
      <c r="G90" s="81"/>
    </row>
    <row r="91">
      <c r="G91" s="81"/>
    </row>
    <row r="92">
      <c r="G92" s="81"/>
    </row>
    <row r="93">
      <c r="G93" s="81"/>
    </row>
    <row r="94">
      <c r="G94" s="81"/>
    </row>
    <row r="95">
      <c r="G95" s="81"/>
    </row>
    <row r="96">
      <c r="G96" s="81"/>
    </row>
    <row r="97">
      <c r="G97" s="81"/>
    </row>
    <row r="98">
      <c r="G98" s="81"/>
    </row>
    <row r="99">
      <c r="G99" s="81"/>
    </row>
    <row r="100">
      <c r="G100" s="81"/>
    </row>
    <row r="101">
      <c r="G101" s="81"/>
    </row>
    <row r="102">
      <c r="G102" s="81"/>
    </row>
    <row r="103">
      <c r="G103" s="81"/>
    </row>
    <row r="104">
      <c r="G104" s="81"/>
    </row>
    <row r="105">
      <c r="G105" s="81"/>
    </row>
    <row r="106">
      <c r="G106" s="81"/>
    </row>
    <row r="107">
      <c r="G107" s="81"/>
    </row>
    <row r="108">
      <c r="G108" s="81"/>
    </row>
    <row r="109">
      <c r="G109" s="81"/>
    </row>
    <row r="110">
      <c r="G110" s="81"/>
    </row>
    <row r="111">
      <c r="G111" s="81"/>
    </row>
    <row r="112">
      <c r="G112" s="81"/>
    </row>
    <row r="113">
      <c r="G113" s="81"/>
    </row>
    <row r="114">
      <c r="G114" s="81"/>
    </row>
    <row r="115">
      <c r="G115" s="81"/>
    </row>
    <row r="116">
      <c r="G116" s="81"/>
    </row>
    <row r="117">
      <c r="G117" s="81"/>
    </row>
    <row r="118">
      <c r="G118" s="81"/>
    </row>
    <row r="119">
      <c r="G119" s="81"/>
    </row>
    <row r="120">
      <c r="G120" s="81"/>
    </row>
    <row r="121">
      <c r="G121" s="81"/>
    </row>
    <row r="122">
      <c r="G122" s="81"/>
    </row>
    <row r="123">
      <c r="G123" s="81"/>
    </row>
    <row r="124">
      <c r="G124" s="81"/>
    </row>
    <row r="125">
      <c r="G125" s="81"/>
    </row>
    <row r="126">
      <c r="G126" s="81"/>
    </row>
    <row r="127">
      <c r="G127" s="81"/>
    </row>
    <row r="128">
      <c r="G128" s="81"/>
    </row>
    <row r="129">
      <c r="G129" s="81"/>
    </row>
    <row r="130">
      <c r="G130" s="81"/>
    </row>
    <row r="131">
      <c r="G131" s="81"/>
    </row>
    <row r="132">
      <c r="G132" s="81"/>
    </row>
    <row r="133">
      <c r="G133" s="81"/>
    </row>
    <row r="134">
      <c r="G134" s="81"/>
    </row>
    <row r="135">
      <c r="G135" s="81"/>
    </row>
    <row r="136">
      <c r="G136" s="81"/>
    </row>
    <row r="137">
      <c r="G137" s="81"/>
    </row>
    <row r="138">
      <c r="G138" s="81"/>
    </row>
    <row r="139">
      <c r="G139" s="81"/>
    </row>
    <row r="140">
      <c r="G140" s="81"/>
    </row>
    <row r="141">
      <c r="G141" s="81"/>
    </row>
    <row r="142">
      <c r="G142" s="81"/>
    </row>
    <row r="143">
      <c r="G143" s="81"/>
    </row>
    <row r="144">
      <c r="G144" s="81"/>
    </row>
    <row r="145">
      <c r="G145" s="81"/>
    </row>
    <row r="146">
      <c r="G146" s="81"/>
    </row>
    <row r="147">
      <c r="G147" s="81"/>
    </row>
    <row r="148">
      <c r="G148" s="81"/>
    </row>
    <row r="149">
      <c r="G149" s="81"/>
    </row>
    <row r="150">
      <c r="G150" s="81"/>
    </row>
    <row r="151">
      <c r="G151" s="81"/>
    </row>
    <row r="152">
      <c r="G152" s="81"/>
    </row>
    <row r="153">
      <c r="G153" s="81"/>
    </row>
    <row r="154">
      <c r="G154" s="81"/>
    </row>
    <row r="155">
      <c r="G155" s="81"/>
    </row>
    <row r="156">
      <c r="G156" s="81"/>
    </row>
    <row r="157">
      <c r="G157" s="81"/>
    </row>
    <row r="158">
      <c r="G158" s="81"/>
    </row>
    <row r="159">
      <c r="G159" s="81"/>
    </row>
    <row r="160">
      <c r="G160" s="81"/>
    </row>
    <row r="161">
      <c r="G161" s="81"/>
    </row>
    <row r="162">
      <c r="G162" s="81"/>
    </row>
    <row r="163">
      <c r="G163" s="81"/>
    </row>
    <row r="164">
      <c r="G164" s="81"/>
    </row>
    <row r="165">
      <c r="G165" s="81"/>
    </row>
    <row r="166">
      <c r="G166" s="81"/>
    </row>
    <row r="167">
      <c r="G167" s="81"/>
    </row>
    <row r="168">
      <c r="G168" s="81"/>
    </row>
    <row r="169">
      <c r="G169" s="81"/>
    </row>
    <row r="170">
      <c r="G170" s="81"/>
    </row>
    <row r="171">
      <c r="G171" s="81"/>
    </row>
    <row r="172">
      <c r="G172" s="81"/>
    </row>
    <row r="173">
      <c r="G173" s="81"/>
    </row>
    <row r="174">
      <c r="G174" s="81"/>
    </row>
    <row r="175">
      <c r="G175" s="81"/>
    </row>
    <row r="176">
      <c r="G176" s="81"/>
    </row>
    <row r="177">
      <c r="G177" s="81"/>
    </row>
    <row r="178">
      <c r="G178" s="81"/>
    </row>
    <row r="179">
      <c r="G179" s="81"/>
    </row>
    <row r="180">
      <c r="G180" s="81"/>
    </row>
    <row r="181">
      <c r="G181" s="81"/>
    </row>
    <row r="182">
      <c r="G182" s="81"/>
    </row>
    <row r="183">
      <c r="G183" s="81"/>
    </row>
    <row r="184">
      <c r="G184" s="81"/>
    </row>
    <row r="185">
      <c r="G185" s="81"/>
    </row>
    <row r="186">
      <c r="G186" s="81"/>
    </row>
    <row r="187">
      <c r="G187" s="81"/>
    </row>
    <row r="188">
      <c r="G188" s="81"/>
    </row>
    <row r="189">
      <c r="G189" s="81"/>
    </row>
    <row r="190">
      <c r="G190" s="81"/>
    </row>
    <row r="191">
      <c r="G191" s="81"/>
    </row>
    <row r="192">
      <c r="G192" s="81"/>
    </row>
    <row r="193">
      <c r="G193" s="81"/>
    </row>
    <row r="194">
      <c r="G194" s="81"/>
    </row>
    <row r="195">
      <c r="G195" s="81"/>
    </row>
    <row r="196">
      <c r="G196" s="81"/>
    </row>
    <row r="197">
      <c r="G197" s="81"/>
    </row>
    <row r="198">
      <c r="G198" s="81"/>
    </row>
    <row r="199">
      <c r="G199" s="81"/>
    </row>
    <row r="200">
      <c r="G200" s="81"/>
    </row>
    <row r="201">
      <c r="G201" s="81"/>
    </row>
    <row r="202">
      <c r="G202" s="81"/>
    </row>
    <row r="203">
      <c r="G203" s="81"/>
    </row>
    <row r="204">
      <c r="G204" s="81"/>
    </row>
    <row r="205">
      <c r="G205" s="81"/>
    </row>
    <row r="206">
      <c r="G206" s="81"/>
    </row>
    <row r="207">
      <c r="G207" s="81"/>
    </row>
    <row r="208">
      <c r="G208" s="81"/>
    </row>
    <row r="209">
      <c r="G209" s="81"/>
    </row>
    <row r="210">
      <c r="G210" s="81"/>
    </row>
    <row r="211">
      <c r="G211" s="81"/>
    </row>
    <row r="212">
      <c r="G212" s="81"/>
    </row>
    <row r="213">
      <c r="G213" s="81"/>
    </row>
    <row r="214">
      <c r="G214" s="81"/>
    </row>
    <row r="215">
      <c r="G215" s="81"/>
    </row>
    <row r="216">
      <c r="G216" s="81"/>
    </row>
    <row r="217">
      <c r="G217" s="81"/>
    </row>
    <row r="218">
      <c r="G218" s="81"/>
    </row>
    <row r="219">
      <c r="G219" s="81"/>
    </row>
    <row r="220">
      <c r="G220" s="81"/>
    </row>
    <row r="221">
      <c r="G221" s="81"/>
    </row>
    <row r="222">
      <c r="G222" s="81"/>
    </row>
    <row r="223">
      <c r="G223" s="81"/>
    </row>
    <row r="224">
      <c r="G224" s="81"/>
    </row>
    <row r="225">
      <c r="G225" s="81"/>
    </row>
    <row r="226">
      <c r="G226" s="81"/>
    </row>
    <row r="227">
      <c r="G227" s="81"/>
    </row>
    <row r="228">
      <c r="G228" s="81"/>
    </row>
    <row r="229">
      <c r="G229" s="81"/>
    </row>
    <row r="230">
      <c r="G230" s="81"/>
    </row>
    <row r="231">
      <c r="G231" s="81"/>
    </row>
    <row r="232">
      <c r="G232" s="81"/>
    </row>
    <row r="233">
      <c r="G233" s="81"/>
    </row>
    <row r="234">
      <c r="G234" s="81"/>
    </row>
    <row r="235">
      <c r="G235" s="81"/>
    </row>
    <row r="236">
      <c r="G236" s="81"/>
    </row>
    <row r="237">
      <c r="G237" s="81"/>
    </row>
    <row r="238">
      <c r="G238" s="81"/>
    </row>
    <row r="239">
      <c r="G239" s="81"/>
    </row>
    <row r="240">
      <c r="G240" s="81"/>
    </row>
    <row r="241">
      <c r="G241" s="81"/>
    </row>
    <row r="242">
      <c r="G242" s="81"/>
    </row>
    <row r="243">
      <c r="G243" s="81"/>
    </row>
    <row r="244">
      <c r="G244" s="81"/>
    </row>
    <row r="245">
      <c r="G245" s="81"/>
    </row>
    <row r="246">
      <c r="G246" s="81"/>
    </row>
    <row r="247">
      <c r="G247" s="81"/>
    </row>
    <row r="248">
      <c r="G248" s="81"/>
    </row>
    <row r="249">
      <c r="G249" s="81"/>
    </row>
    <row r="250">
      <c r="G250" s="81"/>
    </row>
    <row r="251">
      <c r="G251" s="81"/>
    </row>
    <row r="252">
      <c r="G252" s="81"/>
    </row>
    <row r="253">
      <c r="G253" s="81"/>
    </row>
    <row r="254">
      <c r="G254" s="81"/>
    </row>
    <row r="255">
      <c r="G255" s="81"/>
    </row>
    <row r="256">
      <c r="G256" s="81"/>
    </row>
    <row r="257">
      <c r="G257" s="81"/>
    </row>
    <row r="258">
      <c r="G258" s="81"/>
    </row>
    <row r="259">
      <c r="G259" s="81"/>
    </row>
    <row r="260">
      <c r="G260" s="81"/>
    </row>
    <row r="261">
      <c r="G261" s="81"/>
    </row>
    <row r="262">
      <c r="G262" s="81"/>
    </row>
    <row r="263">
      <c r="G263" s="81"/>
    </row>
    <row r="264">
      <c r="G264" s="81"/>
    </row>
    <row r="265">
      <c r="G265" s="81"/>
    </row>
    <row r="266">
      <c r="G266" s="81"/>
    </row>
    <row r="267">
      <c r="G267" s="81"/>
    </row>
    <row r="268">
      <c r="G268" s="81"/>
    </row>
    <row r="269">
      <c r="G269" s="81"/>
    </row>
    <row r="270">
      <c r="G270" s="81"/>
    </row>
    <row r="271">
      <c r="G271" s="81"/>
    </row>
    <row r="272">
      <c r="G272" s="81"/>
    </row>
    <row r="273">
      <c r="G273" s="81"/>
    </row>
    <row r="274">
      <c r="G274" s="81"/>
    </row>
    <row r="275">
      <c r="G275" s="81"/>
    </row>
    <row r="276">
      <c r="G276" s="81"/>
    </row>
    <row r="277">
      <c r="G277" s="81"/>
    </row>
    <row r="278">
      <c r="G278" s="81"/>
    </row>
    <row r="279">
      <c r="G279" s="81"/>
    </row>
    <row r="280">
      <c r="G280" s="81"/>
    </row>
    <row r="281">
      <c r="G281" s="81"/>
    </row>
    <row r="282">
      <c r="G282" s="81"/>
    </row>
    <row r="283">
      <c r="G283" s="81"/>
    </row>
    <row r="284">
      <c r="G284" s="81"/>
    </row>
    <row r="285">
      <c r="G285" s="81"/>
    </row>
    <row r="286">
      <c r="G286" s="81"/>
    </row>
    <row r="287">
      <c r="G287" s="81"/>
    </row>
    <row r="288">
      <c r="G288" s="81"/>
    </row>
    <row r="289">
      <c r="G289" s="81"/>
    </row>
    <row r="290">
      <c r="G290" s="81"/>
    </row>
    <row r="291">
      <c r="G291" s="81"/>
    </row>
    <row r="292">
      <c r="G292" s="81"/>
    </row>
    <row r="293">
      <c r="G293" s="81"/>
    </row>
    <row r="294">
      <c r="G294" s="81"/>
    </row>
    <row r="295">
      <c r="G295" s="81"/>
    </row>
    <row r="296">
      <c r="G296" s="81"/>
    </row>
    <row r="297">
      <c r="G297" s="81"/>
    </row>
    <row r="298">
      <c r="G298" s="81"/>
    </row>
    <row r="299">
      <c r="G299" s="81"/>
    </row>
    <row r="300">
      <c r="G300" s="81"/>
    </row>
    <row r="301">
      <c r="G301" s="81"/>
    </row>
    <row r="302">
      <c r="G302" s="81"/>
    </row>
    <row r="303">
      <c r="G303" s="81"/>
    </row>
    <row r="304">
      <c r="G304" s="81"/>
    </row>
    <row r="305">
      <c r="G305" s="81"/>
    </row>
    <row r="306">
      <c r="G306" s="81"/>
    </row>
    <row r="307">
      <c r="G307" s="81"/>
    </row>
    <row r="308">
      <c r="G308" s="81"/>
    </row>
    <row r="309">
      <c r="G309" s="81"/>
    </row>
    <row r="310">
      <c r="G310" s="81"/>
    </row>
    <row r="311">
      <c r="G311" s="81"/>
    </row>
    <row r="312">
      <c r="G312" s="81"/>
    </row>
    <row r="313">
      <c r="G313" s="81"/>
    </row>
    <row r="314">
      <c r="G314" s="81"/>
    </row>
    <row r="315">
      <c r="G315" s="81"/>
    </row>
    <row r="316">
      <c r="G316" s="81"/>
    </row>
    <row r="317">
      <c r="G317" s="81"/>
    </row>
    <row r="318">
      <c r="G318" s="81"/>
    </row>
    <row r="319">
      <c r="G319" s="81"/>
    </row>
    <row r="320">
      <c r="G320" s="81"/>
    </row>
    <row r="321">
      <c r="G321" s="81"/>
    </row>
    <row r="322">
      <c r="G322" s="81"/>
    </row>
    <row r="323">
      <c r="G323" s="81"/>
    </row>
    <row r="324">
      <c r="G324" s="81"/>
    </row>
    <row r="325">
      <c r="G325" s="81"/>
    </row>
    <row r="326">
      <c r="G326" s="81"/>
    </row>
    <row r="327">
      <c r="G327" s="81"/>
    </row>
    <row r="328">
      <c r="G328" s="81"/>
    </row>
    <row r="329">
      <c r="G329" s="81"/>
    </row>
    <row r="330">
      <c r="G330" s="81"/>
    </row>
    <row r="331">
      <c r="G331" s="81"/>
    </row>
    <row r="332">
      <c r="G332" s="81"/>
    </row>
    <row r="333">
      <c r="G333" s="81"/>
    </row>
    <row r="334">
      <c r="G334" s="81"/>
    </row>
    <row r="335">
      <c r="G335" s="81"/>
    </row>
    <row r="336">
      <c r="G336" s="81"/>
    </row>
    <row r="337">
      <c r="G337" s="81"/>
    </row>
    <row r="338">
      <c r="G338" s="81"/>
    </row>
    <row r="339">
      <c r="G339" s="81"/>
    </row>
    <row r="340">
      <c r="G340" s="81"/>
    </row>
    <row r="341">
      <c r="G341" s="81"/>
    </row>
    <row r="342">
      <c r="G342" s="81"/>
    </row>
    <row r="343">
      <c r="G343" s="81"/>
    </row>
    <row r="344">
      <c r="G344" s="81"/>
    </row>
    <row r="345">
      <c r="G345" s="81"/>
    </row>
    <row r="346">
      <c r="G346" s="81"/>
    </row>
    <row r="347">
      <c r="G347" s="81"/>
    </row>
    <row r="348">
      <c r="G348" s="81"/>
    </row>
    <row r="349">
      <c r="G349" s="81"/>
    </row>
    <row r="350">
      <c r="G350" s="81"/>
    </row>
    <row r="351">
      <c r="G351" s="81"/>
    </row>
    <row r="352">
      <c r="G352" s="81"/>
    </row>
    <row r="353">
      <c r="G353" s="81"/>
    </row>
    <row r="354">
      <c r="G354" s="81"/>
    </row>
    <row r="355">
      <c r="G355" s="81"/>
    </row>
    <row r="356">
      <c r="G356" s="81"/>
    </row>
    <row r="357">
      <c r="G357" s="81"/>
    </row>
    <row r="358">
      <c r="G358" s="81"/>
    </row>
    <row r="359">
      <c r="G359" s="81"/>
    </row>
    <row r="360">
      <c r="G360" s="81"/>
    </row>
    <row r="361">
      <c r="G361" s="81"/>
    </row>
    <row r="362">
      <c r="G362" s="81"/>
    </row>
    <row r="363">
      <c r="G363" s="81"/>
    </row>
    <row r="364">
      <c r="G364" s="81"/>
    </row>
    <row r="365">
      <c r="G365" s="81"/>
    </row>
    <row r="366">
      <c r="G366" s="81"/>
    </row>
    <row r="367">
      <c r="G367" s="81"/>
    </row>
    <row r="368">
      <c r="G368" s="81"/>
    </row>
    <row r="369">
      <c r="G369" s="81"/>
    </row>
    <row r="370">
      <c r="G370" s="81"/>
    </row>
    <row r="371">
      <c r="G371" s="81"/>
    </row>
    <row r="372">
      <c r="G372" s="81"/>
    </row>
    <row r="373">
      <c r="G373" s="81"/>
    </row>
    <row r="374">
      <c r="G374" s="81"/>
    </row>
    <row r="375">
      <c r="G375" s="81"/>
    </row>
    <row r="376">
      <c r="G376" s="81"/>
    </row>
    <row r="377">
      <c r="G377" s="81"/>
    </row>
    <row r="378">
      <c r="G378" s="81"/>
    </row>
    <row r="379">
      <c r="G379" s="81"/>
    </row>
    <row r="380">
      <c r="G380" s="81"/>
    </row>
    <row r="381">
      <c r="G381" s="81"/>
    </row>
    <row r="382">
      <c r="G382" s="81"/>
    </row>
    <row r="383">
      <c r="G383" s="81"/>
    </row>
    <row r="384">
      <c r="G384" s="81"/>
    </row>
    <row r="385">
      <c r="G385" s="81"/>
    </row>
    <row r="386">
      <c r="G386" s="81"/>
    </row>
    <row r="387">
      <c r="G387" s="81"/>
    </row>
    <row r="388">
      <c r="G388" s="81"/>
    </row>
    <row r="389">
      <c r="G389" s="81"/>
    </row>
    <row r="390">
      <c r="G390" s="81"/>
    </row>
    <row r="391">
      <c r="G391" s="81"/>
    </row>
    <row r="392">
      <c r="G392" s="81"/>
    </row>
    <row r="393">
      <c r="G393" s="81"/>
    </row>
    <row r="394">
      <c r="G394" s="81"/>
    </row>
    <row r="395">
      <c r="G395" s="81"/>
    </row>
    <row r="396">
      <c r="G396" s="81"/>
    </row>
    <row r="397">
      <c r="G397" s="81"/>
    </row>
    <row r="398">
      <c r="G398" s="81"/>
    </row>
    <row r="399">
      <c r="G399" s="81"/>
    </row>
    <row r="400">
      <c r="G400" s="81"/>
    </row>
    <row r="401">
      <c r="G401" s="81"/>
    </row>
    <row r="402">
      <c r="G402" s="81"/>
    </row>
    <row r="403">
      <c r="G403" s="81"/>
    </row>
    <row r="404">
      <c r="G404" s="81"/>
    </row>
    <row r="405">
      <c r="G405" s="81"/>
    </row>
    <row r="406">
      <c r="G406" s="81"/>
    </row>
    <row r="407">
      <c r="G407" s="81"/>
    </row>
    <row r="408">
      <c r="G408" s="81"/>
    </row>
    <row r="409">
      <c r="G409" s="81"/>
    </row>
    <row r="410">
      <c r="G410" s="81"/>
    </row>
    <row r="411">
      <c r="G411" s="81"/>
    </row>
    <row r="412">
      <c r="G412" s="81"/>
    </row>
    <row r="413">
      <c r="G413" s="81"/>
    </row>
    <row r="414">
      <c r="G414" s="81"/>
    </row>
    <row r="415">
      <c r="G415" s="81"/>
    </row>
    <row r="416">
      <c r="G416" s="81"/>
    </row>
    <row r="417">
      <c r="G417" s="81"/>
    </row>
    <row r="418">
      <c r="G418" s="81"/>
    </row>
    <row r="419">
      <c r="G419" s="81"/>
    </row>
    <row r="420">
      <c r="G420" s="81"/>
    </row>
    <row r="421">
      <c r="G421" s="81"/>
    </row>
    <row r="422">
      <c r="G422" s="81"/>
    </row>
    <row r="423">
      <c r="G423" s="81"/>
    </row>
    <row r="424">
      <c r="G424" s="81"/>
    </row>
    <row r="425">
      <c r="G425" s="81"/>
    </row>
    <row r="426">
      <c r="G426" s="81"/>
    </row>
    <row r="427">
      <c r="G427" s="81"/>
    </row>
    <row r="428">
      <c r="G428" s="81"/>
    </row>
    <row r="429">
      <c r="G429" s="81"/>
    </row>
    <row r="430">
      <c r="G430" s="81"/>
    </row>
    <row r="431">
      <c r="G431" s="81"/>
    </row>
    <row r="432">
      <c r="G432" s="81"/>
    </row>
    <row r="433">
      <c r="G433" s="81"/>
    </row>
    <row r="434">
      <c r="G434" s="81"/>
    </row>
    <row r="435">
      <c r="G435" s="81"/>
    </row>
    <row r="436">
      <c r="G436" s="81"/>
    </row>
    <row r="437">
      <c r="G437" s="81"/>
    </row>
    <row r="438">
      <c r="G438" s="81"/>
    </row>
    <row r="439">
      <c r="G439" s="81"/>
    </row>
    <row r="440">
      <c r="G440" s="81"/>
    </row>
    <row r="441">
      <c r="G441" s="81"/>
    </row>
    <row r="442">
      <c r="G442" s="81"/>
    </row>
    <row r="443">
      <c r="G443" s="81"/>
    </row>
    <row r="444">
      <c r="G444" s="81"/>
    </row>
    <row r="445">
      <c r="G445" s="81"/>
    </row>
    <row r="446">
      <c r="G446" s="81"/>
    </row>
    <row r="447">
      <c r="G447" s="81"/>
    </row>
    <row r="448">
      <c r="G448" s="81"/>
    </row>
    <row r="449">
      <c r="G449" s="81"/>
    </row>
    <row r="450">
      <c r="G450" s="81"/>
    </row>
    <row r="451">
      <c r="G451" s="81"/>
    </row>
    <row r="452">
      <c r="G452" s="81"/>
    </row>
    <row r="453">
      <c r="G453" s="81"/>
    </row>
    <row r="454">
      <c r="G454" s="81"/>
    </row>
    <row r="455">
      <c r="G455" s="81"/>
    </row>
    <row r="456">
      <c r="G456" s="81"/>
    </row>
    <row r="457">
      <c r="G457" s="81"/>
    </row>
    <row r="458">
      <c r="G458" s="81"/>
    </row>
    <row r="459">
      <c r="G459" s="81"/>
    </row>
    <row r="460">
      <c r="G460" s="81"/>
    </row>
    <row r="461">
      <c r="G461" s="81"/>
    </row>
    <row r="462">
      <c r="G462" s="81"/>
    </row>
    <row r="463">
      <c r="G463" s="81"/>
    </row>
    <row r="464">
      <c r="G464" s="81"/>
    </row>
    <row r="465">
      <c r="G465" s="81"/>
    </row>
    <row r="466">
      <c r="G466" s="81"/>
    </row>
    <row r="467">
      <c r="G467" s="81"/>
    </row>
    <row r="468">
      <c r="G468" s="81"/>
    </row>
    <row r="469">
      <c r="G469" s="81"/>
    </row>
    <row r="470">
      <c r="G470" s="81"/>
    </row>
    <row r="471">
      <c r="G471" s="81"/>
    </row>
    <row r="472">
      <c r="G472" s="81"/>
    </row>
    <row r="473">
      <c r="G473" s="81"/>
    </row>
    <row r="474">
      <c r="G474" s="81"/>
    </row>
    <row r="475">
      <c r="G475" s="81"/>
    </row>
    <row r="476">
      <c r="G476" s="81"/>
    </row>
    <row r="477">
      <c r="G477" s="81"/>
    </row>
    <row r="478">
      <c r="G478" s="81"/>
    </row>
    <row r="479">
      <c r="G479" s="81"/>
    </row>
    <row r="480">
      <c r="G480" s="81"/>
    </row>
    <row r="481">
      <c r="G481" s="81"/>
    </row>
    <row r="482">
      <c r="G482" s="81"/>
    </row>
    <row r="483">
      <c r="G483" s="81"/>
    </row>
    <row r="484">
      <c r="G484" s="81"/>
    </row>
    <row r="485">
      <c r="G485" s="81"/>
    </row>
    <row r="486">
      <c r="G486" s="81"/>
    </row>
    <row r="487">
      <c r="G487" s="81"/>
    </row>
    <row r="488">
      <c r="G488" s="81"/>
    </row>
    <row r="489">
      <c r="G489" s="81"/>
    </row>
    <row r="490">
      <c r="G490" s="81"/>
    </row>
    <row r="491">
      <c r="G491" s="81"/>
    </row>
    <row r="492">
      <c r="G492" s="81"/>
    </row>
    <row r="493">
      <c r="G493" s="81"/>
    </row>
    <row r="494">
      <c r="G494" s="81"/>
    </row>
    <row r="495">
      <c r="G495" s="81"/>
    </row>
    <row r="496">
      <c r="G496" s="81"/>
    </row>
    <row r="497">
      <c r="G497" s="81"/>
    </row>
    <row r="498">
      <c r="G498" s="81"/>
    </row>
    <row r="499">
      <c r="G499" s="81"/>
    </row>
    <row r="500">
      <c r="G500" s="81"/>
    </row>
    <row r="501">
      <c r="G501" s="81"/>
    </row>
    <row r="502">
      <c r="G502" s="81"/>
    </row>
    <row r="503">
      <c r="G503" s="81"/>
    </row>
    <row r="504">
      <c r="G504" s="81"/>
    </row>
    <row r="505">
      <c r="G505" s="81"/>
    </row>
    <row r="506">
      <c r="G506" s="81"/>
    </row>
    <row r="507">
      <c r="G507" s="81"/>
    </row>
    <row r="508">
      <c r="G508" s="81"/>
    </row>
    <row r="509">
      <c r="G509" s="81"/>
    </row>
    <row r="510">
      <c r="G510" s="81"/>
    </row>
    <row r="511">
      <c r="G511" s="81"/>
    </row>
    <row r="512">
      <c r="G512" s="81"/>
    </row>
    <row r="513">
      <c r="G513" s="81"/>
    </row>
    <row r="514">
      <c r="G514" s="81"/>
    </row>
    <row r="515">
      <c r="G515" s="81"/>
    </row>
    <row r="516">
      <c r="G516" s="81"/>
    </row>
    <row r="517">
      <c r="G517" s="81"/>
    </row>
    <row r="518">
      <c r="G518" s="81"/>
    </row>
    <row r="519">
      <c r="G519" s="81"/>
    </row>
    <row r="520">
      <c r="G520" s="81"/>
    </row>
    <row r="521">
      <c r="G521" s="81"/>
    </row>
    <row r="522">
      <c r="G522" s="81"/>
    </row>
    <row r="523">
      <c r="G523" s="81"/>
    </row>
    <row r="524">
      <c r="G524" s="81"/>
    </row>
    <row r="525">
      <c r="G525" s="81"/>
    </row>
    <row r="526">
      <c r="G526" s="81"/>
    </row>
    <row r="527">
      <c r="G527" s="81"/>
    </row>
    <row r="528">
      <c r="G528" s="81"/>
    </row>
    <row r="529">
      <c r="G529" s="81"/>
    </row>
    <row r="530">
      <c r="G530" s="81"/>
    </row>
    <row r="531">
      <c r="G531" s="81"/>
    </row>
    <row r="532">
      <c r="G532" s="81"/>
    </row>
    <row r="533">
      <c r="G533" s="81"/>
    </row>
    <row r="534">
      <c r="G534" s="81"/>
    </row>
    <row r="535">
      <c r="G535" s="81"/>
    </row>
    <row r="536">
      <c r="G536" s="81"/>
    </row>
    <row r="537">
      <c r="G537" s="81"/>
    </row>
    <row r="538">
      <c r="G538" s="81"/>
    </row>
    <row r="539">
      <c r="G539" s="81"/>
    </row>
    <row r="540">
      <c r="G540" s="81"/>
    </row>
    <row r="541">
      <c r="G541" s="81"/>
    </row>
    <row r="542">
      <c r="G542" s="81"/>
    </row>
    <row r="543">
      <c r="G543" s="81"/>
    </row>
    <row r="544">
      <c r="G544" s="81"/>
    </row>
    <row r="545">
      <c r="G545" s="81"/>
    </row>
    <row r="546">
      <c r="G546" s="81"/>
    </row>
    <row r="547">
      <c r="G547" s="81"/>
    </row>
    <row r="548">
      <c r="G548" s="81"/>
    </row>
    <row r="549">
      <c r="G549" s="81"/>
    </row>
    <row r="550">
      <c r="G550" s="81"/>
    </row>
    <row r="551">
      <c r="G551" s="81"/>
    </row>
    <row r="552">
      <c r="G552" s="81"/>
    </row>
    <row r="553">
      <c r="G553" s="81"/>
    </row>
    <row r="554">
      <c r="G554" s="81"/>
    </row>
    <row r="555">
      <c r="G555" s="81"/>
    </row>
    <row r="556">
      <c r="G556" s="81"/>
    </row>
    <row r="557">
      <c r="G557" s="81"/>
    </row>
    <row r="558">
      <c r="G558" s="81"/>
    </row>
    <row r="559">
      <c r="G559" s="81"/>
    </row>
    <row r="560">
      <c r="G560" s="81"/>
    </row>
    <row r="561">
      <c r="G561" s="81"/>
    </row>
    <row r="562">
      <c r="G562" s="81"/>
    </row>
    <row r="563">
      <c r="G563" s="81"/>
    </row>
    <row r="564">
      <c r="G564" s="81"/>
    </row>
    <row r="565">
      <c r="G565" s="81"/>
    </row>
    <row r="566">
      <c r="G566" s="81"/>
    </row>
    <row r="567">
      <c r="G567" s="81"/>
    </row>
    <row r="568">
      <c r="G568" s="81"/>
    </row>
    <row r="569">
      <c r="G569" s="81"/>
    </row>
    <row r="570">
      <c r="G570" s="81"/>
    </row>
    <row r="571">
      <c r="G571" s="81"/>
    </row>
    <row r="572">
      <c r="G572" s="81"/>
    </row>
    <row r="573">
      <c r="G573" s="81"/>
    </row>
    <row r="574">
      <c r="G574" s="81"/>
    </row>
    <row r="575">
      <c r="G575" s="81"/>
    </row>
    <row r="576">
      <c r="G576" s="81"/>
    </row>
    <row r="577">
      <c r="G577" s="81"/>
    </row>
    <row r="578">
      <c r="G578" s="81"/>
    </row>
    <row r="579">
      <c r="G579" s="81"/>
    </row>
    <row r="580">
      <c r="G580" s="81"/>
    </row>
    <row r="581">
      <c r="G581" s="81"/>
    </row>
    <row r="582">
      <c r="G582" s="81"/>
    </row>
    <row r="583">
      <c r="G583" s="81"/>
    </row>
    <row r="584">
      <c r="G584" s="81"/>
    </row>
    <row r="585">
      <c r="G585" s="81"/>
    </row>
    <row r="586">
      <c r="G586" s="81"/>
    </row>
    <row r="587">
      <c r="G587" s="81"/>
    </row>
    <row r="588">
      <c r="G588" s="81"/>
    </row>
    <row r="589">
      <c r="G589" s="81"/>
    </row>
    <row r="590">
      <c r="G590" s="81"/>
    </row>
    <row r="591">
      <c r="G591" s="81"/>
    </row>
    <row r="592">
      <c r="G592" s="81"/>
    </row>
    <row r="593">
      <c r="G593" s="81"/>
    </row>
    <row r="594">
      <c r="G594" s="81"/>
    </row>
    <row r="595">
      <c r="G595" s="81"/>
    </row>
    <row r="596">
      <c r="G596" s="81"/>
    </row>
    <row r="597">
      <c r="G597" s="81"/>
    </row>
    <row r="598">
      <c r="G598" s="81"/>
    </row>
    <row r="599">
      <c r="G599" s="81"/>
    </row>
    <row r="600">
      <c r="G600" s="81"/>
    </row>
    <row r="601">
      <c r="G601" s="81"/>
    </row>
    <row r="602">
      <c r="G602" s="81"/>
    </row>
    <row r="603">
      <c r="G603" s="81"/>
    </row>
    <row r="604">
      <c r="G604" s="81"/>
    </row>
    <row r="605">
      <c r="G605" s="81"/>
    </row>
    <row r="606">
      <c r="G606" s="81"/>
    </row>
    <row r="607">
      <c r="G607" s="81"/>
    </row>
    <row r="608">
      <c r="G608" s="81"/>
    </row>
    <row r="609">
      <c r="G609" s="81"/>
    </row>
    <row r="610">
      <c r="G610" s="81"/>
    </row>
    <row r="611">
      <c r="G611" s="81"/>
    </row>
    <row r="612">
      <c r="G612" s="81"/>
    </row>
    <row r="613">
      <c r="G613" s="81"/>
    </row>
    <row r="614">
      <c r="G614" s="81"/>
    </row>
    <row r="615">
      <c r="G615" s="81"/>
    </row>
    <row r="616">
      <c r="G616" s="81"/>
    </row>
    <row r="617">
      <c r="G617" s="81"/>
    </row>
    <row r="618">
      <c r="G618" s="81"/>
    </row>
    <row r="619">
      <c r="G619" s="81"/>
    </row>
    <row r="620">
      <c r="G620" s="81"/>
    </row>
    <row r="621">
      <c r="G621" s="81"/>
    </row>
    <row r="622">
      <c r="G622" s="81"/>
    </row>
    <row r="623">
      <c r="G623" s="81"/>
    </row>
    <row r="624">
      <c r="G624" s="81"/>
    </row>
    <row r="625">
      <c r="G625" s="81"/>
    </row>
    <row r="626">
      <c r="G626" s="81"/>
    </row>
    <row r="627">
      <c r="G627" s="81"/>
    </row>
    <row r="628">
      <c r="G628" s="81"/>
    </row>
    <row r="629">
      <c r="G629" s="81"/>
    </row>
    <row r="630">
      <c r="G630" s="81"/>
    </row>
    <row r="631">
      <c r="G631" s="81"/>
    </row>
    <row r="632">
      <c r="G632" s="81"/>
    </row>
    <row r="633">
      <c r="G633" s="81"/>
    </row>
    <row r="634">
      <c r="G634" s="81"/>
    </row>
    <row r="635">
      <c r="G635" s="81"/>
    </row>
    <row r="636">
      <c r="G636" s="81"/>
    </row>
    <row r="637">
      <c r="G637" s="81"/>
    </row>
    <row r="638">
      <c r="G638" s="81"/>
    </row>
    <row r="639">
      <c r="G639" s="81"/>
    </row>
    <row r="640">
      <c r="G640" s="81"/>
    </row>
    <row r="641">
      <c r="G641" s="81"/>
    </row>
    <row r="642">
      <c r="G642" s="81"/>
    </row>
    <row r="643">
      <c r="G643" s="81"/>
    </row>
    <row r="644">
      <c r="G644" s="81"/>
    </row>
    <row r="645">
      <c r="G645" s="81"/>
    </row>
    <row r="646">
      <c r="G646" s="81"/>
    </row>
    <row r="647">
      <c r="G647" s="81"/>
    </row>
    <row r="648">
      <c r="G648" s="81"/>
    </row>
    <row r="649">
      <c r="G649" s="81"/>
    </row>
    <row r="650">
      <c r="G650" s="81"/>
    </row>
    <row r="651">
      <c r="G651" s="81"/>
    </row>
    <row r="652">
      <c r="G652" s="81"/>
    </row>
    <row r="653">
      <c r="G653" s="81"/>
    </row>
    <row r="654">
      <c r="G654" s="81"/>
    </row>
    <row r="655">
      <c r="G655" s="81"/>
    </row>
    <row r="656">
      <c r="G656" s="81"/>
    </row>
    <row r="657">
      <c r="G657" s="81"/>
    </row>
    <row r="658">
      <c r="G658" s="81"/>
    </row>
    <row r="659">
      <c r="G659" s="81"/>
    </row>
    <row r="660">
      <c r="G660" s="81"/>
    </row>
    <row r="661">
      <c r="G661" s="81"/>
    </row>
    <row r="662">
      <c r="G662" s="81"/>
    </row>
    <row r="663">
      <c r="G663" s="81"/>
    </row>
    <row r="664">
      <c r="G664" s="81"/>
    </row>
    <row r="665">
      <c r="G665" s="81"/>
    </row>
    <row r="666">
      <c r="G666" s="81"/>
    </row>
    <row r="667">
      <c r="G667" s="81"/>
    </row>
    <row r="668">
      <c r="G668" s="81"/>
    </row>
    <row r="669">
      <c r="G669" s="81"/>
    </row>
    <row r="670">
      <c r="G670" s="81"/>
    </row>
    <row r="671">
      <c r="G671" s="81"/>
    </row>
    <row r="672">
      <c r="G672" s="81"/>
    </row>
    <row r="673">
      <c r="G673" s="81"/>
    </row>
    <row r="674">
      <c r="G674" s="81"/>
    </row>
    <row r="675">
      <c r="G675" s="81"/>
    </row>
    <row r="676">
      <c r="G676" s="81"/>
    </row>
    <row r="677">
      <c r="G677" s="81"/>
    </row>
    <row r="678">
      <c r="G678" s="81"/>
    </row>
    <row r="679">
      <c r="G679" s="81"/>
    </row>
    <row r="680">
      <c r="G680" s="81"/>
    </row>
    <row r="681">
      <c r="G681" s="81"/>
    </row>
    <row r="682">
      <c r="G682" s="81"/>
    </row>
    <row r="683">
      <c r="G683" s="81"/>
    </row>
    <row r="684">
      <c r="G684" s="81"/>
    </row>
    <row r="685">
      <c r="G685" s="81"/>
    </row>
    <row r="686">
      <c r="G686" s="81"/>
    </row>
    <row r="687">
      <c r="G687" s="81"/>
    </row>
    <row r="688">
      <c r="G688" s="81"/>
    </row>
    <row r="689">
      <c r="G689" s="81"/>
    </row>
    <row r="690">
      <c r="G690" s="81"/>
    </row>
    <row r="691">
      <c r="G691" s="81"/>
    </row>
    <row r="692">
      <c r="G692" s="81"/>
    </row>
    <row r="693">
      <c r="G693" s="81"/>
    </row>
    <row r="694">
      <c r="G694" s="81"/>
    </row>
    <row r="695">
      <c r="G695" s="81"/>
    </row>
    <row r="696">
      <c r="G696" s="81"/>
    </row>
    <row r="697">
      <c r="G697" s="81"/>
    </row>
    <row r="698">
      <c r="G698" s="81"/>
    </row>
    <row r="699">
      <c r="G699" s="81"/>
    </row>
    <row r="700">
      <c r="G700" s="81"/>
    </row>
    <row r="701">
      <c r="G701" s="81"/>
    </row>
    <row r="702">
      <c r="G702" s="81"/>
    </row>
    <row r="703">
      <c r="G703" s="81"/>
    </row>
    <row r="704">
      <c r="G704" s="81"/>
    </row>
    <row r="705">
      <c r="G705" s="81"/>
    </row>
    <row r="706">
      <c r="G706" s="81"/>
    </row>
    <row r="707">
      <c r="G707" s="81"/>
    </row>
    <row r="708">
      <c r="G708" s="81"/>
    </row>
    <row r="709">
      <c r="G709" s="81"/>
    </row>
    <row r="710">
      <c r="G710" s="81"/>
    </row>
    <row r="711">
      <c r="G711" s="81"/>
    </row>
    <row r="712">
      <c r="G712" s="81"/>
    </row>
    <row r="713">
      <c r="G713" s="81"/>
    </row>
    <row r="714">
      <c r="G714" s="81"/>
    </row>
    <row r="715">
      <c r="G715" s="81"/>
    </row>
    <row r="716">
      <c r="G716" s="81"/>
    </row>
    <row r="717">
      <c r="G717" s="81"/>
    </row>
    <row r="718">
      <c r="G718" s="81"/>
    </row>
    <row r="719">
      <c r="G719" s="81"/>
    </row>
    <row r="720">
      <c r="G720" s="81"/>
    </row>
    <row r="721">
      <c r="G721" s="81"/>
    </row>
    <row r="722">
      <c r="G722" s="81"/>
    </row>
    <row r="723">
      <c r="G723" s="81"/>
    </row>
    <row r="724">
      <c r="G724" s="81"/>
    </row>
    <row r="725">
      <c r="G725" s="81"/>
    </row>
    <row r="726">
      <c r="G726" s="81"/>
    </row>
    <row r="727">
      <c r="G727" s="81"/>
    </row>
    <row r="728">
      <c r="G728" s="81"/>
    </row>
    <row r="729">
      <c r="G729" s="81"/>
    </row>
    <row r="730">
      <c r="G730" s="81"/>
    </row>
    <row r="731">
      <c r="G731" s="81"/>
    </row>
    <row r="732">
      <c r="G732" s="81"/>
    </row>
    <row r="733">
      <c r="G733" s="81"/>
    </row>
    <row r="734">
      <c r="G734" s="81"/>
    </row>
    <row r="735">
      <c r="G735" s="81"/>
    </row>
    <row r="736">
      <c r="G736" s="81"/>
    </row>
    <row r="737">
      <c r="G737" s="81"/>
    </row>
    <row r="738">
      <c r="G738" s="81"/>
    </row>
    <row r="739">
      <c r="G739" s="81"/>
    </row>
    <row r="740">
      <c r="G740" s="81"/>
    </row>
    <row r="741">
      <c r="G741" s="81"/>
    </row>
    <row r="742">
      <c r="G742" s="81"/>
    </row>
    <row r="743">
      <c r="G743" s="81"/>
    </row>
    <row r="744">
      <c r="G744" s="81"/>
    </row>
    <row r="745">
      <c r="G745" s="81"/>
    </row>
    <row r="746">
      <c r="G746" s="81"/>
    </row>
    <row r="747">
      <c r="G747" s="81"/>
    </row>
    <row r="748">
      <c r="G748" s="81"/>
    </row>
    <row r="749">
      <c r="G749" s="81"/>
    </row>
    <row r="750">
      <c r="G750" s="81"/>
    </row>
    <row r="751">
      <c r="G751" s="81"/>
    </row>
    <row r="752">
      <c r="G752" s="81"/>
    </row>
    <row r="753">
      <c r="G753" s="81"/>
    </row>
    <row r="754">
      <c r="G754" s="81"/>
    </row>
    <row r="755">
      <c r="G755" s="81"/>
    </row>
    <row r="756">
      <c r="G756" s="81"/>
    </row>
    <row r="757">
      <c r="G757" s="81"/>
    </row>
    <row r="758">
      <c r="G758" s="81"/>
    </row>
    <row r="759">
      <c r="G759" s="81"/>
    </row>
    <row r="760">
      <c r="G760" s="81"/>
    </row>
    <row r="761">
      <c r="G761" s="81"/>
    </row>
    <row r="762">
      <c r="G762" s="81"/>
    </row>
    <row r="763">
      <c r="G763" s="81"/>
    </row>
    <row r="764">
      <c r="G764" s="81"/>
    </row>
    <row r="765">
      <c r="G765" s="81"/>
    </row>
    <row r="766">
      <c r="G766" s="81"/>
    </row>
    <row r="767">
      <c r="G767" s="81"/>
    </row>
    <row r="768">
      <c r="G768" s="81"/>
    </row>
    <row r="769">
      <c r="G769" s="81"/>
    </row>
    <row r="770">
      <c r="G770" s="81"/>
    </row>
    <row r="771">
      <c r="G771" s="81"/>
    </row>
    <row r="772">
      <c r="G772" s="81"/>
    </row>
    <row r="773">
      <c r="G773" s="81"/>
    </row>
    <row r="774">
      <c r="G774" s="81"/>
    </row>
    <row r="775">
      <c r="G775" s="81"/>
    </row>
    <row r="776">
      <c r="G776" s="81"/>
    </row>
    <row r="777">
      <c r="G777" s="81"/>
    </row>
    <row r="778">
      <c r="G778" s="81"/>
    </row>
    <row r="779">
      <c r="G779" s="81"/>
    </row>
    <row r="780">
      <c r="G780" s="81"/>
    </row>
    <row r="781">
      <c r="G781" s="81"/>
    </row>
    <row r="782">
      <c r="G782" s="81"/>
    </row>
    <row r="783">
      <c r="G783" s="81"/>
    </row>
    <row r="784">
      <c r="G784" s="81"/>
    </row>
    <row r="785">
      <c r="G785" s="81"/>
    </row>
    <row r="786">
      <c r="G786" s="81"/>
    </row>
    <row r="787">
      <c r="G787" s="81"/>
    </row>
    <row r="788">
      <c r="G788" s="81"/>
    </row>
    <row r="789">
      <c r="G789" s="81"/>
    </row>
    <row r="790">
      <c r="G790" s="81"/>
    </row>
    <row r="791">
      <c r="G791" s="81"/>
    </row>
    <row r="792">
      <c r="G792" s="81"/>
    </row>
    <row r="793">
      <c r="G793" s="81"/>
    </row>
    <row r="794">
      <c r="G794" s="81"/>
    </row>
    <row r="795">
      <c r="G795" s="81"/>
    </row>
    <row r="796">
      <c r="G796" s="81"/>
    </row>
    <row r="797">
      <c r="G797" s="81"/>
    </row>
    <row r="798">
      <c r="G798" s="81"/>
    </row>
    <row r="799">
      <c r="G799" s="81"/>
    </row>
    <row r="800">
      <c r="G800" s="81"/>
    </row>
    <row r="801">
      <c r="G801" s="81"/>
    </row>
    <row r="802">
      <c r="G802" s="81"/>
    </row>
    <row r="803">
      <c r="G803" s="81"/>
    </row>
    <row r="804">
      <c r="G804" s="81"/>
    </row>
    <row r="805">
      <c r="G805" s="81"/>
    </row>
    <row r="806">
      <c r="G806" s="81"/>
    </row>
    <row r="807">
      <c r="G807" s="81"/>
    </row>
    <row r="808">
      <c r="G808" s="81"/>
    </row>
    <row r="809">
      <c r="G809" s="81"/>
    </row>
    <row r="810">
      <c r="G810" s="81"/>
    </row>
    <row r="811">
      <c r="G811" s="81"/>
    </row>
    <row r="812">
      <c r="G812" s="81"/>
    </row>
    <row r="813">
      <c r="G813" s="81"/>
    </row>
    <row r="814">
      <c r="G814" s="81"/>
    </row>
    <row r="815">
      <c r="G815" s="81"/>
    </row>
    <row r="816">
      <c r="G816" s="81"/>
    </row>
    <row r="817">
      <c r="G817" s="81"/>
    </row>
    <row r="818">
      <c r="G818" s="81"/>
    </row>
    <row r="819">
      <c r="G819" s="81"/>
    </row>
    <row r="820">
      <c r="G820" s="81"/>
    </row>
    <row r="821">
      <c r="G821" s="81"/>
    </row>
    <row r="822">
      <c r="G822" s="81"/>
    </row>
    <row r="823">
      <c r="G823" s="81"/>
    </row>
    <row r="824">
      <c r="G824" s="81"/>
    </row>
    <row r="825">
      <c r="G825" s="81"/>
    </row>
    <row r="826">
      <c r="G826" s="81"/>
    </row>
    <row r="827">
      <c r="G827" s="81"/>
    </row>
    <row r="828">
      <c r="G828" s="81"/>
    </row>
    <row r="829">
      <c r="G829" s="81"/>
    </row>
    <row r="830">
      <c r="G830" s="81"/>
    </row>
    <row r="831">
      <c r="G831" s="81"/>
    </row>
    <row r="832">
      <c r="G832" s="81"/>
    </row>
    <row r="833">
      <c r="G833" s="81"/>
    </row>
    <row r="834">
      <c r="G834" s="81"/>
    </row>
    <row r="835">
      <c r="G835" s="81"/>
    </row>
    <row r="836">
      <c r="G836" s="81"/>
    </row>
    <row r="837">
      <c r="G837" s="81"/>
    </row>
    <row r="838">
      <c r="G838" s="81"/>
    </row>
    <row r="839">
      <c r="G839" s="81"/>
    </row>
    <row r="840">
      <c r="G840" s="81"/>
    </row>
    <row r="841">
      <c r="G841" s="81"/>
    </row>
    <row r="842">
      <c r="G842" s="81"/>
    </row>
    <row r="843">
      <c r="G843" s="81"/>
    </row>
    <row r="844">
      <c r="G844" s="81"/>
    </row>
    <row r="845">
      <c r="G845" s="81"/>
    </row>
    <row r="846">
      <c r="G846" s="81"/>
    </row>
    <row r="847">
      <c r="G847" s="81"/>
    </row>
    <row r="848">
      <c r="G848" s="81"/>
    </row>
    <row r="849">
      <c r="G849" s="81"/>
    </row>
    <row r="850">
      <c r="G850" s="81"/>
    </row>
    <row r="851">
      <c r="G851" s="81"/>
    </row>
    <row r="852">
      <c r="G852" s="81"/>
    </row>
    <row r="853">
      <c r="G853" s="81"/>
    </row>
    <row r="854">
      <c r="G854" s="81"/>
    </row>
    <row r="855">
      <c r="G855" s="81"/>
    </row>
    <row r="856">
      <c r="G856" s="81"/>
    </row>
    <row r="857">
      <c r="G857" s="81"/>
    </row>
    <row r="858">
      <c r="G858" s="81"/>
    </row>
    <row r="859">
      <c r="G859" s="81"/>
    </row>
    <row r="860">
      <c r="G860" s="81"/>
    </row>
    <row r="861">
      <c r="G861" s="81"/>
    </row>
    <row r="862">
      <c r="G862" s="81"/>
    </row>
    <row r="863">
      <c r="G863" s="81"/>
    </row>
    <row r="864">
      <c r="G864" s="81"/>
    </row>
    <row r="865">
      <c r="G865" s="81"/>
    </row>
    <row r="866">
      <c r="G866" s="81"/>
    </row>
    <row r="867">
      <c r="G867" s="81"/>
    </row>
    <row r="868">
      <c r="G868" s="81"/>
    </row>
    <row r="869">
      <c r="G869" s="81"/>
    </row>
    <row r="870">
      <c r="G870" s="81"/>
    </row>
    <row r="871">
      <c r="G871" s="81"/>
    </row>
    <row r="872">
      <c r="G872" s="81"/>
    </row>
    <row r="873">
      <c r="G873" s="81"/>
    </row>
    <row r="874">
      <c r="G874" s="81"/>
    </row>
    <row r="875">
      <c r="G875" s="81"/>
    </row>
    <row r="876">
      <c r="G876" s="81"/>
    </row>
    <row r="877">
      <c r="G877" s="81"/>
    </row>
    <row r="878">
      <c r="G878" s="81"/>
    </row>
    <row r="879">
      <c r="G879" s="81"/>
    </row>
    <row r="880">
      <c r="G880" s="81"/>
    </row>
    <row r="881">
      <c r="G881" s="81"/>
    </row>
    <row r="882">
      <c r="G882" s="81"/>
    </row>
    <row r="883">
      <c r="G883" s="81"/>
    </row>
    <row r="884">
      <c r="G884" s="81"/>
    </row>
    <row r="885">
      <c r="G885" s="81"/>
    </row>
    <row r="886">
      <c r="G886" s="81"/>
    </row>
    <row r="887">
      <c r="G887" s="81"/>
    </row>
    <row r="888">
      <c r="G888" s="81"/>
    </row>
    <row r="889">
      <c r="G889" s="81"/>
    </row>
    <row r="890">
      <c r="G890" s="81"/>
    </row>
    <row r="891">
      <c r="G891" s="81"/>
    </row>
    <row r="892">
      <c r="G892" s="81"/>
    </row>
    <row r="893">
      <c r="G893" s="81"/>
    </row>
    <row r="894">
      <c r="G894" s="81"/>
    </row>
    <row r="895">
      <c r="G895" s="81"/>
    </row>
    <row r="896">
      <c r="G896" s="81"/>
    </row>
    <row r="897">
      <c r="G897" s="81"/>
    </row>
    <row r="898">
      <c r="G898" s="81"/>
    </row>
    <row r="899">
      <c r="G899" s="81"/>
    </row>
    <row r="900">
      <c r="G900" s="81"/>
    </row>
    <row r="901">
      <c r="G901" s="81"/>
    </row>
    <row r="902">
      <c r="G902" s="81"/>
    </row>
    <row r="903">
      <c r="G903" s="81"/>
    </row>
    <row r="904">
      <c r="G904" s="81"/>
    </row>
    <row r="905">
      <c r="G905" s="81"/>
    </row>
    <row r="906">
      <c r="G906" s="81"/>
    </row>
    <row r="907">
      <c r="G907" s="81"/>
    </row>
    <row r="908">
      <c r="G908" s="81"/>
    </row>
    <row r="909">
      <c r="G909" s="81"/>
    </row>
    <row r="910">
      <c r="G910" s="81"/>
    </row>
    <row r="911">
      <c r="G911" s="81"/>
    </row>
    <row r="912">
      <c r="G912" s="81"/>
    </row>
    <row r="913">
      <c r="G913" s="81"/>
    </row>
    <row r="914">
      <c r="G914" s="81"/>
    </row>
    <row r="915">
      <c r="G915" s="81"/>
    </row>
    <row r="916">
      <c r="G916" s="81"/>
    </row>
    <row r="917">
      <c r="G917" s="81"/>
    </row>
    <row r="918">
      <c r="G918" s="81"/>
    </row>
    <row r="919">
      <c r="G919" s="81"/>
    </row>
    <row r="920">
      <c r="G920" s="81"/>
    </row>
    <row r="921">
      <c r="G921" s="81"/>
    </row>
    <row r="922">
      <c r="G922" s="81"/>
    </row>
    <row r="923">
      <c r="G923" s="81"/>
    </row>
    <row r="924">
      <c r="G924" s="81"/>
    </row>
    <row r="925">
      <c r="G925" s="81"/>
    </row>
    <row r="926">
      <c r="G926" s="81"/>
    </row>
    <row r="927">
      <c r="G927" s="81"/>
    </row>
    <row r="928">
      <c r="G928" s="81"/>
    </row>
    <row r="929">
      <c r="G929" s="81"/>
    </row>
    <row r="930">
      <c r="G930" s="81"/>
    </row>
    <row r="931">
      <c r="G931" s="81"/>
    </row>
    <row r="932">
      <c r="G932" s="81"/>
    </row>
    <row r="933">
      <c r="G933" s="81"/>
    </row>
    <row r="934">
      <c r="G934" s="81"/>
    </row>
    <row r="935">
      <c r="G935" s="81"/>
    </row>
    <row r="936">
      <c r="G936" s="81"/>
    </row>
    <row r="937">
      <c r="G937" s="81"/>
    </row>
    <row r="938">
      <c r="G938" s="81"/>
    </row>
    <row r="939">
      <c r="G939" s="81"/>
    </row>
    <row r="940">
      <c r="G940" s="81"/>
    </row>
    <row r="941">
      <c r="G941" s="81"/>
    </row>
    <row r="942">
      <c r="G942" s="81"/>
    </row>
    <row r="943">
      <c r="G943" s="81"/>
    </row>
    <row r="944">
      <c r="G944" s="81"/>
    </row>
    <row r="945">
      <c r="G945" s="81"/>
    </row>
    <row r="946">
      <c r="G946" s="81"/>
    </row>
    <row r="947">
      <c r="G947" s="81"/>
    </row>
    <row r="948">
      <c r="G948" s="81"/>
    </row>
    <row r="949">
      <c r="G949" s="81"/>
    </row>
    <row r="950">
      <c r="G950" s="81"/>
    </row>
    <row r="951">
      <c r="G951" s="81"/>
    </row>
    <row r="952">
      <c r="G952" s="81"/>
    </row>
    <row r="953">
      <c r="G953" s="81"/>
    </row>
    <row r="954">
      <c r="G954" s="81"/>
    </row>
    <row r="955">
      <c r="G955" s="81"/>
    </row>
    <row r="956">
      <c r="G956" s="81"/>
    </row>
    <row r="957">
      <c r="G957" s="81"/>
    </row>
    <row r="958">
      <c r="G958" s="81"/>
    </row>
    <row r="959">
      <c r="G959" s="81"/>
    </row>
    <row r="960">
      <c r="G960" s="81"/>
    </row>
    <row r="961">
      <c r="G961" s="81"/>
    </row>
    <row r="962">
      <c r="G962" s="81"/>
    </row>
    <row r="963">
      <c r="G963" s="81"/>
    </row>
    <row r="964">
      <c r="G964" s="81"/>
    </row>
    <row r="965">
      <c r="G965" s="81"/>
    </row>
    <row r="966">
      <c r="G966" s="81"/>
    </row>
    <row r="967">
      <c r="G967" s="81"/>
    </row>
    <row r="968">
      <c r="G968" s="81"/>
    </row>
    <row r="969">
      <c r="G969" s="81"/>
    </row>
    <row r="970">
      <c r="G970" s="81"/>
    </row>
    <row r="971">
      <c r="G971" s="81"/>
    </row>
    <row r="972">
      <c r="G972" s="81"/>
    </row>
    <row r="973">
      <c r="G973" s="81"/>
    </row>
    <row r="974">
      <c r="G974" s="81"/>
    </row>
    <row r="975">
      <c r="G975" s="81"/>
    </row>
    <row r="976">
      <c r="G976" s="81"/>
    </row>
    <row r="977">
      <c r="G977" s="81"/>
    </row>
    <row r="978">
      <c r="G978" s="81"/>
    </row>
  </sheetData>
  <mergeCells count="6">
    <mergeCell ref="A2:A22"/>
    <mergeCell ref="B2:B10"/>
    <mergeCell ref="B11:B22"/>
    <mergeCell ref="A23:A38"/>
    <mergeCell ref="B23:B31"/>
    <mergeCell ref="B32:B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8.75"/>
    <col customWidth="1" min="3" max="3" width="13.88"/>
    <col customWidth="1" min="5" max="5" width="32.0"/>
    <col customWidth="1" min="6" max="6" width="18.38"/>
    <col customWidth="1" min="8" max="8" width="26.0"/>
    <col customWidth="1" min="9" max="9" width="13.63"/>
    <col customWidth="1" min="10" max="10" width="23.75"/>
  </cols>
  <sheetData>
    <row r="1">
      <c r="A1" s="137" t="s">
        <v>278</v>
      </c>
      <c r="B1" s="137" t="s">
        <v>167</v>
      </c>
      <c r="C1" s="137" t="s">
        <v>279</v>
      </c>
      <c r="E1" s="137" t="s">
        <v>280</v>
      </c>
      <c r="F1" s="137" t="s">
        <v>279</v>
      </c>
      <c r="H1" s="137" t="s">
        <v>281</v>
      </c>
      <c r="I1" s="137" t="s">
        <v>279</v>
      </c>
      <c r="J1" s="137" t="s">
        <v>25</v>
      </c>
    </row>
    <row r="2">
      <c r="A2" s="11" t="s">
        <v>282</v>
      </c>
      <c r="B2" s="11" t="s">
        <v>283</v>
      </c>
      <c r="C2" s="138">
        <v>1000000.0</v>
      </c>
      <c r="E2" s="139" t="s">
        <v>189</v>
      </c>
      <c r="F2" s="140">
        <v>1.84E7</v>
      </c>
      <c r="H2" s="139" t="s">
        <v>284</v>
      </c>
      <c r="I2" s="140">
        <v>6000000.0</v>
      </c>
      <c r="J2" s="136" t="s">
        <v>285</v>
      </c>
      <c r="L2" s="48" t="s">
        <v>286</v>
      </c>
    </row>
    <row r="3">
      <c r="A3" s="30"/>
      <c r="B3" s="30"/>
      <c r="C3" s="141"/>
      <c r="E3" s="139" t="s">
        <v>287</v>
      </c>
      <c r="F3" s="140">
        <v>6375000.0</v>
      </c>
      <c r="H3" s="139" t="s">
        <v>288</v>
      </c>
      <c r="I3" s="140">
        <v>480000.0</v>
      </c>
      <c r="J3" s="10"/>
    </row>
    <row r="4">
      <c r="A4" s="11" t="s">
        <v>282</v>
      </c>
      <c r="B4" s="11" t="s">
        <v>289</v>
      </c>
      <c r="C4" s="138">
        <v>590000.0</v>
      </c>
      <c r="E4" s="139" t="s">
        <v>290</v>
      </c>
      <c r="F4" s="140">
        <v>1.087E7</v>
      </c>
      <c r="H4" s="142" t="s">
        <v>291</v>
      </c>
      <c r="I4" s="143">
        <f>sum(I2:I3)</f>
        <v>6480000</v>
      </c>
      <c r="J4" s="136" t="s">
        <v>292</v>
      </c>
    </row>
    <row r="5">
      <c r="A5" s="11" t="s">
        <v>282</v>
      </c>
      <c r="B5" s="11" t="s">
        <v>293</v>
      </c>
      <c r="C5" s="138">
        <v>200000.0</v>
      </c>
      <c r="E5" s="139" t="s">
        <v>294</v>
      </c>
      <c r="F5" s="140">
        <v>7620000.0</v>
      </c>
      <c r="H5" s="139"/>
      <c r="I5" s="140"/>
      <c r="J5" s="136"/>
    </row>
    <row r="6">
      <c r="A6" s="11" t="s">
        <v>282</v>
      </c>
      <c r="B6" s="11" t="s">
        <v>295</v>
      </c>
      <c r="C6" s="138">
        <v>520000.0</v>
      </c>
      <c r="E6" s="139" t="s">
        <v>296</v>
      </c>
      <c r="F6" s="140">
        <v>1.179E7</v>
      </c>
      <c r="H6" s="139" t="s">
        <v>297</v>
      </c>
      <c r="I6" s="140">
        <v>1.5E7</v>
      </c>
      <c r="J6" s="10"/>
    </row>
    <row r="7">
      <c r="A7" s="144" t="s">
        <v>298</v>
      </c>
      <c r="B7" s="144" t="s">
        <v>299</v>
      </c>
      <c r="C7" s="145">
        <v>135000.0</v>
      </c>
      <c r="D7" s="48" t="s">
        <v>300</v>
      </c>
      <c r="E7" s="139" t="s">
        <v>301</v>
      </c>
      <c r="F7" s="140">
        <v>40000.0</v>
      </c>
      <c r="H7" s="139" t="s">
        <v>288</v>
      </c>
      <c r="I7" s="140">
        <v>1200000.0</v>
      </c>
      <c r="J7" s="10"/>
    </row>
    <row r="8">
      <c r="A8" s="146"/>
      <c r="B8" s="146"/>
      <c r="C8" s="147"/>
      <c r="E8" s="139" t="s">
        <v>302</v>
      </c>
      <c r="F8" s="140">
        <v>80000.0</v>
      </c>
      <c r="H8" s="139" t="s">
        <v>303</v>
      </c>
      <c r="I8" s="143">
        <f>sum(I6:I7)</f>
        <v>16200000</v>
      </c>
      <c r="J8" s="136" t="s">
        <v>292</v>
      </c>
    </row>
    <row r="9">
      <c r="A9" s="144" t="s">
        <v>304</v>
      </c>
      <c r="B9" s="144" t="s">
        <v>305</v>
      </c>
      <c r="C9" s="145">
        <v>640000.0</v>
      </c>
      <c r="D9" s="48" t="s">
        <v>300</v>
      </c>
      <c r="E9" s="139" t="s">
        <v>306</v>
      </c>
      <c r="F9" s="140">
        <v>160000.0</v>
      </c>
      <c r="H9" s="148"/>
      <c r="I9" s="140">
        <v>3000000.0</v>
      </c>
      <c r="J9" s="134">
        <f>I8-I9</f>
        <v>13200000</v>
      </c>
    </row>
    <row r="10">
      <c r="A10" s="144" t="s">
        <v>307</v>
      </c>
      <c r="B10" s="144" t="s">
        <v>299</v>
      </c>
      <c r="C10" s="145">
        <v>80000.0</v>
      </c>
      <c r="D10" s="48" t="s">
        <v>300</v>
      </c>
      <c r="E10" s="139" t="s">
        <v>308</v>
      </c>
      <c r="F10" s="140">
        <v>905000.0</v>
      </c>
      <c r="H10" s="149" t="s">
        <v>205</v>
      </c>
      <c r="I10" s="150">
        <f>sum(I4+I8 + I12)</f>
        <v>25473000</v>
      </c>
      <c r="J10" s="10"/>
    </row>
    <row r="11">
      <c r="A11" s="144" t="s">
        <v>309</v>
      </c>
      <c r="B11" s="144" t="s">
        <v>310</v>
      </c>
      <c r="C11" s="145">
        <v>180000.0</v>
      </c>
      <c r="D11" s="48" t="s">
        <v>300</v>
      </c>
      <c r="E11" s="149"/>
      <c r="F11" s="150"/>
      <c r="H11" s="98"/>
      <c r="I11" s="151"/>
      <c r="J11" s="10"/>
    </row>
    <row r="12">
      <c r="A12" s="144" t="s">
        <v>311</v>
      </c>
      <c r="B12" s="144" t="s">
        <v>312</v>
      </c>
      <c r="C12" s="145">
        <v>200000.0</v>
      </c>
      <c r="D12" s="48" t="s">
        <v>300</v>
      </c>
      <c r="E12" s="149"/>
      <c r="F12" s="150"/>
      <c r="H12" s="146" t="s">
        <v>313</v>
      </c>
      <c r="I12" s="147">
        <v>2793000.0</v>
      </c>
      <c r="J12" s="10"/>
    </row>
    <row r="13">
      <c r="A13" s="152" t="s">
        <v>314</v>
      </c>
      <c r="B13" s="152" t="s">
        <v>315</v>
      </c>
      <c r="C13" s="153">
        <v>150000.0</v>
      </c>
      <c r="D13" s="48" t="s">
        <v>300</v>
      </c>
      <c r="E13" s="149"/>
      <c r="F13" s="150"/>
      <c r="H13" s="98"/>
      <c r="I13" s="151"/>
      <c r="J13" s="10"/>
    </row>
    <row r="14">
      <c r="A14" s="152" t="s">
        <v>314</v>
      </c>
      <c r="B14" s="152" t="s">
        <v>316</v>
      </c>
      <c r="C14" s="153">
        <v>140000.0</v>
      </c>
      <c r="E14" s="149"/>
      <c r="F14" s="150"/>
      <c r="H14" s="97">
        <f>sum(F18+I4+I8+I12)</f>
        <v>86212200</v>
      </c>
      <c r="I14" s="151"/>
      <c r="J14" s="10"/>
    </row>
    <row r="15">
      <c r="A15" s="152" t="s">
        <v>317</v>
      </c>
      <c r="B15" s="152" t="s">
        <v>318</v>
      </c>
      <c r="C15" s="153">
        <v>335000.0</v>
      </c>
      <c r="D15" s="48" t="s">
        <v>319</v>
      </c>
      <c r="E15" s="149"/>
      <c r="F15" s="150"/>
      <c r="H15" s="98"/>
      <c r="I15" s="151"/>
      <c r="J15" s="136">
        <v>3500000.0</v>
      </c>
      <c r="K15" s="81">
        <f>J15-J16</f>
        <v>184146.1538</v>
      </c>
    </row>
    <row r="16">
      <c r="C16" s="150">
        <f>SUM(C2:C15)</f>
        <v>4170000</v>
      </c>
      <c r="E16" s="149" t="s">
        <v>320</v>
      </c>
      <c r="F16" s="150">
        <f>sum(F2:F10)</f>
        <v>56240000</v>
      </c>
      <c r="H16" s="98"/>
      <c r="I16" s="151"/>
      <c r="J16" s="134">
        <f>H14/26</f>
        <v>3315853.846</v>
      </c>
    </row>
    <row r="17">
      <c r="A17" s="30"/>
      <c r="B17" s="11" t="s">
        <v>321</v>
      </c>
      <c r="C17" s="138">
        <v>212200.0</v>
      </c>
      <c r="E17" s="139" t="s">
        <v>288</v>
      </c>
      <c r="F17" s="151">
        <f>F16*8/100</f>
        <v>4499200</v>
      </c>
      <c r="I17" s="97"/>
      <c r="J17" s="136">
        <v>2500000.0</v>
      </c>
    </row>
    <row r="18">
      <c r="A18" s="30"/>
      <c r="B18" s="30"/>
      <c r="C18" s="154">
        <f>sum(C16:C17)</f>
        <v>4382200</v>
      </c>
      <c r="E18" s="148"/>
      <c r="F18" s="151">
        <f>sum(F16:F17)</f>
        <v>60739200</v>
      </c>
      <c r="J18" s="81">
        <f>J16-J17</f>
        <v>815853.8462</v>
      </c>
    </row>
    <row r="19">
      <c r="A19" s="30"/>
      <c r="B19" s="30"/>
      <c r="C19" s="141"/>
      <c r="E19" s="149" t="s">
        <v>322</v>
      </c>
      <c r="F19" s="155">
        <v>3.547E7</v>
      </c>
      <c r="G19" s="81">
        <f>F19+I4</f>
        <v>41950000</v>
      </c>
    </row>
    <row r="20">
      <c r="C20" s="81">
        <f>C18/3</f>
        <v>1460733.333</v>
      </c>
      <c r="E20" s="156" t="s">
        <v>323</v>
      </c>
      <c r="F20" s="157">
        <f>F18-F19</f>
        <v>25269200</v>
      </c>
    </row>
    <row r="21">
      <c r="E21" s="10"/>
      <c r="F21" s="134"/>
      <c r="G21" s="158" t="s">
        <v>205</v>
      </c>
      <c r="H21" s="159">
        <f>F18+I10</f>
        <v>86212200</v>
      </c>
    </row>
    <row r="22">
      <c r="B22" s="48">
        <v>1700000.0</v>
      </c>
      <c r="C22" s="87">
        <f>sum(C2:C6)</f>
        <v>2310000</v>
      </c>
      <c r="E22" s="81">
        <f>sum(C7+C9+C10+C11+C12+C13+C14+C15)</f>
        <v>1860000</v>
      </c>
      <c r="F22" s="81"/>
    </row>
    <row r="23">
      <c r="C23" s="48">
        <v>4500000.0</v>
      </c>
      <c r="F23" s="81"/>
    </row>
    <row r="24">
      <c r="C24" s="81">
        <f>C23-C7-C9-C10-C11-C12-C13-C14-C15-C17</f>
        <v>2427800</v>
      </c>
    </row>
  </sheetData>
  <mergeCells count="1">
    <mergeCell ref="D13:D14"/>
  </mergeCells>
  <drawing r:id="rId1"/>
</worksheet>
</file>