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vs Multi" sheetId="1" r:id="rId4"/>
    <sheet state="visible" name="Final data" sheetId="2" r:id="rId5"/>
    <sheet state="visible" name="2nd round of testing" sheetId="3" r:id="rId6"/>
    <sheet state="visible" name="1st round of testing" sheetId="4" r:id="rId7"/>
  </sheets>
  <definedNames/>
  <calcPr/>
</workbook>
</file>

<file path=xl/sharedStrings.xml><?xml version="1.0" encoding="utf-8"?>
<sst xmlns="http://schemas.openxmlformats.org/spreadsheetml/2006/main" count="87" uniqueCount="39">
  <si>
    <t>Algorithm</t>
  </si>
  <si>
    <t># of Iterations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</si>
  <si>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</si>
  <si>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</si>
  <si>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</si>
  <si>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</si>
  <si>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</si>
  <si>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</si>
  <si>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</si>
  <si>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</si>
  <si>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</si>
  <si>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</si>
  <si>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Mean</t>
  </si>
  <si>
    <t>Std</t>
  </si>
  <si>
    <t>A=128</t>
  </si>
  <si>
    <t>Single</t>
  </si>
  <si>
    <t>S=64</t>
  </si>
  <si>
    <t xml:space="preserve">Multi </t>
  </si>
  <si>
    <t xml:space="preserve">Time Complexity </t>
  </si>
  <si>
    <t xml:space="preserve">T/R Array Size </t>
  </si>
  <si>
    <t>Memory (GB)</t>
  </si>
  <si>
    <t>State Memory (MB) - Single</t>
  </si>
  <si>
    <t>Action Space Size</t>
  </si>
  <si>
    <t>State Space Size</t>
  </si>
  <si>
    <t>CPU (crunchy1)</t>
  </si>
  <si>
    <t>Single GPU Time</t>
  </si>
  <si>
    <t>Single GPU on cuda2</t>
  </si>
  <si>
    <t>Multi GPU (cuda2)</t>
  </si>
  <si>
    <t>Single Speedup</t>
  </si>
  <si>
    <t>Multi Speedup</t>
  </si>
  <si>
    <t>#iter vs SpeedUp</t>
  </si>
  <si>
    <t>Action vs SpeedUp</t>
  </si>
  <si>
    <t>Space vs SpeedUp</t>
  </si>
  <si>
    <t>Problem Size</t>
  </si>
  <si>
    <t>Segmentation fault</t>
  </si>
  <si>
    <t>Out of VRAM</t>
  </si>
  <si>
    <t>Problem Number</t>
  </si>
  <si>
    <t>Sequential (crunchy1)</t>
  </si>
  <si>
    <t>Multi GPU (cuda1)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</si>
</sst>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4.0"/>
      <color rgb="FFFF0000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4.0"/>
      <color rgb="FFFF0000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1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2" fillId="0" fontId="6" numFmtId="2" xfId="0" applyAlignment="1" applyBorder="1" applyFont="1" applyNumberFormat="1">
      <alignment horizontal="center" readingOrder="0" vertical="center"/>
    </xf>
    <xf borderId="2" fillId="0" fontId="5" numFmtId="2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2" xfId="0" applyAlignment="1" applyFont="1" applyNumberFormat="1">
      <alignment horizontal="center" readingOrder="0" vertical="center"/>
    </xf>
    <xf borderId="5" fillId="0" fontId="5" numFmtId="164" xfId="0" applyAlignment="1" applyBorder="1" applyFont="1" applyNumberFormat="1">
      <alignment horizontal="center" readingOrder="0" vertical="center"/>
    </xf>
    <xf borderId="0" fillId="0" fontId="7" numFmtId="11" xfId="0" applyAlignment="1" applyFont="1" applyNumberForma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0" fontId="6" numFmtId="2" xfId="0" applyAlignment="1" applyBorder="1" applyFont="1" applyNumberFormat="1">
      <alignment horizontal="center" readingOrder="0" vertical="center"/>
    </xf>
    <xf borderId="7" fillId="0" fontId="5" numFmtId="2" xfId="0" applyAlignment="1" applyBorder="1" applyFont="1" applyNumberFormat="1">
      <alignment horizontal="center" readingOrder="0" vertical="center"/>
    </xf>
    <xf borderId="8" fillId="0" fontId="5" numFmtId="164" xfId="0" applyAlignment="1" applyBorder="1" applyFont="1" applyNumberFormat="1">
      <alignment horizontal="center" readingOrder="0" vertical="center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2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horizontal="center" readingOrder="0" vertical="center"/>
    </xf>
    <xf borderId="0" fillId="3" fontId="5" numFmtId="11" xfId="0" applyAlignment="1" applyFill="1" applyFont="1" applyNumberForma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  <xf borderId="0" fillId="3" fontId="3" numFmtId="2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vertical="center"/>
    </xf>
    <xf borderId="0" fillId="4" fontId="5" numFmtId="11" xfId="0" applyAlignment="1" applyFill="1" applyFont="1" applyNumberForma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vertical="center"/>
    </xf>
    <xf borderId="0" fillId="4" fontId="3" numFmtId="2" xfId="0" applyAlignment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3" fontId="2" numFmtId="11" xfId="0" applyAlignment="1" applyFont="1" applyNumberFormat="1">
      <alignment vertical="center"/>
    </xf>
    <xf borderId="0" fillId="3" fontId="2" numFmtId="4" xfId="0" applyAlignment="1" applyFont="1" applyNumberFormat="1">
      <alignment vertical="center"/>
    </xf>
    <xf borderId="1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3" numFmtId="2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vertical="center"/>
    </xf>
    <xf borderId="2" fillId="3" fontId="2" numFmtId="164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8" numFmtId="0" xfId="0" applyBorder="1" applyFont="1"/>
    <xf borderId="3" fillId="3" fontId="8" numFmtId="0" xfId="0" applyBorder="1" applyFont="1"/>
    <xf borderId="0" fillId="4" fontId="2" numFmtId="11" xfId="0" applyAlignment="1" applyFont="1" applyNumberFormat="1">
      <alignment vertical="center"/>
    </xf>
    <xf borderId="0" fillId="4" fontId="2" numFmtId="4" xfId="0" applyAlignment="1" applyFont="1" applyNumberFormat="1">
      <alignment vertical="center"/>
    </xf>
    <xf borderId="4" fillId="4" fontId="2" numFmtId="0" xfId="0" applyAlignment="1" applyBorder="1" applyFon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5" fillId="4" fontId="8" numFmtId="0" xfId="0" applyBorder="1" applyFont="1"/>
    <xf borderId="4" fillId="3" fontId="2" numFmtId="0" xfId="0" applyAlignment="1" applyBorder="1" applyFont="1">
      <alignment horizontal="center" vertical="center"/>
    </xf>
    <xf borderId="5" fillId="3" fontId="8" numFmtId="0" xfId="0" applyBorder="1" applyFont="1"/>
    <xf borderId="0" fillId="3" fontId="2" numFmtId="0" xfId="0" applyAlignment="1" applyFont="1">
      <alignment horizontal="center" readingOrder="0" vertical="center"/>
    </xf>
    <xf borderId="6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readingOrder="0" vertical="center"/>
    </xf>
    <xf borderId="7" fillId="4" fontId="3" numFmtId="2" xfId="0" applyAlignment="1" applyBorder="1" applyFont="1" applyNumberFormat="1">
      <alignment horizontal="center" readingOrder="0" vertical="center"/>
    </xf>
    <xf borderId="7" fillId="4" fontId="2" numFmtId="0" xfId="0" applyAlignment="1" applyBorder="1" applyFont="1">
      <alignment vertical="center"/>
    </xf>
    <xf borderId="7" fillId="4" fontId="2" numFmtId="164" xfId="0" applyAlignment="1" applyBorder="1" applyFont="1" applyNumberFormat="1">
      <alignment horizontal="center" vertical="center"/>
    </xf>
    <xf borderId="7" fillId="4" fontId="8" numFmtId="0" xfId="0" applyBorder="1" applyFont="1"/>
    <xf borderId="8" fillId="4" fontId="8" numFmtId="0" xfId="0" applyBorder="1" applyFont="1"/>
    <xf borderId="0" fillId="3" fontId="3" numFmtId="2" xfId="0" applyAlignment="1" applyFont="1" applyNumberFormat="1">
      <alignment horizontal="center" vertical="center"/>
    </xf>
    <xf borderId="0" fillId="4" fontId="3" numFmtId="2" xfId="0" applyAlignment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vertical="center"/>
    </xf>
    <xf borderId="7" fillId="3" fontId="3" numFmtId="2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vertical="center"/>
    </xf>
    <xf borderId="7" fillId="3" fontId="2" numFmtId="164" xfId="0" applyAlignment="1" applyBorder="1" applyFont="1" applyNumberFormat="1">
      <alignment horizontal="center" vertical="center"/>
    </xf>
    <xf borderId="7" fillId="3" fontId="8" numFmtId="0" xfId="0" applyBorder="1" applyFont="1"/>
    <xf borderId="8" fillId="3" fontId="8" numFmtId="0" xfId="0" applyBorder="1" applyFont="1"/>
    <xf borderId="0" fillId="4" fontId="5" numFmtId="11" xfId="0" applyAlignment="1" applyFont="1" applyNumberFormat="1">
      <alignment horizontal="right" vertical="center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4" fontId="3" numFmtId="2" xfId="0" applyAlignment="1" applyBorder="1" applyFont="1" applyNumberFormat="1">
      <alignment horizontal="center" readingOrder="0" vertical="center"/>
    </xf>
    <xf borderId="2" fillId="4" fontId="7" numFmtId="0" xfId="0" applyAlignment="1" applyBorder="1" applyFont="1">
      <alignment vertical="center"/>
    </xf>
    <xf borderId="2" fillId="4" fontId="2" numFmtId="164" xfId="0" applyAlignment="1" applyBorder="1" applyFont="1" applyNumberFormat="1">
      <alignment horizontal="center" vertical="center"/>
    </xf>
    <xf borderId="2" fillId="4" fontId="8" numFmtId="0" xfId="0" applyBorder="1" applyFont="1"/>
    <xf borderId="3" fillId="4" fontId="8" numFmtId="0" xfId="0" applyBorder="1" applyFont="1"/>
    <xf borderId="0" fillId="3" fontId="5" numFmtId="11" xfId="0" applyAlignment="1" applyFont="1" applyNumberFormat="1">
      <alignment horizontal="right" vertical="center"/>
    </xf>
    <xf borderId="0" fillId="3" fontId="7" numFmtId="0" xfId="0" applyAlignment="1" applyFont="1">
      <alignment vertical="center"/>
    </xf>
    <xf borderId="0" fillId="4" fontId="7" numFmtId="0" xfId="0" applyAlignment="1" applyFont="1">
      <alignment vertical="center"/>
    </xf>
    <xf borderId="7" fillId="3" fontId="7" numFmtId="0" xfId="0" applyAlignment="1" applyBorder="1" applyFont="1">
      <alignment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5" numFmtId="11" xfId="0" applyFont="1" applyNumberFormat="1"/>
    <xf borderId="0" fillId="3" fontId="2" numFmtId="0" xfId="0" applyFont="1"/>
    <xf borderId="0" fillId="3" fontId="2" numFmtId="0" xfId="0" applyAlignment="1" applyFont="1">
      <alignment horizontal="center"/>
    </xf>
    <xf borderId="0" fillId="3" fontId="3" numFmtId="2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4" fontId="5" numFmtId="11" xfId="0" applyFont="1" applyNumberFormat="1"/>
    <xf borderId="0" fillId="4" fontId="2" numFmtId="0" xfId="0" applyFont="1"/>
    <xf borderId="0" fillId="4" fontId="2" numFmtId="0" xfId="0" applyAlignment="1" applyFont="1">
      <alignment horizontal="center"/>
    </xf>
    <xf borderId="0" fillId="4" fontId="3" numFmtId="2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/>
    </xf>
    <xf borderId="1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3" fontId="3" numFmtId="2" xfId="0" applyAlignment="1" applyBorder="1" applyFont="1" applyNumberFormat="1">
      <alignment horizontal="center" readingOrder="0"/>
    </xf>
    <xf borderId="2" fillId="3" fontId="2" numFmtId="0" xfId="0" applyBorder="1" applyFont="1"/>
    <xf borderId="2" fillId="3" fontId="2" numFmtId="164" xfId="0" applyAlignment="1" applyBorder="1" applyFont="1" applyNumberFormat="1">
      <alignment horizontal="center"/>
    </xf>
    <xf borderId="4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 vertical="bottom"/>
    </xf>
    <xf borderId="4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 readingOrder="0"/>
    </xf>
    <xf borderId="7" fillId="4" fontId="3" numFmtId="2" xfId="0" applyAlignment="1" applyBorder="1" applyFont="1" applyNumberFormat="1">
      <alignment horizontal="center" readingOrder="0"/>
    </xf>
    <xf borderId="7" fillId="4" fontId="2" numFmtId="0" xfId="0" applyBorder="1" applyFont="1"/>
    <xf borderId="7" fillId="4" fontId="2" numFmtId="164" xfId="0" applyAlignment="1" applyBorder="1" applyFont="1" applyNumberFormat="1">
      <alignment horizontal="center"/>
    </xf>
    <xf borderId="0" fillId="3" fontId="3" numFmtId="2" xfId="0" applyAlignment="1" applyFont="1" applyNumberFormat="1">
      <alignment horizontal="center"/>
    </xf>
    <xf borderId="0" fillId="4" fontId="3" numFmtId="2" xfId="0" applyAlignment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/>
    </xf>
    <xf borderId="7" fillId="3" fontId="3" numFmtId="2" xfId="0" applyAlignment="1" applyBorder="1" applyFont="1" applyNumberFormat="1">
      <alignment horizontal="center" readingOrder="0"/>
    </xf>
    <xf borderId="7" fillId="3" fontId="2" numFmtId="0" xfId="0" applyBorder="1" applyFont="1"/>
    <xf borderId="7" fillId="3" fontId="2" numFmtId="164" xfId="0" applyAlignment="1" applyBorder="1" applyFont="1" applyNumberFormat="1">
      <alignment horizontal="center"/>
    </xf>
    <xf borderId="0" fillId="4" fontId="5" numFmtId="11" xfId="0" applyAlignment="1" applyFont="1" applyNumberFormat="1">
      <alignment horizontal="right" vertical="bottom"/>
    </xf>
    <xf borderId="0" fillId="4" fontId="7" numFmtId="0" xfId="0" applyAlignment="1" applyFont="1">
      <alignment vertical="bottom"/>
    </xf>
    <xf borderId="1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/>
    </xf>
    <xf borderId="2" fillId="4" fontId="3" numFmtId="2" xfId="0" applyAlignment="1" applyBorder="1" applyFont="1" applyNumberFormat="1">
      <alignment horizontal="center" readingOrder="0"/>
    </xf>
    <xf borderId="2" fillId="4" fontId="7" numFmtId="0" xfId="0" applyAlignment="1" applyBorder="1" applyFont="1">
      <alignment vertical="bottom"/>
    </xf>
    <xf borderId="2" fillId="4" fontId="2" numFmtId="164" xfId="0" applyAlignment="1" applyBorder="1" applyFont="1" applyNumberFormat="1">
      <alignment horizontal="center"/>
    </xf>
    <xf borderId="0" fillId="3" fontId="5" numFmtId="11" xfId="0" applyAlignment="1" applyFont="1" applyNumberFormat="1">
      <alignment horizontal="right" vertical="bottom"/>
    </xf>
    <xf borderId="0" fillId="3" fontId="7" numFmtId="0" xfId="0" applyAlignment="1" applyFont="1">
      <alignment vertical="bottom"/>
    </xf>
    <xf borderId="6" fillId="4" fontId="5" numFmtId="0" xfId="0" applyAlignment="1" applyBorder="1" applyFont="1">
      <alignment horizontal="center" vertical="bottom"/>
    </xf>
    <xf borderId="7" fillId="4" fontId="5" numFmtId="0" xfId="0" applyAlignment="1" applyBorder="1" applyFont="1">
      <alignment horizontal="center" readingOrder="0" vertical="bottom"/>
    </xf>
    <xf borderId="7" fillId="4" fontId="5" numFmtId="0" xfId="0" applyAlignment="1" applyBorder="1" applyFont="1">
      <alignment horizontal="center" vertical="bottom"/>
    </xf>
    <xf borderId="7" fillId="4" fontId="6" numFmtId="2" xfId="0" applyAlignment="1" applyBorder="1" applyFont="1" applyNumberFormat="1">
      <alignment horizontal="center" vertical="bottom"/>
    </xf>
    <xf borderId="7" fillId="4" fontId="7" numFmtId="2" xfId="0" applyAlignment="1" applyBorder="1" applyFont="1" applyNumberFormat="1">
      <alignment vertical="bottom"/>
    </xf>
    <xf borderId="7" fillId="4" fontId="7" numFmtId="0" xfId="0" applyAlignment="1" applyBorder="1" applyFont="1">
      <alignment vertical="bottom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5" numFmtId="11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ingle vs Multi-style">
      <tableStyleElement dxfId="1" type="headerRow"/>
      <tableStyleElement dxfId="2" type="firstRowStripe"/>
      <tableStyleElement dxfId="3" type="secondRowStripe"/>
    </tableStyle>
    <tableStyle count="3" pivot="0" name="1st round of tes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99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ingle vs Mul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Q82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1st round of tes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4.0"/>
    <col customWidth="1" min="3" max="3" width="19.14"/>
    <col customWidth="1" min="4" max="4" width="12.43"/>
  </cols>
  <sheetData>
    <row r="1">
      <c r="A1" s="1"/>
      <c r="B1" s="1" t="s">
        <v>0</v>
      </c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/>
    </row>
    <row r="2">
      <c r="A2" s="3"/>
      <c r="B2" s="4"/>
      <c r="C2" s="4"/>
      <c r="D2" s="4"/>
      <c r="E2" s="5"/>
      <c r="F2" s="5"/>
      <c r="G2" s="5"/>
      <c r="H2" s="5"/>
      <c r="I2" s="4"/>
      <c r="J2" s="6"/>
      <c r="K2" s="7"/>
      <c r="L2" s="7"/>
      <c r="M2" s="7"/>
      <c r="N2" s="7"/>
      <c r="O2" s="8"/>
      <c r="P2" s="9"/>
      <c r="Q2" s="9"/>
    </row>
    <row r="3">
      <c r="A3" s="10" t="s">
        <v>14</v>
      </c>
      <c r="B3" s="11" t="s">
        <v>15</v>
      </c>
      <c r="C3" s="12">
        <v>10.0</v>
      </c>
      <c r="D3" s="13"/>
      <c r="E3" s="14">
        <v>0.22</v>
      </c>
      <c r="F3" s="14">
        <v>0.21</v>
      </c>
      <c r="G3" s="14">
        <v>0.21</v>
      </c>
      <c r="H3" s="14">
        <v>0.21</v>
      </c>
      <c r="I3" s="14">
        <v>0.22</v>
      </c>
      <c r="J3" s="14">
        <v>0.21</v>
      </c>
      <c r="K3" s="14">
        <v>0.22</v>
      </c>
      <c r="L3" s="14">
        <v>0.22</v>
      </c>
      <c r="M3" s="14">
        <v>0.22</v>
      </c>
      <c r="N3" s="14">
        <v>0.21</v>
      </c>
      <c r="O3" s="15">
        <f t="shared" ref="O3:O8" si="1">AVERAGE(E3:N3)</f>
        <v>0.215</v>
      </c>
      <c r="P3" s="16">
        <f t="shared" ref="P3:P9" si="2">STDEV(E3:N3)</f>
        <v>0.005270462767</v>
      </c>
      <c r="Q3" s="9"/>
    </row>
    <row r="4">
      <c r="A4" s="10" t="s">
        <v>16</v>
      </c>
      <c r="B4" s="17" t="s">
        <v>15</v>
      </c>
      <c r="C4" s="10">
        <v>15.0</v>
      </c>
      <c r="D4" s="18"/>
      <c r="E4" s="19">
        <v>0.23</v>
      </c>
      <c r="F4" s="19">
        <v>0.23</v>
      </c>
      <c r="G4" s="19">
        <v>0.24</v>
      </c>
      <c r="H4" s="19">
        <v>0.24</v>
      </c>
      <c r="I4" s="19">
        <v>0.24</v>
      </c>
      <c r="J4" s="19">
        <v>0.24</v>
      </c>
      <c r="K4" s="19">
        <v>0.23</v>
      </c>
      <c r="L4" s="19">
        <v>0.23</v>
      </c>
      <c r="M4" s="19">
        <v>0.24</v>
      </c>
      <c r="N4" s="19">
        <v>0.23</v>
      </c>
      <c r="O4" s="8">
        <f t="shared" si="1"/>
        <v>0.235</v>
      </c>
      <c r="P4" s="20">
        <f t="shared" si="2"/>
        <v>0.005270462767</v>
      </c>
      <c r="Q4" s="9"/>
    </row>
    <row r="5">
      <c r="A5" s="21"/>
      <c r="B5" s="17" t="s">
        <v>15</v>
      </c>
      <c r="C5" s="10">
        <v>25.0</v>
      </c>
      <c r="D5" s="18"/>
      <c r="E5" s="19">
        <v>0.28</v>
      </c>
      <c r="F5" s="19">
        <v>0.28</v>
      </c>
      <c r="G5" s="19">
        <v>0.32</v>
      </c>
      <c r="H5" s="19">
        <v>0.27</v>
      </c>
      <c r="I5" s="19">
        <v>0.28</v>
      </c>
      <c r="J5" s="19">
        <v>0.28</v>
      </c>
      <c r="K5" s="19">
        <v>0.28</v>
      </c>
      <c r="L5" s="19">
        <v>0.28</v>
      </c>
      <c r="M5" s="19">
        <v>0.29</v>
      </c>
      <c r="N5" s="19">
        <v>0.28</v>
      </c>
      <c r="O5" s="8">
        <f t="shared" si="1"/>
        <v>0.284</v>
      </c>
      <c r="P5" s="20">
        <f t="shared" si="2"/>
        <v>0.01349897115</v>
      </c>
      <c r="Q5" s="9"/>
    </row>
    <row r="6">
      <c r="A6" s="21"/>
      <c r="B6" s="17" t="s">
        <v>15</v>
      </c>
      <c r="C6" s="10">
        <v>50.0</v>
      </c>
      <c r="D6" s="18"/>
      <c r="E6" s="19">
        <v>0.39</v>
      </c>
      <c r="F6" s="19">
        <v>0.4</v>
      </c>
      <c r="G6" s="19">
        <v>0.44</v>
      </c>
      <c r="H6" s="19">
        <v>0.39</v>
      </c>
      <c r="I6" s="19">
        <v>0.4</v>
      </c>
      <c r="J6" s="19">
        <v>0.41</v>
      </c>
      <c r="K6" s="19">
        <v>0.38</v>
      </c>
      <c r="L6" s="19">
        <v>0.43</v>
      </c>
      <c r="M6" s="19">
        <v>0.42</v>
      </c>
      <c r="N6" s="19">
        <v>0.4</v>
      </c>
      <c r="O6" s="8">
        <f t="shared" si="1"/>
        <v>0.406</v>
      </c>
      <c r="P6" s="20">
        <f t="shared" si="2"/>
        <v>0.01897366596</v>
      </c>
      <c r="Q6" s="9"/>
    </row>
    <row r="7">
      <c r="A7" s="21"/>
      <c r="B7" s="17" t="s">
        <v>15</v>
      </c>
      <c r="C7" s="10">
        <v>75.0</v>
      </c>
      <c r="D7" s="18"/>
      <c r="E7" s="19">
        <v>0.51</v>
      </c>
      <c r="F7" s="19">
        <v>0.5</v>
      </c>
      <c r="G7" s="19">
        <v>0.5</v>
      </c>
      <c r="H7" s="19">
        <v>0.51</v>
      </c>
      <c r="I7" s="19">
        <v>0.51</v>
      </c>
      <c r="J7" s="19">
        <v>0.51</v>
      </c>
      <c r="K7" s="19">
        <v>0.58</v>
      </c>
      <c r="L7" s="19">
        <v>0.51</v>
      </c>
      <c r="M7" s="19">
        <v>0.5</v>
      </c>
      <c r="N7" s="19">
        <v>0.5</v>
      </c>
      <c r="O7" s="8">
        <f t="shared" si="1"/>
        <v>0.513</v>
      </c>
      <c r="P7" s="20">
        <f t="shared" si="2"/>
        <v>0.02406010991</v>
      </c>
      <c r="Q7" s="9"/>
    </row>
    <row r="8">
      <c r="A8" s="21"/>
      <c r="B8" s="17" t="s">
        <v>15</v>
      </c>
      <c r="C8" s="10">
        <v>100.0</v>
      </c>
      <c r="D8" s="18"/>
      <c r="E8" s="19">
        <v>0.62</v>
      </c>
      <c r="F8" s="19">
        <v>0.63</v>
      </c>
      <c r="G8" s="19">
        <v>0.61</v>
      </c>
      <c r="H8" s="19">
        <v>0.62</v>
      </c>
      <c r="I8" s="19">
        <v>0.7</v>
      </c>
      <c r="J8" s="19">
        <v>0.63</v>
      </c>
      <c r="K8" s="19">
        <v>0.63</v>
      </c>
      <c r="L8" s="19">
        <v>0.67</v>
      </c>
      <c r="M8" s="19">
        <v>0.63</v>
      </c>
      <c r="N8" s="19">
        <v>0.66</v>
      </c>
      <c r="O8" s="8">
        <f t="shared" si="1"/>
        <v>0.64</v>
      </c>
      <c r="P8" s="20">
        <f t="shared" si="2"/>
        <v>0.02788866755</v>
      </c>
      <c r="Q8" s="9"/>
    </row>
    <row r="9">
      <c r="A9" s="21"/>
      <c r="B9" s="22" t="s">
        <v>15</v>
      </c>
      <c r="C9" s="23">
        <v>150.0</v>
      </c>
      <c r="D9" s="24"/>
      <c r="E9" s="25">
        <v>0.91</v>
      </c>
      <c r="F9" s="25">
        <v>0.85</v>
      </c>
      <c r="G9" s="25">
        <v>0.96</v>
      </c>
      <c r="H9" s="25">
        <v>0.92</v>
      </c>
      <c r="I9" s="25">
        <v>0.84</v>
      </c>
      <c r="J9" s="25">
        <v>0.86</v>
      </c>
      <c r="K9" s="25">
        <v>1.0</v>
      </c>
      <c r="L9" s="25">
        <v>0.85</v>
      </c>
      <c r="M9" s="25">
        <v>0.85</v>
      </c>
      <c r="N9" s="25">
        <v>0.81</v>
      </c>
      <c r="O9" s="26"/>
      <c r="P9" s="27">
        <f t="shared" si="2"/>
        <v>0.06023103667</v>
      </c>
      <c r="Q9" s="9"/>
    </row>
    <row r="10">
      <c r="A10" s="7"/>
      <c r="B10" s="7"/>
      <c r="C10" s="7"/>
      <c r="D10" s="7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8"/>
      <c r="P10" s="9"/>
      <c r="Q10" s="9"/>
    </row>
    <row r="11">
      <c r="A11" s="7"/>
      <c r="B11" s="11" t="s">
        <v>17</v>
      </c>
      <c r="C11" s="12">
        <v>10.0</v>
      </c>
      <c r="D11" s="13"/>
      <c r="E11" s="14">
        <v>0.29</v>
      </c>
      <c r="F11" s="14">
        <v>0.29</v>
      </c>
      <c r="G11" s="14">
        <v>0.28</v>
      </c>
      <c r="H11" s="14">
        <v>0.26</v>
      </c>
      <c r="I11" s="14">
        <v>0.31</v>
      </c>
      <c r="J11" s="14">
        <v>0.28</v>
      </c>
      <c r="K11" s="14">
        <v>0.29</v>
      </c>
      <c r="L11" s="14">
        <v>0.29</v>
      </c>
      <c r="M11" s="14">
        <v>0.28</v>
      </c>
      <c r="N11" s="14">
        <v>0.28</v>
      </c>
      <c r="O11" s="15">
        <f t="shared" ref="O11:O16" si="3">AVERAGE(E11:N11)</f>
        <v>0.285</v>
      </c>
      <c r="P11" s="16">
        <f t="shared" ref="P11:P17" si="4">STDEV(E11:N11)</f>
        <v>0.01269295518</v>
      </c>
      <c r="Q11" s="9"/>
    </row>
    <row r="12">
      <c r="A12" s="7"/>
      <c r="B12" s="17" t="s">
        <v>17</v>
      </c>
      <c r="C12" s="10">
        <v>15.0</v>
      </c>
      <c r="D12" s="18"/>
      <c r="E12" s="19">
        <v>0.29</v>
      </c>
      <c r="F12" s="19">
        <v>0.3</v>
      </c>
      <c r="G12" s="19">
        <v>0.31</v>
      </c>
      <c r="H12" s="19">
        <v>0.29</v>
      </c>
      <c r="I12" s="19">
        <v>0.3</v>
      </c>
      <c r="J12" s="19">
        <v>0.28</v>
      </c>
      <c r="K12" s="19">
        <v>0.29</v>
      </c>
      <c r="L12" s="19">
        <v>0.3</v>
      </c>
      <c r="M12" s="19">
        <v>0.29</v>
      </c>
      <c r="N12" s="19">
        <v>0.31</v>
      </c>
      <c r="O12" s="8">
        <f t="shared" si="3"/>
        <v>0.296</v>
      </c>
      <c r="P12" s="20">
        <f t="shared" si="4"/>
        <v>0.009660917831</v>
      </c>
      <c r="Q12" s="9"/>
    </row>
    <row r="13">
      <c r="A13" s="7"/>
      <c r="B13" s="17" t="s">
        <v>17</v>
      </c>
      <c r="C13" s="10">
        <v>25.0</v>
      </c>
      <c r="D13" s="18"/>
      <c r="E13" s="19">
        <v>0.32</v>
      </c>
      <c r="F13" s="19">
        <v>0.31</v>
      </c>
      <c r="G13" s="19">
        <v>0.34</v>
      </c>
      <c r="H13" s="19">
        <v>0.32</v>
      </c>
      <c r="I13" s="19">
        <v>0.3</v>
      </c>
      <c r="J13" s="19">
        <v>0.28</v>
      </c>
      <c r="K13" s="19">
        <v>0.3</v>
      </c>
      <c r="L13" s="19">
        <v>0.32</v>
      </c>
      <c r="M13" s="19">
        <v>0.31</v>
      </c>
      <c r="N13" s="19">
        <v>0.32</v>
      </c>
      <c r="O13" s="8">
        <f t="shared" si="3"/>
        <v>0.312</v>
      </c>
      <c r="P13" s="20">
        <f t="shared" si="4"/>
        <v>0.01619327707</v>
      </c>
      <c r="Q13" s="9"/>
    </row>
    <row r="14">
      <c r="A14" s="7"/>
      <c r="B14" s="17" t="s">
        <v>17</v>
      </c>
      <c r="C14" s="10">
        <v>50.0</v>
      </c>
      <c r="D14" s="18"/>
      <c r="E14" s="19">
        <v>0.37</v>
      </c>
      <c r="F14" s="19">
        <v>0.35</v>
      </c>
      <c r="G14" s="19">
        <v>0.36</v>
      </c>
      <c r="H14" s="19">
        <v>0.35</v>
      </c>
      <c r="I14" s="19">
        <v>0.36</v>
      </c>
      <c r="J14" s="19">
        <v>0.35</v>
      </c>
      <c r="K14" s="19">
        <v>0.34</v>
      </c>
      <c r="L14" s="19">
        <v>0.34</v>
      </c>
      <c r="M14" s="19">
        <v>0.35</v>
      </c>
      <c r="N14" s="19">
        <v>0.37</v>
      </c>
      <c r="O14" s="8">
        <f t="shared" si="3"/>
        <v>0.354</v>
      </c>
      <c r="P14" s="20">
        <f t="shared" si="4"/>
        <v>0.010749677</v>
      </c>
      <c r="Q14" s="9"/>
    </row>
    <row r="15">
      <c r="A15" s="7"/>
      <c r="B15" s="17" t="s">
        <v>17</v>
      </c>
      <c r="C15" s="10">
        <v>75.0</v>
      </c>
      <c r="D15" s="18"/>
      <c r="E15" s="19">
        <v>0.38</v>
      </c>
      <c r="F15" s="19">
        <v>0.39</v>
      </c>
      <c r="G15" s="19">
        <v>0.41</v>
      </c>
      <c r="H15" s="19">
        <v>0.4</v>
      </c>
      <c r="I15" s="19">
        <v>0.4</v>
      </c>
      <c r="J15" s="19">
        <v>0.43</v>
      </c>
      <c r="K15" s="19">
        <v>0.37</v>
      </c>
      <c r="L15" s="19">
        <v>0.46</v>
      </c>
      <c r="M15" s="19">
        <v>0.42</v>
      </c>
      <c r="N15" s="19">
        <v>0.41</v>
      </c>
      <c r="O15" s="8">
        <f t="shared" si="3"/>
        <v>0.407</v>
      </c>
      <c r="P15" s="20">
        <f t="shared" si="4"/>
        <v>0.02584139659</v>
      </c>
      <c r="Q15" s="9"/>
    </row>
    <row r="16">
      <c r="A16" s="7"/>
      <c r="B16" s="17" t="s">
        <v>17</v>
      </c>
      <c r="C16" s="10">
        <v>100.0</v>
      </c>
      <c r="D16" s="18"/>
      <c r="E16" s="19">
        <v>0.47</v>
      </c>
      <c r="F16" s="19">
        <v>0.44</v>
      </c>
      <c r="G16" s="19">
        <v>0.46</v>
      </c>
      <c r="H16" s="19">
        <v>0.48</v>
      </c>
      <c r="I16" s="19">
        <v>0.44</v>
      </c>
      <c r="J16" s="19">
        <v>0.43</v>
      </c>
      <c r="K16" s="19">
        <v>0.45</v>
      </c>
      <c r="L16" s="19">
        <v>0.45</v>
      </c>
      <c r="M16" s="19">
        <v>0.45</v>
      </c>
      <c r="N16" s="19">
        <v>0.5</v>
      </c>
      <c r="O16" s="8">
        <f t="shared" si="3"/>
        <v>0.457</v>
      </c>
      <c r="P16" s="20">
        <f t="shared" si="4"/>
        <v>0.02110818693</v>
      </c>
      <c r="Q16" s="9"/>
    </row>
    <row r="17">
      <c r="A17" s="7"/>
      <c r="B17" s="22" t="s">
        <v>17</v>
      </c>
      <c r="C17" s="23">
        <v>150.0</v>
      </c>
      <c r="D17" s="24"/>
      <c r="E17" s="25">
        <v>0.53</v>
      </c>
      <c r="F17" s="25">
        <v>0.52</v>
      </c>
      <c r="G17" s="25">
        <v>0.52</v>
      </c>
      <c r="H17" s="25">
        <v>0.54</v>
      </c>
      <c r="I17" s="25">
        <v>0.5</v>
      </c>
      <c r="J17" s="25">
        <v>0.56</v>
      </c>
      <c r="K17" s="25">
        <v>0.51</v>
      </c>
      <c r="L17" s="25">
        <v>0.48</v>
      </c>
      <c r="M17" s="25">
        <v>0.48</v>
      </c>
      <c r="N17" s="25">
        <v>0.54</v>
      </c>
      <c r="O17" s="26"/>
      <c r="P17" s="27">
        <f t="shared" si="4"/>
        <v>0.02616188916</v>
      </c>
      <c r="Q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9"/>
      <c r="Q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9"/>
      <c r="Q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9"/>
      <c r="Q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9"/>
      <c r="Q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9"/>
      <c r="Q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9"/>
      <c r="Q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9"/>
      <c r="Q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9"/>
      <c r="Q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9"/>
      <c r="Q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5.57"/>
    <col customWidth="1" min="3" max="3" width="18.43"/>
    <col customWidth="1" min="4" max="4" width="16.71"/>
    <col customWidth="1" hidden="1" min="5" max="5" width="31.71"/>
    <col customWidth="1" min="6" max="6" width="8.71"/>
    <col customWidth="1" min="7" max="7" width="19.29"/>
    <col customWidth="1" min="8" max="8" width="19.71"/>
    <col customWidth="1" min="9" max="9" width="17.29"/>
    <col customWidth="1" min="10" max="10" width="8.14"/>
    <col customWidth="1" min="11" max="11" width="18.86"/>
    <col customWidth="1" min="12" max="12" width="19.0"/>
    <col customWidth="1" hidden="1" min="13" max="13" width="21.86"/>
    <col customWidth="1" min="14" max="14" width="21.86"/>
    <col customWidth="1" min="15" max="15" width="3.57"/>
    <col customWidth="1" min="16" max="17" width="19.71"/>
    <col customWidth="1" min="18" max="18" width="14.43"/>
    <col customWidth="1" min="19" max="20" width="8.71"/>
  </cols>
  <sheetData>
    <row r="1">
      <c r="A1" s="28" t="s">
        <v>18</v>
      </c>
      <c r="B1" s="28"/>
      <c r="C1" s="28" t="s">
        <v>19</v>
      </c>
      <c r="D1" s="28" t="s">
        <v>20</v>
      </c>
      <c r="E1" s="28" t="s">
        <v>21</v>
      </c>
      <c r="F1" s="28"/>
      <c r="G1" s="29" t="s">
        <v>22</v>
      </c>
      <c r="H1" s="29" t="s">
        <v>23</v>
      </c>
      <c r="I1" s="30" t="s">
        <v>1</v>
      </c>
      <c r="J1" s="29"/>
      <c r="K1" s="31" t="s">
        <v>24</v>
      </c>
      <c r="L1" s="32" t="s">
        <v>25</v>
      </c>
      <c r="M1" s="31" t="s">
        <v>26</v>
      </c>
      <c r="N1" s="31" t="s">
        <v>27</v>
      </c>
      <c r="O1" s="33"/>
      <c r="P1" s="34" t="s">
        <v>28</v>
      </c>
      <c r="Q1" s="34" t="s">
        <v>29</v>
      </c>
      <c r="R1" s="31"/>
      <c r="S1" s="33"/>
      <c r="T1" s="33"/>
    </row>
    <row r="2" hidden="1">
      <c r="A2" s="35">
        <f t="shared" ref="A2:A4" si="1">I2*G2*H2^2</f>
        <v>2684354560</v>
      </c>
      <c r="B2" s="36"/>
      <c r="C2" s="36"/>
      <c r="D2" s="36"/>
      <c r="E2" s="36"/>
      <c r="F2" s="36"/>
      <c r="G2" s="37">
        <v>1024.0</v>
      </c>
      <c r="H2" s="37">
        <v>512.0</v>
      </c>
      <c r="I2" s="37">
        <v>10.0</v>
      </c>
      <c r="J2" s="37"/>
      <c r="K2" s="38">
        <v>38.07</v>
      </c>
      <c r="L2" s="38">
        <v>16.05</v>
      </c>
      <c r="M2" s="38">
        <v>15.07</v>
      </c>
      <c r="N2" s="38">
        <v>2.76</v>
      </c>
      <c r="O2" s="36"/>
      <c r="P2" s="39">
        <f t="shared" ref="P2:P4" si="2">K2/L2</f>
        <v>2.371962617</v>
      </c>
      <c r="Q2" s="39">
        <f t="shared" ref="Q2:Q4" si="3">K2/N2</f>
        <v>13.79347826</v>
      </c>
      <c r="R2" s="36"/>
      <c r="S2" s="36"/>
      <c r="T2" s="36"/>
    </row>
    <row r="3" hidden="1">
      <c r="A3" s="40">
        <f t="shared" si="1"/>
        <v>13421772800</v>
      </c>
      <c r="B3" s="41"/>
      <c r="C3" s="41"/>
      <c r="D3" s="41"/>
      <c r="E3" s="41"/>
      <c r="F3" s="41"/>
      <c r="G3" s="42">
        <v>1024.0</v>
      </c>
      <c r="H3" s="42">
        <v>512.0</v>
      </c>
      <c r="I3" s="42">
        <v>50.0</v>
      </c>
      <c r="J3" s="42"/>
      <c r="K3" s="43">
        <v>185.74</v>
      </c>
      <c r="L3" s="43">
        <v>79.8</v>
      </c>
      <c r="M3" s="43">
        <v>75.0</v>
      </c>
      <c r="N3" s="43">
        <v>3.41</v>
      </c>
      <c r="O3" s="41"/>
      <c r="P3" s="44">
        <f t="shared" si="2"/>
        <v>2.327568922</v>
      </c>
      <c r="Q3" s="44">
        <f t="shared" si="3"/>
        <v>54.46920821</v>
      </c>
      <c r="R3" s="41"/>
      <c r="S3" s="41"/>
      <c r="T3" s="41"/>
    </row>
    <row r="4" hidden="1">
      <c r="A4" s="35">
        <f t="shared" si="1"/>
        <v>26843545600</v>
      </c>
      <c r="B4" s="36"/>
      <c r="C4" s="36"/>
      <c r="D4" s="36"/>
      <c r="E4" s="36"/>
      <c r="F4" s="36"/>
      <c r="G4" s="37">
        <v>1024.0</v>
      </c>
      <c r="H4" s="37">
        <v>512.0</v>
      </c>
      <c r="I4" s="37">
        <v>100.0</v>
      </c>
      <c r="J4" s="37"/>
      <c r="K4" s="38">
        <v>373.05</v>
      </c>
      <c r="L4" s="38">
        <v>160.31</v>
      </c>
      <c r="M4" s="38"/>
      <c r="N4" s="38">
        <v>4.5</v>
      </c>
      <c r="O4" s="36"/>
      <c r="P4" s="39">
        <f t="shared" si="2"/>
        <v>2.327053833</v>
      </c>
      <c r="Q4" s="39">
        <f t="shared" si="3"/>
        <v>82.9</v>
      </c>
      <c r="R4" s="36"/>
      <c r="S4" s="36"/>
      <c r="T4" s="36"/>
    </row>
    <row r="5">
      <c r="A5" s="40"/>
      <c r="B5" s="41"/>
      <c r="C5" s="41"/>
      <c r="D5" s="41"/>
      <c r="E5" s="41"/>
      <c r="F5" s="41"/>
      <c r="G5" s="42"/>
      <c r="H5" s="42"/>
      <c r="I5" s="42"/>
      <c r="J5" s="42"/>
      <c r="K5" s="43"/>
      <c r="L5" s="43"/>
      <c r="M5" s="43"/>
      <c r="N5" s="43"/>
      <c r="O5" s="41"/>
      <c r="P5" s="44"/>
      <c r="Q5" s="44"/>
      <c r="R5" s="45"/>
      <c r="S5" s="45"/>
      <c r="T5" s="45"/>
    </row>
    <row r="6">
      <c r="A6" s="35">
        <f t="shared" ref="A6:A11" si="4">I6*G6*H6^2</f>
        <v>10737418240</v>
      </c>
      <c r="B6" s="46"/>
      <c r="C6" s="46">
        <f t="shared" ref="C6:C11" si="5">G6*H6^2</f>
        <v>1073741824</v>
      </c>
      <c r="D6" s="47">
        <f t="shared" ref="D6:D11" si="6">(H6*G6*H6*2+H6+H6*(G6/64))*4/1024/1024/1024</f>
        <v>8.00006485</v>
      </c>
      <c r="E6" s="47"/>
      <c r="F6" s="46"/>
      <c r="G6" s="48">
        <v>1024.0</v>
      </c>
      <c r="H6" s="49">
        <v>1024.0</v>
      </c>
      <c r="I6" s="49">
        <v>10.0</v>
      </c>
      <c r="J6" s="49"/>
      <c r="K6" s="50">
        <v>151.11</v>
      </c>
      <c r="L6" s="50">
        <v>61.21</v>
      </c>
      <c r="M6" s="50"/>
      <c r="N6" s="50">
        <v>8.97</v>
      </c>
      <c r="O6" s="51"/>
      <c r="P6" s="52">
        <f t="shared" ref="P6:P11" si="7">K6/L6</f>
        <v>2.468714262</v>
      </c>
      <c r="Q6" s="52">
        <f t="shared" ref="Q6:Q11" si="8">K6/N6</f>
        <v>16.84615385</v>
      </c>
      <c r="R6" s="53" t="s">
        <v>30</v>
      </c>
      <c r="S6" s="54"/>
      <c r="T6" s="55"/>
    </row>
    <row r="7">
      <c r="A7" s="40">
        <f t="shared" si="4"/>
        <v>26843545600</v>
      </c>
      <c r="B7" s="56"/>
      <c r="C7" s="56">
        <f t="shared" si="5"/>
        <v>1073741824</v>
      </c>
      <c r="D7" s="57">
        <f t="shared" si="6"/>
        <v>8.00006485</v>
      </c>
      <c r="E7" s="57"/>
      <c r="F7" s="56"/>
      <c r="G7" s="58">
        <v>1024.0</v>
      </c>
      <c r="H7" s="42">
        <v>1024.0</v>
      </c>
      <c r="I7" s="45">
        <v>25.0</v>
      </c>
      <c r="J7" s="42"/>
      <c r="K7" s="43">
        <v>384.0</v>
      </c>
      <c r="L7" s="43">
        <v>152.38</v>
      </c>
      <c r="M7" s="43"/>
      <c r="N7" s="43">
        <v>10.07</v>
      </c>
      <c r="O7" s="41"/>
      <c r="P7" s="59">
        <f t="shared" si="7"/>
        <v>2.52001575</v>
      </c>
      <c r="Q7" s="59">
        <f t="shared" si="8"/>
        <v>38.13306852</v>
      </c>
      <c r="T7" s="60"/>
    </row>
    <row r="8">
      <c r="A8" s="35">
        <f t="shared" si="4"/>
        <v>53687091200</v>
      </c>
      <c r="B8" s="46"/>
      <c r="C8" s="46">
        <f t="shared" si="5"/>
        <v>1073741824</v>
      </c>
      <c r="D8" s="47">
        <f t="shared" si="6"/>
        <v>8.00006485</v>
      </c>
      <c r="E8" s="47"/>
      <c r="F8" s="46"/>
      <c r="G8" s="61">
        <v>1024.0</v>
      </c>
      <c r="H8" s="37">
        <v>1024.0</v>
      </c>
      <c r="I8" s="37">
        <v>50.0</v>
      </c>
      <c r="J8" s="37"/>
      <c r="K8" s="38">
        <v>755.62</v>
      </c>
      <c r="L8" s="38">
        <v>306.56</v>
      </c>
      <c r="M8" s="38"/>
      <c r="N8" s="38">
        <v>11.93</v>
      </c>
      <c r="O8" s="36"/>
      <c r="P8" s="39">
        <f t="shared" si="7"/>
        <v>2.464835595</v>
      </c>
      <c r="Q8" s="39">
        <f t="shared" si="8"/>
        <v>63.33780386</v>
      </c>
      <c r="T8" s="62"/>
    </row>
    <row r="9">
      <c r="A9" s="40">
        <f t="shared" si="4"/>
        <v>107374182400</v>
      </c>
      <c r="B9" s="56"/>
      <c r="C9" s="56">
        <f t="shared" si="5"/>
        <v>1073741824</v>
      </c>
      <c r="D9" s="57">
        <f t="shared" si="6"/>
        <v>8.00006485</v>
      </c>
      <c r="E9" s="57"/>
      <c r="F9" s="56"/>
      <c r="G9" s="58">
        <v>1024.0</v>
      </c>
      <c r="H9" s="42">
        <v>1024.0</v>
      </c>
      <c r="I9" s="42">
        <v>100.0</v>
      </c>
      <c r="J9" s="42"/>
      <c r="K9" s="43">
        <v>1627.06</v>
      </c>
      <c r="L9" s="43">
        <v>594.16</v>
      </c>
      <c r="M9" s="43"/>
      <c r="N9" s="43">
        <v>15.77</v>
      </c>
      <c r="O9" s="41"/>
      <c r="P9" s="44">
        <f t="shared" si="7"/>
        <v>2.738420627</v>
      </c>
      <c r="Q9" s="44">
        <f t="shared" si="8"/>
        <v>103.1743817</v>
      </c>
      <c r="T9" s="60"/>
    </row>
    <row r="10">
      <c r="A10" s="35">
        <f t="shared" si="4"/>
        <v>161061273600</v>
      </c>
      <c r="B10" s="46"/>
      <c r="C10" s="46">
        <f t="shared" si="5"/>
        <v>1073741824</v>
      </c>
      <c r="D10" s="47">
        <f t="shared" si="6"/>
        <v>8.00006485</v>
      </c>
      <c r="E10" s="47"/>
      <c r="F10" s="46"/>
      <c r="G10" s="61">
        <v>1024.0</v>
      </c>
      <c r="H10" s="37">
        <v>1024.0</v>
      </c>
      <c r="I10" s="63">
        <v>150.0</v>
      </c>
      <c r="J10" s="37"/>
      <c r="K10" s="38">
        <v>2283.96</v>
      </c>
      <c r="L10" s="38">
        <v>849.39</v>
      </c>
      <c r="M10" s="38"/>
      <c r="N10" s="38">
        <v>19.64</v>
      </c>
      <c r="O10" s="36"/>
      <c r="P10" s="39">
        <f t="shared" si="7"/>
        <v>2.688941476</v>
      </c>
      <c r="Q10" s="39">
        <f t="shared" si="8"/>
        <v>116.2912424</v>
      </c>
      <c r="T10" s="62"/>
    </row>
    <row r="11">
      <c r="A11" s="40">
        <f t="shared" si="4"/>
        <v>214748364800</v>
      </c>
      <c r="B11" s="56"/>
      <c r="C11" s="56">
        <f t="shared" si="5"/>
        <v>1073741824</v>
      </c>
      <c r="D11" s="57">
        <f t="shared" si="6"/>
        <v>8.00006485</v>
      </c>
      <c r="E11" s="57"/>
      <c r="F11" s="56"/>
      <c r="G11" s="64">
        <v>1024.0</v>
      </c>
      <c r="H11" s="65">
        <v>1024.0</v>
      </c>
      <c r="I11" s="66">
        <v>200.0</v>
      </c>
      <c r="J11" s="65"/>
      <c r="K11" s="67">
        <v>3026.2</v>
      </c>
      <c r="L11" s="67">
        <v>1167.05</v>
      </c>
      <c r="M11" s="67"/>
      <c r="N11" s="67">
        <v>23.83</v>
      </c>
      <c r="O11" s="68"/>
      <c r="P11" s="69">
        <f t="shared" si="7"/>
        <v>2.593033717</v>
      </c>
      <c r="Q11" s="69">
        <f t="shared" si="8"/>
        <v>126.9911876</v>
      </c>
      <c r="R11" s="70"/>
      <c r="S11" s="70"/>
      <c r="T11" s="71"/>
    </row>
    <row r="12">
      <c r="A12" s="35"/>
      <c r="B12" s="46"/>
      <c r="C12" s="46"/>
      <c r="D12" s="47"/>
      <c r="E12" s="46"/>
      <c r="F12" s="46"/>
      <c r="G12" s="37"/>
      <c r="H12" s="37"/>
      <c r="I12" s="37"/>
      <c r="J12" s="37"/>
      <c r="K12" s="72"/>
      <c r="L12" s="72"/>
      <c r="M12" s="72"/>
      <c r="N12" s="72"/>
      <c r="O12" s="36"/>
      <c r="P12" s="39"/>
      <c r="Q12" s="39"/>
      <c r="R12" s="36"/>
      <c r="S12" s="36"/>
      <c r="T12" s="36"/>
    </row>
    <row r="13" ht="15.75" customHeight="1">
      <c r="A13" s="40"/>
      <c r="B13" s="56"/>
      <c r="C13" s="56"/>
      <c r="D13" s="56"/>
      <c r="E13" s="56"/>
      <c r="F13" s="56"/>
      <c r="G13" s="42"/>
      <c r="H13" s="42"/>
      <c r="I13" s="42"/>
      <c r="J13" s="42"/>
      <c r="K13" s="73"/>
      <c r="L13" s="73"/>
      <c r="M13" s="73"/>
      <c r="N13" s="73"/>
      <c r="O13" s="41"/>
      <c r="P13" s="44"/>
      <c r="Q13" s="44"/>
      <c r="R13" s="41"/>
      <c r="S13" s="41"/>
      <c r="T13" s="41"/>
    </row>
    <row r="14" ht="15.75" customHeight="1">
      <c r="A14" s="35">
        <f t="shared" ref="A14:A23" si="9">I14*G14*H14^2</f>
        <v>209715200</v>
      </c>
      <c r="B14" s="46"/>
      <c r="C14" s="46">
        <f t="shared" ref="C14:C17" si="10">G14*H14^2</f>
        <v>2097152</v>
      </c>
      <c r="D14" s="47">
        <f t="shared" ref="D14:D30" si="11">(H14*G14*H14*2+H14+H14*(G14/64))*4/1024/1024/1024</f>
        <v>0.01562643051</v>
      </c>
      <c r="E14" s="47">
        <f t="shared" ref="E14:E30" si="12">(G14*H14*2 + G14 + G14/64)/4/1024/1024</f>
        <v>0.007843494415</v>
      </c>
      <c r="F14" s="46"/>
      <c r="G14" s="74">
        <v>128.0</v>
      </c>
      <c r="H14" s="49">
        <v>128.0</v>
      </c>
      <c r="I14" s="49">
        <v>100.0</v>
      </c>
      <c r="J14" s="49"/>
      <c r="K14" s="50">
        <v>3.02</v>
      </c>
      <c r="L14" s="50">
        <v>2.18</v>
      </c>
      <c r="M14" s="50"/>
      <c r="N14" s="50">
        <v>0.43</v>
      </c>
      <c r="O14" s="51"/>
      <c r="P14" s="52">
        <f t="shared" ref="P14:P30" si="13">K14/L14</f>
        <v>1.385321101</v>
      </c>
      <c r="Q14" s="52">
        <f t="shared" ref="Q14:Q30" si="14">K14/N14</f>
        <v>7.023255814</v>
      </c>
      <c r="R14" s="53" t="s">
        <v>31</v>
      </c>
      <c r="S14" s="54"/>
      <c r="T14" s="55"/>
    </row>
    <row r="15" ht="15.75" customHeight="1">
      <c r="A15" s="40">
        <f t="shared" si="9"/>
        <v>419430400</v>
      </c>
      <c r="B15" s="56"/>
      <c r="C15" s="56">
        <f t="shared" si="10"/>
        <v>4194304</v>
      </c>
      <c r="D15" s="57">
        <f t="shared" si="11"/>
        <v>0.03125238419</v>
      </c>
      <c r="E15" s="57">
        <f t="shared" si="12"/>
        <v>0.01568698883</v>
      </c>
      <c r="F15" s="56"/>
      <c r="G15" s="75">
        <v>256.0</v>
      </c>
      <c r="H15" s="42">
        <v>128.0</v>
      </c>
      <c r="I15" s="42">
        <v>100.0</v>
      </c>
      <c r="J15" s="42"/>
      <c r="K15" s="43">
        <v>5.82</v>
      </c>
      <c r="L15" s="43">
        <v>3.47</v>
      </c>
      <c r="M15" s="43"/>
      <c r="N15" s="43">
        <v>0.46</v>
      </c>
      <c r="O15" s="41"/>
      <c r="P15" s="44">
        <f t="shared" si="13"/>
        <v>1.677233429</v>
      </c>
      <c r="Q15" s="44">
        <f t="shared" si="14"/>
        <v>12.65217391</v>
      </c>
      <c r="T15" s="60"/>
    </row>
    <row r="16" ht="15.75" customHeight="1">
      <c r="A16" s="35">
        <f t="shared" si="9"/>
        <v>838860800</v>
      </c>
      <c r="B16" s="46"/>
      <c r="C16" s="46">
        <f t="shared" si="10"/>
        <v>8388608</v>
      </c>
      <c r="D16" s="47">
        <f t="shared" si="11"/>
        <v>0.06250429153</v>
      </c>
      <c r="E16" s="47">
        <f t="shared" si="12"/>
        <v>0.03137397766</v>
      </c>
      <c r="F16" s="46"/>
      <c r="G16" s="76">
        <v>512.0</v>
      </c>
      <c r="H16" s="37">
        <v>128.0</v>
      </c>
      <c r="I16" s="37">
        <v>100.0</v>
      </c>
      <c r="J16" s="37"/>
      <c r="K16" s="38">
        <v>11.65</v>
      </c>
      <c r="L16" s="38">
        <v>5.8</v>
      </c>
      <c r="M16" s="38"/>
      <c r="N16" s="38">
        <v>0.5</v>
      </c>
      <c r="O16" s="36"/>
      <c r="P16" s="39">
        <f t="shared" si="13"/>
        <v>2.00862069</v>
      </c>
      <c r="Q16" s="39">
        <f t="shared" si="14"/>
        <v>23.3</v>
      </c>
      <c r="T16" s="62"/>
    </row>
    <row r="17" ht="15.75" customHeight="1">
      <c r="A17" s="40">
        <f t="shared" si="9"/>
        <v>1677721600</v>
      </c>
      <c r="B17" s="56"/>
      <c r="C17" s="56">
        <f t="shared" si="10"/>
        <v>16777216</v>
      </c>
      <c r="D17" s="57">
        <f t="shared" si="11"/>
        <v>0.1250081062</v>
      </c>
      <c r="E17" s="57">
        <f t="shared" si="12"/>
        <v>0.06274795532</v>
      </c>
      <c r="F17" s="56"/>
      <c r="G17" s="58">
        <v>1024.0</v>
      </c>
      <c r="H17" s="42">
        <v>128.0</v>
      </c>
      <c r="I17" s="42">
        <v>100.0</v>
      </c>
      <c r="J17" s="42"/>
      <c r="K17" s="43">
        <v>23.19</v>
      </c>
      <c r="L17" s="43">
        <v>10.45</v>
      </c>
      <c r="M17" s="43"/>
      <c r="N17" s="43">
        <v>0.57</v>
      </c>
      <c r="O17" s="41"/>
      <c r="P17" s="44">
        <f t="shared" si="13"/>
        <v>2.219138756</v>
      </c>
      <c r="Q17" s="44">
        <f t="shared" si="14"/>
        <v>40.68421053</v>
      </c>
      <c r="T17" s="60"/>
    </row>
    <row r="18" ht="15.75" customHeight="1">
      <c r="A18" s="35">
        <f t="shared" si="9"/>
        <v>3355443200</v>
      </c>
      <c r="B18" s="46"/>
      <c r="C18" s="46">
        <f>G18*H18*H18</f>
        <v>33554432</v>
      </c>
      <c r="D18" s="47">
        <f t="shared" si="11"/>
        <v>0.2500157356</v>
      </c>
      <c r="E18" s="47">
        <f t="shared" si="12"/>
        <v>0.1254959106</v>
      </c>
      <c r="F18" s="46"/>
      <c r="G18" s="61">
        <v>2048.0</v>
      </c>
      <c r="H18" s="37">
        <v>128.0</v>
      </c>
      <c r="I18" s="37">
        <v>100.0</v>
      </c>
      <c r="J18" s="37"/>
      <c r="K18" s="38">
        <v>46.39</v>
      </c>
      <c r="L18" s="38">
        <v>19.79</v>
      </c>
      <c r="M18" s="38"/>
      <c r="N18" s="38">
        <v>0.8</v>
      </c>
      <c r="O18" s="36"/>
      <c r="P18" s="39">
        <f t="shared" si="13"/>
        <v>2.344113188</v>
      </c>
      <c r="Q18" s="39">
        <f t="shared" si="14"/>
        <v>57.9875</v>
      </c>
      <c r="T18" s="62"/>
    </row>
    <row r="19" ht="15.75" customHeight="1">
      <c r="A19" s="40">
        <f t="shared" si="9"/>
        <v>6710886400</v>
      </c>
      <c r="B19" s="56"/>
      <c r="C19" s="56">
        <f t="shared" ref="C19:C30" si="15">G19*H19^2</f>
        <v>67108864</v>
      </c>
      <c r="D19" s="57">
        <f t="shared" si="11"/>
        <v>0.5000309944</v>
      </c>
      <c r="E19" s="57">
        <f t="shared" si="12"/>
        <v>0.2509918213</v>
      </c>
      <c r="F19" s="56"/>
      <c r="G19" s="58">
        <v>4096.0</v>
      </c>
      <c r="H19" s="42">
        <v>128.0</v>
      </c>
      <c r="I19" s="42">
        <v>100.0</v>
      </c>
      <c r="J19" s="42"/>
      <c r="K19" s="43">
        <v>94.73</v>
      </c>
      <c r="L19" s="43">
        <v>35.92</v>
      </c>
      <c r="M19" s="43"/>
      <c r="N19" s="43">
        <v>1.31</v>
      </c>
      <c r="O19" s="41"/>
      <c r="P19" s="44">
        <f t="shared" si="13"/>
        <v>2.637249443</v>
      </c>
      <c r="Q19" s="44">
        <f t="shared" si="14"/>
        <v>72.3129771</v>
      </c>
      <c r="T19" s="60"/>
    </row>
    <row r="20" ht="15.75" customHeight="1">
      <c r="A20" s="35">
        <f t="shared" si="9"/>
        <v>13421772800</v>
      </c>
      <c r="B20" s="46"/>
      <c r="C20" s="46">
        <f t="shared" si="15"/>
        <v>134217728</v>
      </c>
      <c r="D20" s="47">
        <f t="shared" si="11"/>
        <v>1.000061512</v>
      </c>
      <c r="E20" s="47">
        <f t="shared" si="12"/>
        <v>0.5019836426</v>
      </c>
      <c r="F20" s="46"/>
      <c r="G20" s="61">
        <f t="shared" ref="G20:G22" si="16">G19*2</f>
        <v>8192</v>
      </c>
      <c r="H20" s="37">
        <v>128.0</v>
      </c>
      <c r="I20" s="37">
        <v>100.0</v>
      </c>
      <c r="J20" s="37"/>
      <c r="K20" s="38">
        <v>187.37</v>
      </c>
      <c r="L20" s="38">
        <v>80.06</v>
      </c>
      <c r="M20" s="38"/>
      <c r="N20" s="38">
        <v>2.54</v>
      </c>
      <c r="O20" s="36"/>
      <c r="P20" s="39">
        <f t="shared" si="13"/>
        <v>2.340369723</v>
      </c>
      <c r="Q20" s="39">
        <f t="shared" si="14"/>
        <v>73.76771654</v>
      </c>
      <c r="T20" s="62"/>
    </row>
    <row r="21" ht="15.75" customHeight="1">
      <c r="A21" s="40">
        <f t="shared" si="9"/>
        <v>26843545600</v>
      </c>
      <c r="B21" s="56"/>
      <c r="C21" s="56">
        <f t="shared" si="15"/>
        <v>268435456</v>
      </c>
      <c r="D21" s="57">
        <f t="shared" si="11"/>
        <v>2.000122547</v>
      </c>
      <c r="E21" s="57">
        <f t="shared" si="12"/>
        <v>1.003967285</v>
      </c>
      <c r="F21" s="56"/>
      <c r="G21" s="58">
        <f t="shared" si="16"/>
        <v>16384</v>
      </c>
      <c r="H21" s="42">
        <v>128.0</v>
      </c>
      <c r="I21" s="42">
        <v>100.0</v>
      </c>
      <c r="J21" s="42"/>
      <c r="K21" s="43">
        <v>376.53</v>
      </c>
      <c r="L21" s="43">
        <v>138.66</v>
      </c>
      <c r="M21" s="43"/>
      <c r="N21" s="43">
        <v>4.03</v>
      </c>
      <c r="O21" s="41"/>
      <c r="P21" s="44">
        <f t="shared" si="13"/>
        <v>2.715491129</v>
      </c>
      <c r="Q21" s="44">
        <f t="shared" si="14"/>
        <v>93.43176179</v>
      </c>
      <c r="T21" s="60"/>
    </row>
    <row r="22" ht="15.75" customHeight="1">
      <c r="A22" s="35">
        <f t="shared" si="9"/>
        <v>53687091200</v>
      </c>
      <c r="B22" s="46"/>
      <c r="C22" s="46">
        <f t="shared" si="15"/>
        <v>536870912</v>
      </c>
      <c r="D22" s="47">
        <f t="shared" si="11"/>
        <v>4.000244617</v>
      </c>
      <c r="E22" s="47">
        <f t="shared" si="12"/>
        <v>2.00793457</v>
      </c>
      <c r="F22" s="46"/>
      <c r="G22" s="61">
        <f t="shared" si="16"/>
        <v>32768</v>
      </c>
      <c r="H22" s="37">
        <v>128.0</v>
      </c>
      <c r="I22" s="37">
        <v>100.0</v>
      </c>
      <c r="J22" s="37"/>
      <c r="K22" s="38">
        <v>757.11</v>
      </c>
      <c r="L22" s="38">
        <v>297.66</v>
      </c>
      <c r="M22" s="38"/>
      <c r="N22" s="38">
        <v>6.45</v>
      </c>
      <c r="O22" s="36"/>
      <c r="P22" s="39">
        <f t="shared" si="13"/>
        <v>2.543539609</v>
      </c>
      <c r="Q22" s="39">
        <f t="shared" si="14"/>
        <v>117.3813953</v>
      </c>
      <c r="T22" s="62"/>
    </row>
    <row r="23" ht="15.75" customHeight="1">
      <c r="A23" s="40">
        <f t="shared" si="9"/>
        <v>60397977600</v>
      </c>
      <c r="B23" s="56"/>
      <c r="C23" s="56">
        <f t="shared" si="15"/>
        <v>603979776</v>
      </c>
      <c r="D23" s="57">
        <f t="shared" si="11"/>
        <v>4.500275135</v>
      </c>
      <c r="E23" s="57">
        <f t="shared" si="12"/>
        <v>2.258926392</v>
      </c>
      <c r="F23" s="56"/>
      <c r="G23" s="58">
        <f t="shared" ref="G23:G24" si="17">G22+$G$19</f>
        <v>36864</v>
      </c>
      <c r="H23" s="42">
        <v>128.0</v>
      </c>
      <c r="I23" s="42">
        <v>100.0</v>
      </c>
      <c r="J23" s="42"/>
      <c r="K23" s="43">
        <v>845.14</v>
      </c>
      <c r="L23" s="43">
        <v>347.02</v>
      </c>
      <c r="M23" s="43"/>
      <c r="N23" s="43">
        <v>6.79</v>
      </c>
      <c r="O23" s="41"/>
      <c r="P23" s="44">
        <f t="shared" si="13"/>
        <v>2.43542159</v>
      </c>
      <c r="Q23" s="44">
        <f t="shared" si="14"/>
        <v>124.4683358</v>
      </c>
      <c r="T23" s="60"/>
    </row>
    <row r="24" ht="15.75" customHeight="1">
      <c r="A24" s="35">
        <f t="shared" ref="A24:A26" si="18">$I$24*G24*$H$24^2</f>
        <v>67108864000</v>
      </c>
      <c r="B24" s="46"/>
      <c r="C24" s="46">
        <f t="shared" si="15"/>
        <v>671088640</v>
      </c>
      <c r="D24" s="47">
        <f t="shared" si="11"/>
        <v>5.000305653</v>
      </c>
      <c r="E24" s="47">
        <f t="shared" si="12"/>
        <v>2.509918213</v>
      </c>
      <c r="F24" s="46"/>
      <c r="G24" s="61">
        <f t="shared" si="17"/>
        <v>40960</v>
      </c>
      <c r="H24" s="37">
        <v>128.0</v>
      </c>
      <c r="I24" s="37">
        <v>100.0</v>
      </c>
      <c r="J24" s="37"/>
      <c r="K24" s="38">
        <v>931.95</v>
      </c>
      <c r="L24" s="38">
        <v>384.69</v>
      </c>
      <c r="M24" s="38"/>
      <c r="N24" s="38">
        <v>7.82</v>
      </c>
      <c r="O24" s="36"/>
      <c r="P24" s="39">
        <f t="shared" si="13"/>
        <v>2.422600016</v>
      </c>
      <c r="Q24" s="39">
        <f t="shared" si="14"/>
        <v>119.1751918</v>
      </c>
      <c r="T24" s="62"/>
    </row>
    <row r="25" ht="15.75" customHeight="1">
      <c r="A25" s="40">
        <f t="shared" si="18"/>
        <v>68786585600</v>
      </c>
      <c r="B25" s="56"/>
      <c r="C25" s="56">
        <f t="shared" si="15"/>
        <v>687865856</v>
      </c>
      <c r="D25" s="57">
        <f t="shared" si="11"/>
        <v>5.125313282</v>
      </c>
      <c r="E25" s="57">
        <f t="shared" si="12"/>
        <v>2.572666168</v>
      </c>
      <c r="F25" s="56"/>
      <c r="G25" s="58">
        <f t="shared" ref="G25:G26" si="19">G24+G$17</f>
        <v>41984</v>
      </c>
      <c r="H25" s="42">
        <v>128.0</v>
      </c>
      <c r="I25" s="42">
        <v>100.0</v>
      </c>
      <c r="J25" s="42"/>
      <c r="K25" s="43">
        <v>952.99</v>
      </c>
      <c r="L25" s="43">
        <v>394.29</v>
      </c>
      <c r="M25" s="43"/>
      <c r="N25" s="43">
        <v>7.97</v>
      </c>
      <c r="O25" s="41"/>
      <c r="P25" s="44">
        <f t="shared" si="13"/>
        <v>2.416977352</v>
      </c>
      <c r="Q25" s="44">
        <f t="shared" si="14"/>
        <v>119.5721455</v>
      </c>
      <c r="T25" s="60"/>
    </row>
    <row r="26" ht="15.75" customHeight="1">
      <c r="A26" s="35">
        <f t="shared" si="18"/>
        <v>70464307200</v>
      </c>
      <c r="B26" s="46"/>
      <c r="C26" s="46">
        <f t="shared" si="15"/>
        <v>704643072</v>
      </c>
      <c r="D26" s="47">
        <f t="shared" si="11"/>
        <v>5.250320911</v>
      </c>
      <c r="E26" s="47">
        <f t="shared" si="12"/>
        <v>2.635414124</v>
      </c>
      <c r="F26" s="46"/>
      <c r="G26" s="61">
        <f t="shared" si="19"/>
        <v>43008</v>
      </c>
      <c r="H26" s="37">
        <v>128.0</v>
      </c>
      <c r="I26" s="37">
        <v>100.0</v>
      </c>
      <c r="J26" s="37"/>
      <c r="K26" s="38">
        <v>974.15</v>
      </c>
      <c r="L26" s="38">
        <v>402.86</v>
      </c>
      <c r="M26" s="38"/>
      <c r="N26" s="38">
        <v>7.85</v>
      </c>
      <c r="O26" s="36"/>
      <c r="P26" s="39">
        <f t="shared" si="13"/>
        <v>2.418085687</v>
      </c>
      <c r="Q26" s="39">
        <f t="shared" si="14"/>
        <v>124.0955414</v>
      </c>
      <c r="T26" s="62"/>
    </row>
    <row r="27" ht="15.75" customHeight="1">
      <c r="A27" s="40">
        <f t="shared" ref="A27:A30" si="20">I27*G27*H27^2</f>
        <v>73819750400</v>
      </c>
      <c r="B27" s="56"/>
      <c r="C27" s="56">
        <f t="shared" si="15"/>
        <v>738197504</v>
      </c>
      <c r="D27" s="57">
        <f t="shared" si="11"/>
        <v>5.50033617</v>
      </c>
      <c r="E27" s="57">
        <f t="shared" si="12"/>
        <v>2.760910034</v>
      </c>
      <c r="F27" s="56"/>
      <c r="G27" s="58">
        <f>G24+$G$19</f>
        <v>45056</v>
      </c>
      <c r="H27" s="42">
        <v>128.0</v>
      </c>
      <c r="I27" s="42">
        <v>100.0</v>
      </c>
      <c r="J27" s="42"/>
      <c r="K27" s="43">
        <v>1032.76</v>
      </c>
      <c r="L27" s="43">
        <v>443.0</v>
      </c>
      <c r="M27" s="43"/>
      <c r="N27" s="43">
        <v>8.1</v>
      </c>
      <c r="O27" s="41"/>
      <c r="P27" s="44">
        <f t="shared" si="13"/>
        <v>2.331286682</v>
      </c>
      <c r="Q27" s="44">
        <f t="shared" si="14"/>
        <v>127.5012346</v>
      </c>
      <c r="T27" s="60"/>
    </row>
    <row r="28" ht="15.75" customHeight="1">
      <c r="A28" s="35">
        <f t="shared" si="20"/>
        <v>80530636800</v>
      </c>
      <c r="B28" s="46"/>
      <c r="C28" s="46">
        <f t="shared" si="15"/>
        <v>805306368</v>
      </c>
      <c r="D28" s="47">
        <f t="shared" si="11"/>
        <v>6.000366688</v>
      </c>
      <c r="E28" s="47">
        <f t="shared" si="12"/>
        <v>3.011901855</v>
      </c>
      <c r="F28" s="46"/>
      <c r="G28" s="61">
        <f>G22+$G$21</f>
        <v>49152</v>
      </c>
      <c r="H28" s="37">
        <v>128.0</v>
      </c>
      <c r="I28" s="37">
        <v>100.0</v>
      </c>
      <c r="J28" s="37"/>
      <c r="K28" s="38">
        <v>1129.36</v>
      </c>
      <c r="L28" s="38">
        <v>457.69</v>
      </c>
      <c r="M28" s="38"/>
      <c r="N28" s="38">
        <v>9.08</v>
      </c>
      <c r="O28" s="36"/>
      <c r="P28" s="39">
        <f t="shared" si="13"/>
        <v>2.467521685</v>
      </c>
      <c r="Q28" s="39">
        <f t="shared" si="14"/>
        <v>124.3788546</v>
      </c>
      <c r="T28" s="62"/>
    </row>
    <row r="29" ht="15.75" customHeight="1">
      <c r="A29" s="40">
        <f t="shared" si="20"/>
        <v>107374182400</v>
      </c>
      <c r="B29" s="56"/>
      <c r="C29" s="56">
        <f t="shared" si="15"/>
        <v>1073741824</v>
      </c>
      <c r="D29" s="57">
        <f t="shared" si="11"/>
        <v>8.000488758</v>
      </c>
      <c r="E29" s="57">
        <f t="shared" si="12"/>
        <v>4.015869141</v>
      </c>
      <c r="F29" s="56"/>
      <c r="G29" s="58">
        <f>G28+$G$21</f>
        <v>65536</v>
      </c>
      <c r="H29" s="42">
        <v>128.0</v>
      </c>
      <c r="I29" s="42">
        <v>100.0</v>
      </c>
      <c r="J29" s="42"/>
      <c r="K29" s="43">
        <v>1500.12</v>
      </c>
      <c r="L29" s="43">
        <v>571.52</v>
      </c>
      <c r="M29" s="43"/>
      <c r="N29" s="43">
        <v>12.83</v>
      </c>
      <c r="O29" s="41"/>
      <c r="P29" s="44">
        <f t="shared" si="13"/>
        <v>2.624790034</v>
      </c>
      <c r="Q29" s="44">
        <f t="shared" si="14"/>
        <v>116.9228371</v>
      </c>
      <c r="T29" s="60"/>
    </row>
    <row r="30" ht="15.75" customHeight="1">
      <c r="A30" s="35">
        <f t="shared" si="20"/>
        <v>214748364800</v>
      </c>
      <c r="B30" s="46"/>
      <c r="C30" s="46">
        <f t="shared" si="15"/>
        <v>2147483648</v>
      </c>
      <c r="D30" s="47">
        <f t="shared" si="11"/>
        <v>16.00097704</v>
      </c>
      <c r="E30" s="47">
        <f t="shared" si="12"/>
        <v>8.031738281</v>
      </c>
      <c r="F30" s="46"/>
      <c r="G30" s="77">
        <f>G29*2</f>
        <v>131072</v>
      </c>
      <c r="H30" s="78">
        <v>128.0</v>
      </c>
      <c r="I30" s="79">
        <v>100.0</v>
      </c>
      <c r="J30" s="79"/>
      <c r="K30" s="80">
        <v>3258.53</v>
      </c>
      <c r="L30" s="80">
        <v>1173.8</v>
      </c>
      <c r="M30" s="80"/>
      <c r="N30" s="80">
        <v>31.81</v>
      </c>
      <c r="O30" s="81"/>
      <c r="P30" s="82">
        <f t="shared" si="13"/>
        <v>2.776052138</v>
      </c>
      <c r="Q30" s="82">
        <f t="shared" si="14"/>
        <v>102.4372839</v>
      </c>
      <c r="R30" s="83"/>
      <c r="S30" s="83"/>
      <c r="T30" s="84"/>
    </row>
    <row r="31" ht="15.75" customHeight="1">
      <c r="A31" s="40"/>
      <c r="B31" s="56"/>
      <c r="C31" s="56"/>
      <c r="D31" s="56"/>
      <c r="E31" s="57"/>
      <c r="F31" s="56"/>
      <c r="G31" s="42"/>
      <c r="H31" s="42"/>
      <c r="I31" s="42"/>
      <c r="J31" s="42"/>
      <c r="K31" s="73"/>
      <c r="L31" s="73"/>
      <c r="M31" s="73"/>
      <c r="N31" s="73"/>
      <c r="O31" s="41"/>
      <c r="P31" s="44"/>
      <c r="Q31" s="44"/>
      <c r="R31" s="41"/>
      <c r="S31" s="41"/>
      <c r="T31" s="41"/>
    </row>
    <row r="32" ht="15.75" customHeight="1">
      <c r="A32" s="35"/>
      <c r="B32" s="46"/>
      <c r="C32" s="46"/>
      <c r="D32" s="46"/>
      <c r="E32" s="47"/>
      <c r="F32" s="46"/>
      <c r="G32" s="37"/>
      <c r="H32" s="37"/>
      <c r="I32" s="37"/>
      <c r="J32" s="37"/>
      <c r="K32" s="38"/>
      <c r="L32" s="38"/>
      <c r="M32" s="38"/>
      <c r="N32" s="38"/>
      <c r="O32" s="36"/>
      <c r="P32" s="39"/>
      <c r="Q32" s="39"/>
      <c r="R32" s="36"/>
      <c r="S32" s="36"/>
      <c r="T32" s="36"/>
    </row>
    <row r="33" ht="15.75" customHeight="1">
      <c r="A33" s="85">
        <f t="shared" ref="A33:A38" si="21">I33*G33*H33^2</f>
        <v>419430400</v>
      </c>
      <c r="B33" s="56"/>
      <c r="C33" s="56">
        <f t="shared" ref="C33:C38" si="22">G33*H33^2</f>
        <v>4194304</v>
      </c>
      <c r="D33" s="57">
        <f t="shared" ref="D33:D38" si="23">(H33*G33*H33*2+H33+H33*(G33/64))*4/1024/1024/1024</f>
        <v>0.03125405312</v>
      </c>
      <c r="E33" s="57">
        <f t="shared" ref="E33:E38" si="24">(G33*H33*2 + G33 + G33/64)/4/1024/1024</f>
        <v>0.03149795532</v>
      </c>
      <c r="F33" s="56"/>
      <c r="G33" s="86">
        <v>1024.0</v>
      </c>
      <c r="H33" s="87">
        <v>64.0</v>
      </c>
      <c r="I33" s="88">
        <v>100.0</v>
      </c>
      <c r="J33" s="88"/>
      <c r="K33" s="89">
        <v>5.85</v>
      </c>
      <c r="L33" s="89">
        <v>3.14</v>
      </c>
      <c r="M33" s="89"/>
      <c r="N33" s="89">
        <v>0.42</v>
      </c>
      <c r="O33" s="90"/>
      <c r="P33" s="91">
        <f t="shared" ref="P33:P38" si="25">K33/L33</f>
        <v>1.863057325</v>
      </c>
      <c r="Q33" s="91">
        <f t="shared" ref="Q33:Q38" si="26">K33/N33</f>
        <v>13.92857143</v>
      </c>
      <c r="R33" s="87" t="s">
        <v>32</v>
      </c>
      <c r="S33" s="92"/>
      <c r="T33" s="93"/>
    </row>
    <row r="34" ht="15.75" customHeight="1">
      <c r="A34" s="94">
        <f t="shared" si="21"/>
        <v>1677721600</v>
      </c>
      <c r="B34" s="46"/>
      <c r="C34" s="46">
        <f t="shared" si="22"/>
        <v>16777216</v>
      </c>
      <c r="D34" s="47">
        <f t="shared" si="23"/>
        <v>0.1250081062</v>
      </c>
      <c r="E34" s="47">
        <f t="shared" si="24"/>
        <v>0.06274795532</v>
      </c>
      <c r="F34" s="46"/>
      <c r="G34" s="61">
        <v>1024.0</v>
      </c>
      <c r="H34" s="63">
        <v>128.0</v>
      </c>
      <c r="I34" s="37">
        <v>100.0</v>
      </c>
      <c r="J34" s="37"/>
      <c r="K34" s="38">
        <v>23.19</v>
      </c>
      <c r="L34" s="38">
        <v>10.45</v>
      </c>
      <c r="M34" s="38"/>
      <c r="N34" s="38">
        <v>0.82</v>
      </c>
      <c r="O34" s="95"/>
      <c r="P34" s="39">
        <f t="shared" si="25"/>
        <v>2.219138756</v>
      </c>
      <c r="Q34" s="39">
        <f t="shared" si="26"/>
        <v>28.2804878</v>
      </c>
      <c r="T34" s="62"/>
    </row>
    <row r="35" ht="15.75" customHeight="1">
      <c r="A35" s="85">
        <f t="shared" si="21"/>
        <v>6710886400</v>
      </c>
      <c r="B35" s="56"/>
      <c r="C35" s="56">
        <f t="shared" si="22"/>
        <v>67108864</v>
      </c>
      <c r="D35" s="57">
        <f t="shared" si="23"/>
        <v>0.5000162125</v>
      </c>
      <c r="E35" s="57">
        <f t="shared" si="24"/>
        <v>0.1252479553</v>
      </c>
      <c r="F35" s="56"/>
      <c r="G35" s="58">
        <v>1024.0</v>
      </c>
      <c r="H35" s="45">
        <v>256.0</v>
      </c>
      <c r="I35" s="42">
        <v>100.0</v>
      </c>
      <c r="J35" s="42"/>
      <c r="K35" s="43">
        <v>93.78</v>
      </c>
      <c r="L35" s="43">
        <v>40.43</v>
      </c>
      <c r="M35" s="43"/>
      <c r="N35" s="43">
        <v>1.52</v>
      </c>
      <c r="O35" s="96"/>
      <c r="P35" s="44">
        <f t="shared" si="25"/>
        <v>2.31956468</v>
      </c>
      <c r="Q35" s="44">
        <f t="shared" si="26"/>
        <v>61.69736842</v>
      </c>
      <c r="T35" s="60"/>
    </row>
    <row r="36" ht="15.75" customHeight="1">
      <c r="A36" s="94">
        <f t="shared" si="21"/>
        <v>26843545600</v>
      </c>
      <c r="B36" s="46"/>
      <c r="C36" s="46">
        <f t="shared" si="22"/>
        <v>268435456</v>
      </c>
      <c r="D36" s="47">
        <f t="shared" si="23"/>
        <v>2.000032425</v>
      </c>
      <c r="E36" s="47">
        <f t="shared" si="24"/>
        <v>0.2502479553</v>
      </c>
      <c r="F36" s="46"/>
      <c r="G36" s="61">
        <v>1024.0</v>
      </c>
      <c r="H36" s="63">
        <v>512.0</v>
      </c>
      <c r="I36" s="37">
        <v>100.0</v>
      </c>
      <c r="J36" s="37"/>
      <c r="K36" s="38">
        <v>373.05</v>
      </c>
      <c r="L36" s="38">
        <v>160.31</v>
      </c>
      <c r="M36" s="38"/>
      <c r="N36" s="38">
        <v>3.0</v>
      </c>
      <c r="O36" s="95"/>
      <c r="P36" s="39">
        <f t="shared" si="25"/>
        <v>2.327053833</v>
      </c>
      <c r="Q36" s="39">
        <f t="shared" si="26"/>
        <v>124.35</v>
      </c>
      <c r="T36" s="62"/>
    </row>
    <row r="37" ht="15.75" customHeight="1">
      <c r="A37" s="85">
        <f t="shared" si="21"/>
        <v>60397977600</v>
      </c>
      <c r="B37" s="56"/>
      <c r="C37" s="56">
        <f t="shared" si="22"/>
        <v>603979776</v>
      </c>
      <c r="D37" s="57">
        <f t="shared" si="23"/>
        <v>4.500048637</v>
      </c>
      <c r="E37" s="57">
        <f t="shared" si="24"/>
        <v>0.3752479553</v>
      </c>
      <c r="F37" s="56"/>
      <c r="G37" s="58">
        <v>1024.0</v>
      </c>
      <c r="H37" s="45">
        <f>H36+H35</f>
        <v>768</v>
      </c>
      <c r="I37" s="42">
        <v>100.0</v>
      </c>
      <c r="J37" s="42"/>
      <c r="K37" s="43">
        <v>836.35</v>
      </c>
      <c r="L37" s="43">
        <v>303.34</v>
      </c>
      <c r="M37" s="43"/>
      <c r="N37" s="43">
        <v>9.17</v>
      </c>
      <c r="O37" s="96"/>
      <c r="P37" s="44">
        <f t="shared" si="25"/>
        <v>2.757137206</v>
      </c>
      <c r="Q37" s="44">
        <f t="shared" si="26"/>
        <v>91.20501636</v>
      </c>
      <c r="T37" s="60"/>
    </row>
    <row r="38" ht="15.75" customHeight="1">
      <c r="A38" s="94">
        <f t="shared" si="21"/>
        <v>107374182400</v>
      </c>
      <c r="B38" s="46"/>
      <c r="C38" s="46">
        <f t="shared" si="22"/>
        <v>1073741824</v>
      </c>
      <c r="D38" s="47">
        <f t="shared" si="23"/>
        <v>8.00006485</v>
      </c>
      <c r="E38" s="47">
        <f t="shared" si="24"/>
        <v>0.5002479553</v>
      </c>
      <c r="F38" s="46"/>
      <c r="G38" s="77">
        <v>1024.0</v>
      </c>
      <c r="H38" s="78">
        <v>1024.0</v>
      </c>
      <c r="I38" s="79">
        <v>100.0</v>
      </c>
      <c r="J38" s="79"/>
      <c r="K38" s="80">
        <v>1627.06</v>
      </c>
      <c r="L38" s="80">
        <v>594.16</v>
      </c>
      <c r="M38" s="80"/>
      <c r="N38" s="80">
        <v>15.84</v>
      </c>
      <c r="O38" s="97"/>
      <c r="P38" s="82">
        <f t="shared" si="25"/>
        <v>2.738420627</v>
      </c>
      <c r="Q38" s="82">
        <f t="shared" si="26"/>
        <v>102.7184343</v>
      </c>
      <c r="R38" s="83"/>
      <c r="S38" s="83"/>
      <c r="T38" s="84"/>
    </row>
  </sheetData>
  <mergeCells count="3">
    <mergeCell ref="R6:T11"/>
    <mergeCell ref="R14:T30"/>
    <mergeCell ref="R33:T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8.71"/>
    <col customWidth="1" min="3" max="5" width="19.29"/>
    <col customWidth="1" min="6" max="6" width="8.14"/>
    <col customWidth="1" min="7" max="8" width="21.86"/>
    <col customWidth="1" hidden="1" min="9" max="9" width="21.86"/>
    <col customWidth="1" min="10" max="10" width="21.86"/>
    <col customWidth="1" min="11" max="11" width="8.71"/>
    <col customWidth="1" min="12" max="13" width="19.71"/>
    <col customWidth="1" min="14" max="14" width="14.43"/>
    <col customWidth="1" min="15" max="16" width="8.71"/>
  </cols>
  <sheetData>
    <row r="1">
      <c r="A1" s="98" t="s">
        <v>33</v>
      </c>
      <c r="B1" s="98"/>
      <c r="C1" s="99" t="s">
        <v>22</v>
      </c>
      <c r="D1" s="99" t="s">
        <v>23</v>
      </c>
      <c r="E1" s="100" t="s">
        <v>1</v>
      </c>
      <c r="F1" s="99"/>
      <c r="G1" s="101" t="s">
        <v>24</v>
      </c>
      <c r="H1" s="102" t="s">
        <v>25</v>
      </c>
      <c r="I1" s="101" t="s">
        <v>26</v>
      </c>
      <c r="J1" s="101" t="s">
        <v>27</v>
      </c>
      <c r="K1" s="98"/>
      <c r="L1" s="103" t="s">
        <v>28</v>
      </c>
      <c r="M1" s="103" t="s">
        <v>29</v>
      </c>
      <c r="N1" s="101"/>
      <c r="O1" s="98"/>
      <c r="P1" s="98"/>
    </row>
    <row r="2" hidden="1">
      <c r="A2" s="104">
        <f t="shared" ref="A2:A4" si="1">E2*C2*D2^2</f>
        <v>2684354560</v>
      </c>
      <c r="B2" s="105"/>
      <c r="C2" s="106">
        <v>1024.0</v>
      </c>
      <c r="D2" s="106">
        <v>512.0</v>
      </c>
      <c r="E2" s="106">
        <v>10.0</v>
      </c>
      <c r="F2" s="106"/>
      <c r="G2" s="107">
        <v>38.07</v>
      </c>
      <c r="H2" s="107">
        <v>16.05</v>
      </c>
      <c r="I2" s="107">
        <v>15.07</v>
      </c>
      <c r="J2" s="107">
        <v>2.76</v>
      </c>
      <c r="K2" s="105"/>
      <c r="L2" s="108">
        <f t="shared" ref="L2:L4" si="2">G2/H2</f>
        <v>2.371962617</v>
      </c>
      <c r="M2" s="108">
        <f t="shared" ref="M2:M4" si="3">G2/J2</f>
        <v>13.79347826</v>
      </c>
      <c r="N2" s="105"/>
      <c r="O2" s="105"/>
      <c r="P2" s="105"/>
    </row>
    <row r="3" hidden="1">
      <c r="A3" s="109">
        <f t="shared" si="1"/>
        <v>13421772800</v>
      </c>
      <c r="B3" s="110"/>
      <c r="C3" s="111">
        <v>1024.0</v>
      </c>
      <c r="D3" s="111">
        <v>512.0</v>
      </c>
      <c r="E3" s="111">
        <v>50.0</v>
      </c>
      <c r="F3" s="111"/>
      <c r="G3" s="112">
        <v>185.74</v>
      </c>
      <c r="H3" s="112">
        <v>79.8</v>
      </c>
      <c r="I3" s="112">
        <v>75.0</v>
      </c>
      <c r="J3" s="112">
        <v>3.41</v>
      </c>
      <c r="K3" s="110"/>
      <c r="L3" s="113">
        <f t="shared" si="2"/>
        <v>2.327568922</v>
      </c>
      <c r="M3" s="113">
        <f t="shared" si="3"/>
        <v>54.46920821</v>
      </c>
      <c r="N3" s="110"/>
      <c r="O3" s="110"/>
      <c r="P3" s="110"/>
    </row>
    <row r="4" hidden="1">
      <c r="A4" s="104">
        <f t="shared" si="1"/>
        <v>26843545600</v>
      </c>
      <c r="B4" s="105"/>
      <c r="C4" s="106">
        <v>1024.0</v>
      </c>
      <c r="D4" s="106">
        <v>512.0</v>
      </c>
      <c r="E4" s="106">
        <v>100.0</v>
      </c>
      <c r="F4" s="106"/>
      <c r="G4" s="107">
        <v>373.05</v>
      </c>
      <c r="H4" s="107">
        <v>160.31</v>
      </c>
      <c r="I4" s="107"/>
      <c r="J4" s="107">
        <v>4.5</v>
      </c>
      <c r="K4" s="105"/>
      <c r="L4" s="108">
        <f t="shared" si="2"/>
        <v>2.327053833</v>
      </c>
      <c r="M4" s="108">
        <f t="shared" si="3"/>
        <v>82.9</v>
      </c>
      <c r="N4" s="105"/>
      <c r="O4" s="105"/>
      <c r="P4" s="105"/>
    </row>
    <row r="5">
      <c r="A5" s="109"/>
      <c r="B5" s="110"/>
      <c r="C5" s="111"/>
      <c r="D5" s="111"/>
      <c r="E5" s="111"/>
      <c r="F5" s="111"/>
      <c r="G5" s="112"/>
      <c r="H5" s="112"/>
      <c r="I5" s="112"/>
      <c r="J5" s="112"/>
      <c r="K5" s="110"/>
      <c r="L5" s="113"/>
      <c r="M5" s="113"/>
      <c r="N5" s="45"/>
      <c r="O5" s="45"/>
      <c r="P5" s="45"/>
    </row>
    <row r="6">
      <c r="A6" s="104">
        <f t="shared" ref="A6:A11" si="4">E6*C6*D6^2</f>
        <v>10737418240</v>
      </c>
      <c r="B6" s="105"/>
      <c r="C6" s="114">
        <v>1024.0</v>
      </c>
      <c r="D6" s="115">
        <v>1024.0</v>
      </c>
      <c r="E6" s="115">
        <v>10.0</v>
      </c>
      <c r="F6" s="115"/>
      <c r="G6" s="116">
        <v>151.11</v>
      </c>
      <c r="H6" s="116">
        <v>61.21</v>
      </c>
      <c r="I6" s="116"/>
      <c r="J6" s="116">
        <v>22.07</v>
      </c>
      <c r="K6" s="117"/>
      <c r="L6" s="118">
        <f t="shared" ref="L6:L11" si="5">G6/H6</f>
        <v>2.468714262</v>
      </c>
      <c r="M6" s="118">
        <f t="shared" ref="M6:M11" si="6">G6/J6</f>
        <v>6.846850929</v>
      </c>
      <c r="N6" s="53" t="s">
        <v>30</v>
      </c>
      <c r="O6" s="54"/>
      <c r="P6" s="55"/>
    </row>
    <row r="7">
      <c r="A7" s="109">
        <f t="shared" si="4"/>
        <v>26843545600</v>
      </c>
      <c r="B7" s="110"/>
      <c r="C7" s="119">
        <v>1024.0</v>
      </c>
      <c r="D7" s="111">
        <v>1024.0</v>
      </c>
      <c r="E7" s="120">
        <v>25.0</v>
      </c>
      <c r="F7" s="111"/>
      <c r="G7" s="112">
        <v>384.0</v>
      </c>
      <c r="H7" s="112">
        <v>152.38</v>
      </c>
      <c r="I7" s="112"/>
      <c r="J7" s="112">
        <v>52.87</v>
      </c>
      <c r="K7" s="110"/>
      <c r="L7" s="121">
        <f t="shared" si="5"/>
        <v>2.52001575</v>
      </c>
      <c r="M7" s="121">
        <f t="shared" si="6"/>
        <v>7.263098165</v>
      </c>
      <c r="P7" s="60"/>
    </row>
    <row r="8">
      <c r="A8" s="104">
        <f t="shared" si="4"/>
        <v>53687091200</v>
      </c>
      <c r="B8" s="105"/>
      <c r="C8" s="122">
        <v>1024.0</v>
      </c>
      <c r="D8" s="106">
        <v>1024.0</v>
      </c>
      <c r="E8" s="106">
        <v>50.0</v>
      </c>
      <c r="F8" s="106"/>
      <c r="G8" s="107">
        <v>755.62</v>
      </c>
      <c r="H8" s="107">
        <v>306.56</v>
      </c>
      <c r="I8" s="107"/>
      <c r="J8" s="107">
        <v>80.64</v>
      </c>
      <c r="K8" s="105"/>
      <c r="L8" s="108">
        <f t="shared" si="5"/>
        <v>2.464835595</v>
      </c>
      <c r="M8" s="108">
        <f t="shared" si="6"/>
        <v>9.370287698</v>
      </c>
      <c r="P8" s="62"/>
    </row>
    <row r="9">
      <c r="A9" s="109">
        <f t="shared" si="4"/>
        <v>107374182400</v>
      </c>
      <c r="B9" s="110"/>
      <c r="C9" s="119">
        <v>1024.0</v>
      </c>
      <c r="D9" s="111">
        <v>1024.0</v>
      </c>
      <c r="E9" s="111">
        <v>100.0</v>
      </c>
      <c r="F9" s="111"/>
      <c r="G9" s="112">
        <v>1627.06</v>
      </c>
      <c r="H9" s="112">
        <v>594.16</v>
      </c>
      <c r="I9" s="112"/>
      <c r="J9" s="112">
        <v>162.9</v>
      </c>
      <c r="K9" s="110"/>
      <c r="L9" s="113">
        <f t="shared" si="5"/>
        <v>2.738420627</v>
      </c>
      <c r="M9" s="113">
        <f t="shared" si="6"/>
        <v>9.988090853</v>
      </c>
      <c r="P9" s="60"/>
    </row>
    <row r="10">
      <c r="A10" s="104">
        <f t="shared" si="4"/>
        <v>161061273600</v>
      </c>
      <c r="B10" s="105"/>
      <c r="C10" s="122">
        <v>1024.0</v>
      </c>
      <c r="D10" s="106">
        <v>1024.0</v>
      </c>
      <c r="E10" s="123">
        <v>150.0</v>
      </c>
      <c r="F10" s="106"/>
      <c r="G10" s="107">
        <v>2283.96</v>
      </c>
      <c r="H10" s="107">
        <v>849.39</v>
      </c>
      <c r="I10" s="107"/>
      <c r="J10" s="107">
        <v>234.31</v>
      </c>
      <c r="K10" s="105"/>
      <c r="L10" s="108">
        <f t="shared" si="5"/>
        <v>2.688941476</v>
      </c>
      <c r="M10" s="108">
        <f t="shared" si="6"/>
        <v>9.747599334</v>
      </c>
      <c r="P10" s="62"/>
    </row>
    <row r="11">
      <c r="A11" s="109">
        <f t="shared" si="4"/>
        <v>214748364800</v>
      </c>
      <c r="B11" s="110"/>
      <c r="C11" s="124">
        <v>1024.0</v>
      </c>
      <c r="D11" s="125">
        <v>1024.0</v>
      </c>
      <c r="E11" s="126">
        <v>200.0</v>
      </c>
      <c r="F11" s="125"/>
      <c r="G11" s="127">
        <v>3026.2</v>
      </c>
      <c r="H11" s="127">
        <v>1167.05</v>
      </c>
      <c r="I11" s="127"/>
      <c r="J11" s="127">
        <v>374.32</v>
      </c>
      <c r="K11" s="128"/>
      <c r="L11" s="129">
        <f t="shared" si="5"/>
        <v>2.593033717</v>
      </c>
      <c r="M11" s="129">
        <f t="shared" si="6"/>
        <v>8.084526608</v>
      </c>
      <c r="N11" s="70"/>
      <c r="O11" s="70"/>
      <c r="P11" s="71"/>
    </row>
    <row r="12">
      <c r="A12" s="104"/>
      <c r="B12" s="105"/>
      <c r="C12" s="106"/>
      <c r="D12" s="106"/>
      <c r="E12" s="106"/>
      <c r="F12" s="106"/>
      <c r="G12" s="130"/>
      <c r="H12" s="130"/>
      <c r="I12" s="130"/>
      <c r="J12" s="130"/>
      <c r="K12" s="105"/>
      <c r="L12" s="108"/>
      <c r="M12" s="108"/>
      <c r="N12" s="105"/>
      <c r="O12" s="105"/>
      <c r="P12" s="105"/>
    </row>
    <row r="13" ht="15.75" customHeight="1">
      <c r="A13" s="109"/>
      <c r="B13" s="110"/>
      <c r="C13" s="111"/>
      <c r="D13" s="111"/>
      <c r="E13" s="111"/>
      <c r="F13" s="111"/>
      <c r="G13" s="131"/>
      <c r="H13" s="131"/>
      <c r="I13" s="131"/>
      <c r="J13" s="131"/>
      <c r="K13" s="110"/>
      <c r="L13" s="113"/>
      <c r="M13" s="113"/>
      <c r="N13" s="110"/>
      <c r="O13" s="110"/>
      <c r="P13" s="110"/>
    </row>
    <row r="14" ht="15.75" customHeight="1">
      <c r="A14" s="104">
        <f t="shared" ref="A14:A23" si="7">E14*C14*D14^2</f>
        <v>209715200</v>
      </c>
      <c r="B14" s="105"/>
      <c r="C14" s="132">
        <v>128.0</v>
      </c>
      <c r="D14" s="115">
        <v>128.0</v>
      </c>
      <c r="E14" s="115">
        <v>100.0</v>
      </c>
      <c r="F14" s="115"/>
      <c r="G14" s="116">
        <v>3.02</v>
      </c>
      <c r="H14" s="116">
        <v>2.18</v>
      </c>
      <c r="I14" s="116"/>
      <c r="J14" s="116">
        <v>0.43</v>
      </c>
      <c r="K14" s="117"/>
      <c r="L14" s="118">
        <f t="shared" ref="L14:L30" si="8">G14/H14</f>
        <v>1.385321101</v>
      </c>
      <c r="M14" s="118">
        <f t="shared" ref="M14:M30" si="9">G14/J14</f>
        <v>7.023255814</v>
      </c>
      <c r="N14" s="53" t="s">
        <v>31</v>
      </c>
      <c r="O14" s="54"/>
      <c r="P14" s="55"/>
    </row>
    <row r="15" ht="15.75" customHeight="1">
      <c r="A15" s="109">
        <f t="shared" si="7"/>
        <v>419430400</v>
      </c>
      <c r="B15" s="110"/>
      <c r="C15" s="133">
        <v>256.0</v>
      </c>
      <c r="D15" s="111">
        <v>128.0</v>
      </c>
      <c r="E15" s="111">
        <v>100.0</v>
      </c>
      <c r="F15" s="111"/>
      <c r="G15" s="112">
        <v>5.82</v>
      </c>
      <c r="H15" s="112">
        <v>3.47</v>
      </c>
      <c r="I15" s="112"/>
      <c r="J15" s="112">
        <v>0.46</v>
      </c>
      <c r="K15" s="110"/>
      <c r="L15" s="113">
        <f t="shared" si="8"/>
        <v>1.677233429</v>
      </c>
      <c r="M15" s="113">
        <f t="shared" si="9"/>
        <v>12.65217391</v>
      </c>
      <c r="P15" s="60"/>
    </row>
    <row r="16" ht="15.75" customHeight="1">
      <c r="A16" s="104">
        <f t="shared" si="7"/>
        <v>838860800</v>
      </c>
      <c r="B16" s="105"/>
      <c r="C16" s="134">
        <v>512.0</v>
      </c>
      <c r="D16" s="106">
        <v>128.0</v>
      </c>
      <c r="E16" s="106">
        <v>100.0</v>
      </c>
      <c r="F16" s="106"/>
      <c r="G16" s="107">
        <v>11.65</v>
      </c>
      <c r="H16" s="107">
        <v>5.8</v>
      </c>
      <c r="I16" s="107"/>
      <c r="J16" s="107">
        <v>0.5</v>
      </c>
      <c r="K16" s="105"/>
      <c r="L16" s="108">
        <f t="shared" si="8"/>
        <v>2.00862069</v>
      </c>
      <c r="M16" s="108">
        <f t="shared" si="9"/>
        <v>23.3</v>
      </c>
      <c r="P16" s="62"/>
    </row>
    <row r="17" ht="15.75" customHeight="1">
      <c r="A17" s="109">
        <f t="shared" si="7"/>
        <v>1677721600</v>
      </c>
      <c r="B17" s="110"/>
      <c r="C17" s="119">
        <v>1024.0</v>
      </c>
      <c r="D17" s="111">
        <v>128.0</v>
      </c>
      <c r="E17" s="111">
        <v>100.0</v>
      </c>
      <c r="F17" s="111"/>
      <c r="G17" s="112">
        <v>23.19</v>
      </c>
      <c r="H17" s="112">
        <v>10.45</v>
      </c>
      <c r="I17" s="112"/>
      <c r="J17" s="112">
        <v>0.57</v>
      </c>
      <c r="K17" s="110"/>
      <c r="L17" s="113">
        <f t="shared" si="8"/>
        <v>2.219138756</v>
      </c>
      <c r="M17" s="113">
        <f t="shared" si="9"/>
        <v>40.68421053</v>
      </c>
      <c r="P17" s="60"/>
    </row>
    <row r="18" ht="15.75" customHeight="1">
      <c r="A18" s="104">
        <f t="shared" si="7"/>
        <v>3355443200</v>
      </c>
      <c r="B18" s="105"/>
      <c r="C18" s="122">
        <v>2048.0</v>
      </c>
      <c r="D18" s="106">
        <v>128.0</v>
      </c>
      <c r="E18" s="106">
        <v>100.0</v>
      </c>
      <c r="F18" s="106"/>
      <c r="G18" s="107">
        <v>46.39</v>
      </c>
      <c r="H18" s="107">
        <v>19.79</v>
      </c>
      <c r="I18" s="107"/>
      <c r="J18" s="107">
        <v>0.8</v>
      </c>
      <c r="K18" s="105"/>
      <c r="L18" s="108">
        <f t="shared" si="8"/>
        <v>2.344113188</v>
      </c>
      <c r="M18" s="108">
        <f t="shared" si="9"/>
        <v>57.9875</v>
      </c>
      <c r="P18" s="62"/>
    </row>
    <row r="19" ht="15.75" customHeight="1">
      <c r="A19" s="109">
        <f t="shared" si="7"/>
        <v>6710886400</v>
      </c>
      <c r="B19" s="110"/>
      <c r="C19" s="119">
        <v>4096.0</v>
      </c>
      <c r="D19" s="111">
        <v>128.0</v>
      </c>
      <c r="E19" s="111">
        <v>100.0</v>
      </c>
      <c r="F19" s="111"/>
      <c r="G19" s="112">
        <v>94.73</v>
      </c>
      <c r="H19" s="112">
        <v>35.92</v>
      </c>
      <c r="I19" s="112"/>
      <c r="J19" s="112">
        <v>1.31</v>
      </c>
      <c r="K19" s="110"/>
      <c r="L19" s="113">
        <f t="shared" si="8"/>
        <v>2.637249443</v>
      </c>
      <c r="M19" s="113">
        <f t="shared" si="9"/>
        <v>72.3129771</v>
      </c>
      <c r="P19" s="60"/>
    </row>
    <row r="20" ht="15.75" customHeight="1">
      <c r="A20" s="104">
        <f t="shared" si="7"/>
        <v>13421772800</v>
      </c>
      <c r="B20" s="105"/>
      <c r="C20" s="122">
        <f t="shared" ref="C20:C22" si="10">C19*2</f>
        <v>8192</v>
      </c>
      <c r="D20" s="106">
        <v>128.0</v>
      </c>
      <c r="E20" s="106">
        <v>100.0</v>
      </c>
      <c r="F20" s="106"/>
      <c r="G20" s="107">
        <v>187.37</v>
      </c>
      <c r="H20" s="107">
        <v>80.06</v>
      </c>
      <c r="I20" s="107"/>
      <c r="J20" s="107">
        <v>2.54</v>
      </c>
      <c r="K20" s="105"/>
      <c r="L20" s="108">
        <f t="shared" si="8"/>
        <v>2.340369723</v>
      </c>
      <c r="M20" s="108">
        <f t="shared" si="9"/>
        <v>73.76771654</v>
      </c>
      <c r="P20" s="62"/>
    </row>
    <row r="21" ht="15.75" customHeight="1">
      <c r="A21" s="109">
        <f t="shared" si="7"/>
        <v>26843545600</v>
      </c>
      <c r="B21" s="110"/>
      <c r="C21" s="119">
        <f t="shared" si="10"/>
        <v>16384</v>
      </c>
      <c r="D21" s="111">
        <v>128.0</v>
      </c>
      <c r="E21" s="111">
        <v>100.0</v>
      </c>
      <c r="F21" s="111"/>
      <c r="G21" s="112">
        <v>376.53</v>
      </c>
      <c r="H21" s="112">
        <v>138.66</v>
      </c>
      <c r="I21" s="112"/>
      <c r="J21" s="112">
        <v>4.03</v>
      </c>
      <c r="K21" s="110"/>
      <c r="L21" s="113">
        <f t="shared" si="8"/>
        <v>2.715491129</v>
      </c>
      <c r="M21" s="113">
        <f t="shared" si="9"/>
        <v>93.43176179</v>
      </c>
      <c r="P21" s="60"/>
    </row>
    <row r="22" ht="15.75" customHeight="1">
      <c r="A22" s="104">
        <f t="shared" si="7"/>
        <v>53687091200</v>
      </c>
      <c r="B22" s="105"/>
      <c r="C22" s="122">
        <f t="shared" si="10"/>
        <v>32768</v>
      </c>
      <c r="D22" s="106">
        <v>128.0</v>
      </c>
      <c r="E22" s="106">
        <v>100.0</v>
      </c>
      <c r="F22" s="106"/>
      <c r="G22" s="107">
        <v>757.11</v>
      </c>
      <c r="H22" s="107">
        <v>297.66</v>
      </c>
      <c r="I22" s="107"/>
      <c r="J22" s="107">
        <v>6.45</v>
      </c>
      <c r="K22" s="105"/>
      <c r="L22" s="108">
        <f t="shared" si="8"/>
        <v>2.543539609</v>
      </c>
      <c r="M22" s="108">
        <f t="shared" si="9"/>
        <v>117.3813953</v>
      </c>
      <c r="P22" s="62"/>
    </row>
    <row r="23" ht="15.75" customHeight="1">
      <c r="A23" s="109">
        <f t="shared" si="7"/>
        <v>60397977600</v>
      </c>
      <c r="B23" s="110"/>
      <c r="C23" s="119">
        <f t="shared" ref="C23:C24" si="11">C22+$C$19</f>
        <v>36864</v>
      </c>
      <c r="D23" s="111">
        <v>128.0</v>
      </c>
      <c r="E23" s="111">
        <v>100.0</v>
      </c>
      <c r="F23" s="111"/>
      <c r="G23" s="112">
        <v>845.14</v>
      </c>
      <c r="H23" s="112">
        <v>347.02</v>
      </c>
      <c r="I23" s="112"/>
      <c r="J23" s="112">
        <v>6.79</v>
      </c>
      <c r="K23" s="110"/>
      <c r="L23" s="113">
        <f t="shared" si="8"/>
        <v>2.43542159</v>
      </c>
      <c r="M23" s="113">
        <f t="shared" si="9"/>
        <v>124.4683358</v>
      </c>
      <c r="P23" s="60"/>
    </row>
    <row r="24" ht="15.75" customHeight="1">
      <c r="A24" s="104">
        <f t="shared" ref="A24:A26" si="12">$E$24*C24*$D$24^2</f>
        <v>67108864000</v>
      </c>
      <c r="B24" s="105"/>
      <c r="C24" s="122">
        <f t="shared" si="11"/>
        <v>40960</v>
      </c>
      <c r="D24" s="106">
        <v>128.0</v>
      </c>
      <c r="E24" s="106">
        <v>100.0</v>
      </c>
      <c r="F24" s="106"/>
      <c r="G24" s="107">
        <v>931.95</v>
      </c>
      <c r="H24" s="107">
        <v>384.69</v>
      </c>
      <c r="I24" s="107"/>
      <c r="J24" s="107">
        <v>7.82</v>
      </c>
      <c r="K24" s="105"/>
      <c r="L24" s="108">
        <f t="shared" si="8"/>
        <v>2.422600016</v>
      </c>
      <c r="M24" s="108">
        <f t="shared" si="9"/>
        <v>119.1751918</v>
      </c>
      <c r="P24" s="62"/>
    </row>
    <row r="25" ht="15.75" customHeight="1">
      <c r="A25" s="109">
        <f t="shared" si="12"/>
        <v>68786585600</v>
      </c>
      <c r="B25" s="110"/>
      <c r="C25" s="119">
        <f t="shared" ref="C25:C26" si="13">C24+C$17</f>
        <v>41984</v>
      </c>
      <c r="D25" s="111">
        <v>128.0</v>
      </c>
      <c r="E25" s="111">
        <v>100.0</v>
      </c>
      <c r="F25" s="111"/>
      <c r="G25" s="112">
        <v>952.99</v>
      </c>
      <c r="H25" s="112">
        <v>394.29</v>
      </c>
      <c r="I25" s="112"/>
      <c r="J25" s="112">
        <v>67.72</v>
      </c>
      <c r="K25" s="110"/>
      <c r="L25" s="113">
        <f t="shared" si="8"/>
        <v>2.416977352</v>
      </c>
      <c r="M25" s="113">
        <f t="shared" si="9"/>
        <v>14.07250443</v>
      </c>
      <c r="P25" s="60"/>
    </row>
    <row r="26" ht="15.75" customHeight="1">
      <c r="A26" s="104">
        <f t="shared" si="12"/>
        <v>70464307200</v>
      </c>
      <c r="B26" s="105"/>
      <c r="C26" s="122">
        <f t="shared" si="13"/>
        <v>43008</v>
      </c>
      <c r="D26" s="106">
        <v>128.0</v>
      </c>
      <c r="E26" s="106">
        <v>100.0</v>
      </c>
      <c r="F26" s="106"/>
      <c r="G26" s="107">
        <v>974.15</v>
      </c>
      <c r="H26" s="107">
        <v>402.86</v>
      </c>
      <c r="I26" s="107"/>
      <c r="J26" s="107">
        <v>70.32</v>
      </c>
      <c r="K26" s="105"/>
      <c r="L26" s="108">
        <f t="shared" si="8"/>
        <v>2.418085687</v>
      </c>
      <c r="M26" s="108">
        <f t="shared" si="9"/>
        <v>13.85310011</v>
      </c>
      <c r="P26" s="62"/>
    </row>
    <row r="27" ht="15.75" customHeight="1">
      <c r="A27" s="109">
        <f t="shared" ref="A27:A30" si="14">E27*C27*D27^2</f>
        <v>73819750400</v>
      </c>
      <c r="B27" s="110"/>
      <c r="C27" s="119">
        <f>C24+$C$19</f>
        <v>45056</v>
      </c>
      <c r="D27" s="111">
        <v>128.0</v>
      </c>
      <c r="E27" s="111">
        <v>100.0</v>
      </c>
      <c r="F27" s="111"/>
      <c r="G27" s="112">
        <v>1032.76</v>
      </c>
      <c r="H27" s="112">
        <v>443.0</v>
      </c>
      <c r="I27" s="112"/>
      <c r="J27" s="112">
        <v>73.89</v>
      </c>
      <c r="K27" s="110"/>
      <c r="L27" s="113">
        <f t="shared" si="8"/>
        <v>2.331286682</v>
      </c>
      <c r="M27" s="113">
        <f t="shared" si="9"/>
        <v>13.97699283</v>
      </c>
      <c r="P27" s="60"/>
    </row>
    <row r="28" ht="15.75" customHeight="1">
      <c r="A28" s="104">
        <f t="shared" si="14"/>
        <v>80530636800</v>
      </c>
      <c r="B28" s="105"/>
      <c r="C28" s="122">
        <f>C22+$C$21</f>
        <v>49152</v>
      </c>
      <c r="D28" s="106">
        <v>128.0</v>
      </c>
      <c r="E28" s="106">
        <v>100.0</v>
      </c>
      <c r="F28" s="106"/>
      <c r="G28" s="107">
        <v>1129.36</v>
      </c>
      <c r="H28" s="107">
        <v>457.69</v>
      </c>
      <c r="I28" s="107"/>
      <c r="J28" s="107">
        <v>77.8</v>
      </c>
      <c r="K28" s="105"/>
      <c r="L28" s="108">
        <f t="shared" si="8"/>
        <v>2.467521685</v>
      </c>
      <c r="M28" s="108">
        <f t="shared" si="9"/>
        <v>14.51619537</v>
      </c>
      <c r="P28" s="62"/>
    </row>
    <row r="29" ht="15.75" customHeight="1">
      <c r="A29" s="109">
        <f t="shared" si="14"/>
        <v>107374182400</v>
      </c>
      <c r="B29" s="110"/>
      <c r="C29" s="119">
        <f>C28+$C$21</f>
        <v>65536</v>
      </c>
      <c r="D29" s="111">
        <v>128.0</v>
      </c>
      <c r="E29" s="111">
        <v>100.0</v>
      </c>
      <c r="F29" s="111"/>
      <c r="G29" s="112">
        <v>1500.12</v>
      </c>
      <c r="H29" s="112">
        <v>571.52</v>
      </c>
      <c r="I29" s="112"/>
      <c r="J29" s="112">
        <v>107.11</v>
      </c>
      <c r="K29" s="110"/>
      <c r="L29" s="113">
        <f t="shared" si="8"/>
        <v>2.624790034</v>
      </c>
      <c r="M29" s="113">
        <f t="shared" si="9"/>
        <v>14.00541499</v>
      </c>
      <c r="P29" s="60"/>
    </row>
    <row r="30" ht="15.75" customHeight="1">
      <c r="A30" s="104">
        <f t="shared" si="14"/>
        <v>214748364800</v>
      </c>
      <c r="B30" s="105"/>
      <c r="C30" s="135">
        <f>C29*2</f>
        <v>131072</v>
      </c>
      <c r="D30" s="136">
        <v>128.0</v>
      </c>
      <c r="E30" s="137">
        <v>100.0</v>
      </c>
      <c r="F30" s="137"/>
      <c r="G30" s="138">
        <v>3258.53</v>
      </c>
      <c r="H30" s="138">
        <v>1173.8</v>
      </c>
      <c r="I30" s="138"/>
      <c r="J30" s="138">
        <v>214.13</v>
      </c>
      <c r="K30" s="139"/>
      <c r="L30" s="140">
        <f t="shared" si="8"/>
        <v>2.776052138</v>
      </c>
      <c r="M30" s="140">
        <f t="shared" si="9"/>
        <v>15.21753141</v>
      </c>
      <c r="N30" s="83"/>
      <c r="O30" s="83"/>
      <c r="P30" s="84"/>
    </row>
    <row r="31" ht="15.75" customHeight="1">
      <c r="A31" s="109"/>
      <c r="B31" s="110"/>
      <c r="C31" s="111"/>
      <c r="D31" s="111"/>
      <c r="E31" s="111"/>
      <c r="F31" s="111"/>
      <c r="G31" s="131"/>
      <c r="H31" s="131"/>
      <c r="I31" s="131"/>
      <c r="J31" s="131"/>
      <c r="K31" s="110"/>
      <c r="L31" s="113"/>
      <c r="M31" s="113"/>
      <c r="N31" s="110"/>
      <c r="O31" s="110"/>
      <c r="P31" s="110"/>
    </row>
    <row r="32" ht="15.75" customHeight="1">
      <c r="A32" s="104"/>
      <c r="B32" s="105"/>
      <c r="C32" s="106"/>
      <c r="D32" s="106"/>
      <c r="E32" s="106"/>
      <c r="F32" s="106"/>
      <c r="G32" s="107"/>
      <c r="H32" s="107"/>
      <c r="I32" s="107"/>
      <c r="J32" s="107"/>
      <c r="K32" s="105"/>
      <c r="L32" s="108"/>
      <c r="M32" s="108"/>
      <c r="N32" s="105"/>
      <c r="O32" s="105"/>
      <c r="P32" s="105"/>
    </row>
    <row r="33" ht="15.75" customHeight="1">
      <c r="A33" s="141">
        <f t="shared" ref="A33:A39" si="15">E33*C33*D33^2</f>
        <v>419430400</v>
      </c>
      <c r="B33" s="142"/>
      <c r="C33" s="143">
        <v>1024.0</v>
      </c>
      <c r="D33" s="144">
        <v>64.0</v>
      </c>
      <c r="E33" s="145">
        <v>100.0</v>
      </c>
      <c r="F33" s="145"/>
      <c r="G33" s="146">
        <v>5.85</v>
      </c>
      <c r="H33" s="146">
        <v>3.14</v>
      </c>
      <c r="I33" s="146"/>
      <c r="J33" s="146">
        <v>0.42</v>
      </c>
      <c r="K33" s="147"/>
      <c r="L33" s="148">
        <f t="shared" ref="L33:L39" si="16">G33/H33</f>
        <v>1.863057325</v>
      </c>
      <c r="M33" s="148">
        <f t="shared" ref="M33:M39" si="17">G33/J33</f>
        <v>13.92857143</v>
      </c>
      <c r="N33" s="87" t="s">
        <v>32</v>
      </c>
      <c r="O33" s="92"/>
      <c r="P33" s="93"/>
    </row>
    <row r="34" ht="15.75" customHeight="1">
      <c r="A34" s="149">
        <f t="shared" si="15"/>
        <v>1677721600</v>
      </c>
      <c r="B34" s="150"/>
      <c r="C34" s="122">
        <v>1024.0</v>
      </c>
      <c r="D34" s="123">
        <v>128.0</v>
      </c>
      <c r="E34" s="106">
        <v>100.0</v>
      </c>
      <c r="F34" s="106"/>
      <c r="G34" s="107">
        <v>23.19</v>
      </c>
      <c r="H34" s="107">
        <v>10.45</v>
      </c>
      <c r="I34" s="107"/>
      <c r="J34" s="107">
        <v>0.82</v>
      </c>
      <c r="K34" s="150"/>
      <c r="L34" s="108">
        <f t="shared" si="16"/>
        <v>2.219138756</v>
      </c>
      <c r="M34" s="108">
        <f t="shared" si="17"/>
        <v>28.2804878</v>
      </c>
      <c r="P34" s="62"/>
    </row>
    <row r="35" ht="15.75" customHeight="1">
      <c r="A35" s="141">
        <f t="shared" si="15"/>
        <v>6710886400</v>
      </c>
      <c r="B35" s="142"/>
      <c r="C35" s="119">
        <v>1024.0</v>
      </c>
      <c r="D35" s="120">
        <v>256.0</v>
      </c>
      <c r="E35" s="111">
        <v>100.0</v>
      </c>
      <c r="F35" s="111"/>
      <c r="G35" s="112">
        <v>93.78</v>
      </c>
      <c r="H35" s="112">
        <v>40.43</v>
      </c>
      <c r="I35" s="112"/>
      <c r="J35" s="112">
        <v>1.52</v>
      </c>
      <c r="K35" s="142"/>
      <c r="L35" s="113">
        <f t="shared" si="16"/>
        <v>2.31956468</v>
      </c>
      <c r="M35" s="113">
        <f t="shared" si="17"/>
        <v>61.69736842</v>
      </c>
      <c r="P35" s="60"/>
    </row>
    <row r="36" ht="15.75" customHeight="1">
      <c r="A36" s="149">
        <f t="shared" si="15"/>
        <v>26843545600</v>
      </c>
      <c r="B36" s="150"/>
      <c r="C36" s="122">
        <v>1024.0</v>
      </c>
      <c r="D36" s="123">
        <v>512.0</v>
      </c>
      <c r="E36" s="106">
        <v>100.0</v>
      </c>
      <c r="F36" s="106"/>
      <c r="G36" s="107">
        <v>373.05</v>
      </c>
      <c r="H36" s="107">
        <v>160.31</v>
      </c>
      <c r="I36" s="107"/>
      <c r="J36" s="107">
        <v>5.26</v>
      </c>
      <c r="K36" s="150"/>
      <c r="L36" s="108">
        <f t="shared" si="16"/>
        <v>2.327053833</v>
      </c>
      <c r="M36" s="108">
        <f t="shared" si="17"/>
        <v>70.92205323</v>
      </c>
      <c r="P36" s="62"/>
    </row>
    <row r="37" ht="15.75" customHeight="1">
      <c r="A37" s="141">
        <f t="shared" si="15"/>
        <v>107374182400</v>
      </c>
      <c r="B37" s="142"/>
      <c r="C37" s="119">
        <v>1024.0</v>
      </c>
      <c r="D37" s="120">
        <v>1024.0</v>
      </c>
      <c r="E37" s="111">
        <v>100.0</v>
      </c>
      <c r="F37" s="111"/>
      <c r="G37" s="112">
        <v>1627.06</v>
      </c>
      <c r="H37" s="112">
        <v>594.16</v>
      </c>
      <c r="I37" s="112"/>
      <c r="J37" s="112">
        <v>162.9</v>
      </c>
      <c r="K37" s="142"/>
      <c r="L37" s="113">
        <f t="shared" si="16"/>
        <v>2.738420627</v>
      </c>
      <c r="M37" s="113">
        <f t="shared" si="17"/>
        <v>9.988090853</v>
      </c>
      <c r="P37" s="60"/>
    </row>
    <row r="38" ht="15.75" customHeight="1">
      <c r="A38" s="149">
        <f t="shared" si="15"/>
        <v>429496729600</v>
      </c>
      <c r="B38" s="150"/>
      <c r="C38" s="122">
        <v>1024.0</v>
      </c>
      <c r="D38" s="123">
        <v>2048.0</v>
      </c>
      <c r="E38" s="106">
        <v>100.0</v>
      </c>
      <c r="F38" s="106"/>
      <c r="G38" s="107"/>
      <c r="H38" s="107" t="s">
        <v>34</v>
      </c>
      <c r="I38" s="107"/>
      <c r="J38" s="107" t="s">
        <v>35</v>
      </c>
      <c r="K38" s="150"/>
      <c r="L38" s="108" t="str">
        <f t="shared" si="16"/>
        <v>#VALUE!</v>
      </c>
      <c r="M38" s="108" t="str">
        <f t="shared" si="17"/>
        <v>#VALUE!</v>
      </c>
      <c r="P38" s="62"/>
    </row>
    <row r="39" ht="15.75" customHeight="1">
      <c r="A39" s="141">
        <f t="shared" si="15"/>
        <v>1717986918400</v>
      </c>
      <c r="B39" s="142"/>
      <c r="C39" s="151">
        <v>1024.0</v>
      </c>
      <c r="D39" s="152">
        <v>4096.0</v>
      </c>
      <c r="E39" s="153">
        <v>100.0</v>
      </c>
      <c r="F39" s="153"/>
      <c r="G39" s="154"/>
      <c r="H39" s="154"/>
      <c r="I39" s="155"/>
      <c r="J39" s="154"/>
      <c r="K39" s="156"/>
      <c r="L39" s="129" t="str">
        <f t="shared" si="16"/>
        <v>#DIV/0!</v>
      </c>
      <c r="M39" s="129" t="str">
        <f t="shared" si="17"/>
        <v>#DIV/0!</v>
      </c>
      <c r="N39" s="70"/>
      <c r="O39" s="70"/>
      <c r="P39" s="71"/>
    </row>
  </sheetData>
  <mergeCells count="3">
    <mergeCell ref="N6:P11"/>
    <mergeCell ref="N14:P30"/>
    <mergeCell ref="N33:P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5.14"/>
    <col customWidth="1" min="2" max="2" width="8.71"/>
    <col customWidth="1" min="3" max="5" width="21.0"/>
    <col customWidth="1" hidden="1" min="6" max="6" width="21.0"/>
    <col customWidth="1" min="7" max="7" width="8.14"/>
    <col customWidth="1" min="8" max="9" width="24.86"/>
    <col customWidth="1" hidden="1" min="10" max="10" width="24.86"/>
    <col customWidth="1" min="11" max="12" width="24.86"/>
    <col customWidth="1" min="13" max="17" width="8.71"/>
  </cols>
  <sheetData>
    <row r="1">
      <c r="A1" s="157" t="s">
        <v>33</v>
      </c>
      <c r="B1" s="157"/>
      <c r="C1" s="158" t="s">
        <v>22</v>
      </c>
      <c r="D1" s="158" t="s">
        <v>23</v>
      </c>
      <c r="E1" s="159" t="s">
        <v>1</v>
      </c>
      <c r="F1" s="158" t="s">
        <v>36</v>
      </c>
      <c r="G1" s="158"/>
      <c r="H1" s="160" t="s">
        <v>37</v>
      </c>
      <c r="I1" s="161" t="s">
        <v>25</v>
      </c>
      <c r="J1" s="160" t="s">
        <v>26</v>
      </c>
      <c r="K1" s="160" t="s">
        <v>27</v>
      </c>
      <c r="L1" s="160" t="s">
        <v>38</v>
      </c>
      <c r="M1" s="157"/>
      <c r="N1" s="157"/>
      <c r="O1" s="157"/>
      <c r="P1" s="157"/>
      <c r="Q1" s="157"/>
    </row>
    <row r="2">
      <c r="A2" s="162">
        <f t="shared" ref="A2:A7" si="1">E2*C2*D2^2</f>
        <v>2684354560</v>
      </c>
      <c r="B2" s="163"/>
      <c r="C2" s="164">
        <v>1024.0</v>
      </c>
      <c r="D2" s="164">
        <v>512.0</v>
      </c>
      <c r="E2" s="164">
        <v>10.0</v>
      </c>
      <c r="F2" s="164"/>
      <c r="G2" s="164"/>
      <c r="H2" s="165">
        <v>38.07</v>
      </c>
      <c r="I2" s="165">
        <v>16.05</v>
      </c>
      <c r="J2" s="165">
        <v>15.07</v>
      </c>
      <c r="K2" s="165">
        <v>2.76</v>
      </c>
      <c r="L2" s="165" t="s">
        <v>35</v>
      </c>
      <c r="M2" s="163"/>
      <c r="N2" s="163"/>
      <c r="O2" s="163"/>
      <c r="P2" s="163"/>
      <c r="Q2" s="163"/>
    </row>
    <row r="3">
      <c r="A3" s="162">
        <f t="shared" si="1"/>
        <v>13421772800</v>
      </c>
      <c r="B3" s="163"/>
      <c r="C3" s="164">
        <v>1024.0</v>
      </c>
      <c r="D3" s="164">
        <v>512.0</v>
      </c>
      <c r="E3" s="164">
        <v>50.0</v>
      </c>
      <c r="F3" s="164"/>
      <c r="G3" s="164"/>
      <c r="H3" s="165">
        <v>185.74</v>
      </c>
      <c r="I3" s="165">
        <v>79.8</v>
      </c>
      <c r="J3" s="165">
        <v>75.0</v>
      </c>
      <c r="K3" s="165">
        <v>3.41</v>
      </c>
      <c r="L3" s="165" t="s">
        <v>35</v>
      </c>
      <c r="M3" s="163"/>
      <c r="N3" s="163"/>
      <c r="O3" s="163"/>
      <c r="P3" s="163"/>
      <c r="Q3" s="163"/>
    </row>
    <row r="4">
      <c r="A4" s="162">
        <f t="shared" si="1"/>
        <v>26843545600</v>
      </c>
      <c r="B4" s="163"/>
      <c r="C4" s="164">
        <v>1024.0</v>
      </c>
      <c r="D4" s="164">
        <v>512.0</v>
      </c>
      <c r="E4" s="164">
        <v>100.0</v>
      </c>
      <c r="F4" s="164"/>
      <c r="G4" s="164"/>
      <c r="H4" s="165">
        <v>373.05</v>
      </c>
      <c r="I4" s="165">
        <v>160.31</v>
      </c>
      <c r="J4" s="165"/>
      <c r="K4" s="165">
        <v>4.5</v>
      </c>
      <c r="L4" s="165" t="s">
        <v>35</v>
      </c>
      <c r="M4" s="163"/>
      <c r="N4" s="163"/>
      <c r="O4" s="163"/>
      <c r="P4" s="163"/>
      <c r="Q4" s="163"/>
    </row>
    <row r="5">
      <c r="A5" s="162">
        <f t="shared" si="1"/>
        <v>10737418240</v>
      </c>
      <c r="B5" s="163"/>
      <c r="C5" s="164">
        <v>1024.0</v>
      </c>
      <c r="D5" s="164">
        <v>1024.0</v>
      </c>
      <c r="E5" s="164">
        <v>10.0</v>
      </c>
      <c r="F5" s="164"/>
      <c r="G5" s="164"/>
      <c r="H5" s="165">
        <v>151.11</v>
      </c>
      <c r="I5" s="165">
        <v>61.21</v>
      </c>
      <c r="J5" s="165"/>
      <c r="K5" s="165">
        <v>9.29</v>
      </c>
      <c r="L5" s="165" t="s">
        <v>35</v>
      </c>
      <c r="M5" s="163"/>
      <c r="N5" s="163"/>
      <c r="O5" s="163"/>
      <c r="P5" s="163"/>
      <c r="Q5" s="163"/>
    </row>
    <row r="6">
      <c r="A6" s="162">
        <f t="shared" si="1"/>
        <v>53687091200</v>
      </c>
      <c r="B6" s="163"/>
      <c r="C6" s="164">
        <v>1024.0</v>
      </c>
      <c r="D6" s="164">
        <v>1024.0</v>
      </c>
      <c r="E6" s="164">
        <v>50.0</v>
      </c>
      <c r="F6" s="164"/>
      <c r="G6" s="164"/>
      <c r="H6" s="165">
        <v>755.62</v>
      </c>
      <c r="I6" s="165">
        <v>306.56</v>
      </c>
      <c r="J6" s="165"/>
      <c r="K6" s="165">
        <v>12.48</v>
      </c>
      <c r="L6" s="165" t="s">
        <v>35</v>
      </c>
      <c r="M6" s="163"/>
      <c r="N6" s="163"/>
      <c r="O6" s="163"/>
      <c r="P6" s="163"/>
      <c r="Q6" s="163"/>
    </row>
    <row r="7">
      <c r="A7" s="162">
        <f t="shared" si="1"/>
        <v>107374182400</v>
      </c>
      <c r="B7" s="163"/>
      <c r="C7" s="164">
        <v>1024.0</v>
      </c>
      <c r="D7" s="164">
        <v>1024.0</v>
      </c>
      <c r="E7" s="164">
        <v>100.0</v>
      </c>
      <c r="F7" s="164"/>
      <c r="G7" s="164"/>
      <c r="H7" s="165">
        <v>1627.06</v>
      </c>
      <c r="I7" s="165">
        <v>594.16</v>
      </c>
      <c r="J7" s="165"/>
      <c r="K7" s="165">
        <v>16.84</v>
      </c>
      <c r="L7" s="165" t="s">
        <v>35</v>
      </c>
      <c r="M7" s="163"/>
      <c r="N7" s="163"/>
      <c r="O7" s="163"/>
      <c r="P7" s="163"/>
      <c r="Q7" s="163"/>
    </row>
    <row r="8">
      <c r="A8" s="162"/>
      <c r="B8" s="163"/>
      <c r="C8" s="164"/>
      <c r="D8" s="164"/>
      <c r="E8" s="164"/>
      <c r="F8" s="164"/>
      <c r="G8" s="164"/>
      <c r="H8" s="166"/>
      <c r="I8" s="166"/>
      <c r="J8" s="166"/>
      <c r="K8" s="166"/>
      <c r="L8" s="166"/>
      <c r="M8" s="163"/>
      <c r="N8" s="163"/>
      <c r="O8" s="163"/>
      <c r="P8" s="163"/>
      <c r="Q8" s="163"/>
    </row>
    <row r="9">
      <c r="A9" s="162">
        <f t="shared" ref="A9:A17" si="2">E9*C9*D9^2</f>
        <v>41943040</v>
      </c>
      <c r="B9" s="163"/>
      <c r="C9" s="164">
        <v>1024.0</v>
      </c>
      <c r="D9" s="164">
        <v>64.0</v>
      </c>
      <c r="E9" s="164">
        <v>10.0</v>
      </c>
      <c r="F9" s="164"/>
      <c r="G9" s="164"/>
      <c r="H9" s="165">
        <v>0.58</v>
      </c>
      <c r="I9" s="165">
        <v>0.4</v>
      </c>
      <c r="J9" s="165">
        <v>0.59</v>
      </c>
      <c r="K9" s="165">
        <v>0.31</v>
      </c>
      <c r="L9" s="165">
        <v>0.56</v>
      </c>
      <c r="M9" s="163"/>
      <c r="N9" s="163"/>
      <c r="O9" s="163"/>
      <c r="P9" s="163"/>
      <c r="Q9" s="163"/>
    </row>
    <row r="10" ht="15.75" customHeight="1">
      <c r="A10" s="162">
        <f t="shared" si="2"/>
        <v>83886080</v>
      </c>
      <c r="B10" s="163"/>
      <c r="C10" s="164">
        <v>2048.0</v>
      </c>
      <c r="D10" s="164">
        <v>64.0</v>
      </c>
      <c r="E10" s="164">
        <v>10.0</v>
      </c>
      <c r="F10" s="164"/>
      <c r="G10" s="164"/>
      <c r="H10" s="165">
        <v>1.17</v>
      </c>
      <c r="I10" s="165">
        <v>0.61</v>
      </c>
      <c r="J10" s="165">
        <v>0.75</v>
      </c>
      <c r="K10" s="165">
        <v>0.29</v>
      </c>
      <c r="L10" s="165">
        <v>0.99</v>
      </c>
      <c r="M10" s="163"/>
      <c r="N10" s="163"/>
      <c r="O10" s="163"/>
      <c r="P10" s="163"/>
      <c r="Q10" s="163"/>
    </row>
    <row r="11" ht="15.75" customHeight="1">
      <c r="A11" s="162">
        <f t="shared" si="2"/>
        <v>167772160</v>
      </c>
      <c r="B11" s="163"/>
      <c r="C11" s="164">
        <v>4096.0</v>
      </c>
      <c r="D11" s="164">
        <v>64.0</v>
      </c>
      <c r="E11" s="164">
        <v>10.0</v>
      </c>
      <c r="F11" s="164"/>
      <c r="G11" s="164"/>
      <c r="H11" s="165">
        <v>2.34</v>
      </c>
      <c r="I11" s="165">
        <v>1.02</v>
      </c>
      <c r="J11" s="165">
        <v>1.22</v>
      </c>
      <c r="K11" s="165">
        <v>0.39</v>
      </c>
      <c r="L11" s="165">
        <v>1.88</v>
      </c>
      <c r="M11" s="163"/>
      <c r="N11" s="163"/>
      <c r="O11" s="163"/>
      <c r="P11" s="163"/>
      <c r="Q11" s="163"/>
    </row>
    <row r="12" ht="15.75" customHeight="1">
      <c r="A12" s="162">
        <f t="shared" si="2"/>
        <v>335544320</v>
      </c>
      <c r="B12" s="163"/>
      <c r="C12" s="164">
        <f t="shared" ref="C12:C17" si="3">C11*2</f>
        <v>8192</v>
      </c>
      <c r="D12" s="164">
        <v>64.0</v>
      </c>
      <c r="E12" s="164">
        <v>10.0</v>
      </c>
      <c r="F12" s="164"/>
      <c r="G12" s="164"/>
      <c r="H12" s="165">
        <v>4.9</v>
      </c>
      <c r="I12" s="165">
        <v>1.83</v>
      </c>
      <c r="J12" s="165">
        <v>2.28</v>
      </c>
      <c r="K12" s="165">
        <v>0.59</v>
      </c>
      <c r="L12" s="165">
        <v>3.91</v>
      </c>
      <c r="M12" s="163"/>
      <c r="N12" s="163"/>
      <c r="O12" s="163"/>
      <c r="P12" s="163"/>
      <c r="Q12" s="163"/>
    </row>
    <row r="13" ht="15.75" customHeight="1">
      <c r="A13" s="162">
        <f t="shared" si="2"/>
        <v>671088640</v>
      </c>
      <c r="B13" s="163"/>
      <c r="C13" s="164">
        <f t="shared" si="3"/>
        <v>16384</v>
      </c>
      <c r="D13" s="164">
        <v>64.0</v>
      </c>
      <c r="E13" s="164">
        <v>10.0</v>
      </c>
      <c r="F13" s="164"/>
      <c r="G13" s="164"/>
      <c r="H13" s="165">
        <v>9.47</v>
      </c>
      <c r="I13" s="165">
        <v>3.55</v>
      </c>
      <c r="J13" s="165">
        <v>3.81</v>
      </c>
      <c r="K13" s="165">
        <v>0.74</v>
      </c>
      <c r="L13" s="165">
        <v>7.87</v>
      </c>
      <c r="M13" s="163"/>
      <c r="N13" s="163"/>
      <c r="O13" s="163"/>
      <c r="P13" s="163"/>
      <c r="Q13" s="163"/>
    </row>
    <row r="14" ht="15.75" customHeight="1">
      <c r="A14" s="162">
        <f t="shared" si="2"/>
        <v>1342177280</v>
      </c>
      <c r="B14" s="163"/>
      <c r="C14" s="164">
        <f t="shared" si="3"/>
        <v>32768</v>
      </c>
      <c r="D14" s="164">
        <v>64.0</v>
      </c>
      <c r="E14" s="164">
        <v>10.0</v>
      </c>
      <c r="F14" s="164"/>
      <c r="G14" s="164"/>
      <c r="H14" s="165">
        <v>19.1</v>
      </c>
      <c r="I14" s="165">
        <v>6.91</v>
      </c>
      <c r="J14" s="165">
        <v>7.38</v>
      </c>
      <c r="K14" s="165">
        <v>1.27</v>
      </c>
      <c r="L14" s="165">
        <v>14.69</v>
      </c>
      <c r="M14" s="163"/>
      <c r="N14" s="163"/>
      <c r="O14" s="163"/>
      <c r="P14" s="163"/>
      <c r="Q14" s="163"/>
    </row>
    <row r="15" ht="15.75" customHeight="1">
      <c r="A15" s="162">
        <f t="shared" si="2"/>
        <v>2684354560</v>
      </c>
      <c r="B15" s="163"/>
      <c r="C15" s="164">
        <f t="shared" si="3"/>
        <v>65536</v>
      </c>
      <c r="D15" s="164">
        <v>64.0</v>
      </c>
      <c r="E15" s="164">
        <v>10.0</v>
      </c>
      <c r="F15" s="164"/>
      <c r="G15" s="164"/>
      <c r="H15" s="165">
        <v>38.05</v>
      </c>
      <c r="I15" s="165">
        <v>14.01</v>
      </c>
      <c r="J15" s="165">
        <v>15.3</v>
      </c>
      <c r="K15" s="165">
        <v>2.42</v>
      </c>
      <c r="L15" s="165">
        <v>27.0</v>
      </c>
      <c r="M15" s="163"/>
      <c r="N15" s="163"/>
      <c r="O15" s="163"/>
      <c r="P15" s="163"/>
      <c r="Q15" s="163"/>
    </row>
    <row r="16" ht="15.75" customHeight="1">
      <c r="A16" s="162">
        <f t="shared" si="2"/>
        <v>5368709120</v>
      </c>
      <c r="B16" s="163"/>
      <c r="C16" s="164">
        <f t="shared" si="3"/>
        <v>131072</v>
      </c>
      <c r="D16" s="164">
        <v>64.0</v>
      </c>
      <c r="E16" s="164">
        <v>10.0</v>
      </c>
      <c r="F16" s="164"/>
      <c r="G16" s="164"/>
      <c r="H16" s="165">
        <v>75.75</v>
      </c>
      <c r="I16" s="165">
        <v>28.04</v>
      </c>
      <c r="J16" s="165">
        <v>31.02</v>
      </c>
      <c r="K16" s="165">
        <v>4.81</v>
      </c>
      <c r="L16" s="165" t="s">
        <v>35</v>
      </c>
      <c r="M16" s="163"/>
      <c r="N16" s="163"/>
      <c r="O16" s="163"/>
      <c r="P16" s="163"/>
      <c r="Q16" s="163"/>
    </row>
    <row r="17" ht="15.75" customHeight="1">
      <c r="A17" s="162">
        <f t="shared" si="2"/>
        <v>10737418240</v>
      </c>
      <c r="B17" s="163"/>
      <c r="C17" s="164">
        <f t="shared" si="3"/>
        <v>262144</v>
      </c>
      <c r="D17" s="164">
        <v>64.0</v>
      </c>
      <c r="E17" s="164">
        <v>10.0</v>
      </c>
      <c r="F17" s="164"/>
      <c r="G17" s="164"/>
      <c r="H17" s="165">
        <v>151.43</v>
      </c>
      <c r="I17" s="165">
        <v>56.82</v>
      </c>
      <c r="J17" s="165" t="s">
        <v>35</v>
      </c>
      <c r="K17" s="165">
        <v>8.55</v>
      </c>
      <c r="L17" s="165" t="s">
        <v>35</v>
      </c>
      <c r="M17" s="163"/>
      <c r="N17" s="163"/>
      <c r="O17" s="163"/>
      <c r="P17" s="163"/>
      <c r="Q17" s="163"/>
    </row>
    <row r="18" ht="15.75" customHeight="1">
      <c r="A18" s="162"/>
      <c r="B18" s="163"/>
      <c r="C18" s="164"/>
      <c r="D18" s="164"/>
      <c r="E18" s="164"/>
      <c r="F18" s="164"/>
      <c r="G18" s="164"/>
      <c r="H18" s="166"/>
      <c r="I18" s="166"/>
      <c r="J18" s="166"/>
      <c r="K18" s="166"/>
      <c r="L18" s="166"/>
      <c r="M18" s="163"/>
      <c r="N18" s="163"/>
      <c r="O18" s="163"/>
      <c r="P18" s="163"/>
      <c r="Q18" s="163"/>
    </row>
    <row r="19" ht="15.75" customHeight="1">
      <c r="A19" s="162">
        <f t="shared" ref="A19:A27" si="4">E19*C19*D19^2</f>
        <v>209715200</v>
      </c>
      <c r="B19" s="163"/>
      <c r="C19" s="164">
        <v>1024.0</v>
      </c>
      <c r="D19" s="164">
        <v>64.0</v>
      </c>
      <c r="E19" s="164">
        <v>50.0</v>
      </c>
      <c r="F19" s="164"/>
      <c r="G19" s="164"/>
      <c r="H19" s="166"/>
      <c r="I19" s="166"/>
      <c r="J19" s="166"/>
      <c r="K19" s="166"/>
      <c r="L19" s="166"/>
      <c r="M19" s="163"/>
      <c r="N19" s="163"/>
      <c r="O19" s="163"/>
      <c r="P19" s="163"/>
      <c r="Q19" s="163"/>
    </row>
    <row r="20" ht="15.75" customHeight="1">
      <c r="A20" s="162">
        <f t="shared" si="4"/>
        <v>419430400</v>
      </c>
      <c r="B20" s="163"/>
      <c r="C20" s="164">
        <v>2048.0</v>
      </c>
      <c r="D20" s="164">
        <v>64.0</v>
      </c>
      <c r="E20" s="164">
        <v>50.0</v>
      </c>
      <c r="F20" s="164"/>
      <c r="G20" s="164"/>
      <c r="H20" s="166"/>
      <c r="I20" s="166"/>
      <c r="J20" s="166"/>
      <c r="K20" s="166"/>
      <c r="L20" s="166"/>
      <c r="M20" s="163"/>
      <c r="N20" s="163"/>
      <c r="O20" s="163"/>
      <c r="P20" s="163"/>
      <c r="Q20" s="163"/>
    </row>
    <row r="21" ht="15.75" customHeight="1">
      <c r="A21" s="162">
        <f t="shared" si="4"/>
        <v>838860800</v>
      </c>
      <c r="B21" s="163"/>
      <c r="C21" s="164">
        <v>4096.0</v>
      </c>
      <c r="D21" s="164">
        <v>64.0</v>
      </c>
      <c r="E21" s="164">
        <v>50.0</v>
      </c>
      <c r="F21" s="164"/>
      <c r="G21" s="164"/>
      <c r="H21" s="166"/>
      <c r="I21" s="166"/>
      <c r="J21" s="166"/>
      <c r="K21" s="166"/>
      <c r="L21" s="166"/>
      <c r="M21" s="163"/>
      <c r="N21" s="163"/>
      <c r="O21" s="163"/>
      <c r="P21" s="163"/>
      <c r="Q21" s="163"/>
    </row>
    <row r="22" ht="15.75" customHeight="1">
      <c r="A22" s="162">
        <f t="shared" si="4"/>
        <v>1677721600</v>
      </c>
      <c r="B22" s="163"/>
      <c r="C22" s="164">
        <f t="shared" ref="C22:C27" si="5">C21*2</f>
        <v>8192</v>
      </c>
      <c r="D22" s="164">
        <v>64.0</v>
      </c>
      <c r="E22" s="164">
        <v>50.0</v>
      </c>
      <c r="F22" s="164"/>
      <c r="G22" s="164"/>
      <c r="H22" s="166"/>
      <c r="I22" s="166"/>
      <c r="J22" s="166"/>
      <c r="K22" s="166"/>
      <c r="L22" s="166"/>
      <c r="M22" s="163"/>
      <c r="N22" s="163"/>
      <c r="O22" s="163"/>
      <c r="P22" s="163"/>
      <c r="Q22" s="163"/>
    </row>
    <row r="23" ht="15.75" customHeight="1">
      <c r="A23" s="162">
        <f t="shared" si="4"/>
        <v>3355443200</v>
      </c>
      <c r="B23" s="163"/>
      <c r="C23" s="164">
        <f t="shared" si="5"/>
        <v>16384</v>
      </c>
      <c r="D23" s="164">
        <v>64.0</v>
      </c>
      <c r="E23" s="164">
        <v>50.0</v>
      </c>
      <c r="F23" s="164"/>
      <c r="G23" s="164"/>
      <c r="H23" s="166"/>
      <c r="I23" s="166"/>
      <c r="J23" s="166"/>
      <c r="K23" s="166"/>
      <c r="L23" s="166"/>
      <c r="M23" s="163"/>
      <c r="N23" s="163"/>
      <c r="O23" s="163"/>
      <c r="P23" s="163"/>
      <c r="Q23" s="163"/>
    </row>
    <row r="24" ht="15.75" customHeight="1">
      <c r="A24" s="162">
        <f t="shared" si="4"/>
        <v>6710886400</v>
      </c>
      <c r="B24" s="163"/>
      <c r="C24" s="164">
        <f t="shared" si="5"/>
        <v>32768</v>
      </c>
      <c r="D24" s="164">
        <v>64.0</v>
      </c>
      <c r="E24" s="164">
        <v>50.0</v>
      </c>
      <c r="F24" s="164"/>
      <c r="G24" s="164"/>
      <c r="H24" s="166"/>
      <c r="I24" s="166"/>
      <c r="J24" s="166"/>
      <c r="K24" s="166"/>
      <c r="L24" s="166"/>
      <c r="M24" s="163"/>
      <c r="N24" s="163"/>
      <c r="O24" s="163"/>
      <c r="P24" s="163"/>
      <c r="Q24" s="163"/>
    </row>
    <row r="25" ht="15.75" customHeight="1">
      <c r="A25" s="162">
        <f t="shared" si="4"/>
        <v>13421772800</v>
      </c>
      <c r="B25" s="163"/>
      <c r="C25" s="164">
        <f t="shared" si="5"/>
        <v>65536</v>
      </c>
      <c r="D25" s="164">
        <v>64.0</v>
      </c>
      <c r="E25" s="164">
        <v>50.0</v>
      </c>
      <c r="F25" s="164"/>
      <c r="G25" s="164"/>
      <c r="H25" s="166"/>
      <c r="I25" s="166"/>
      <c r="J25" s="166"/>
      <c r="K25" s="166"/>
      <c r="L25" s="166"/>
      <c r="M25" s="163"/>
      <c r="N25" s="163"/>
      <c r="O25" s="163"/>
      <c r="P25" s="163"/>
      <c r="Q25" s="163"/>
    </row>
    <row r="26" ht="15.75" customHeight="1">
      <c r="A26" s="162">
        <f t="shared" si="4"/>
        <v>26843545600</v>
      </c>
      <c r="B26" s="163"/>
      <c r="C26" s="164">
        <f t="shared" si="5"/>
        <v>131072</v>
      </c>
      <c r="D26" s="164">
        <v>64.0</v>
      </c>
      <c r="E26" s="164">
        <v>50.0</v>
      </c>
      <c r="F26" s="164"/>
      <c r="G26" s="164"/>
      <c r="H26" s="166"/>
      <c r="I26" s="166"/>
      <c r="J26" s="166"/>
      <c r="K26" s="166"/>
      <c r="L26" s="165" t="s">
        <v>35</v>
      </c>
      <c r="M26" s="163"/>
      <c r="N26" s="163"/>
      <c r="O26" s="163"/>
      <c r="P26" s="163"/>
      <c r="Q26" s="163"/>
    </row>
    <row r="27" ht="15.75" customHeight="1">
      <c r="A27" s="162">
        <f t="shared" si="4"/>
        <v>53687091200</v>
      </c>
      <c r="B27" s="163"/>
      <c r="C27" s="164">
        <f t="shared" si="5"/>
        <v>262144</v>
      </c>
      <c r="D27" s="164">
        <v>64.0</v>
      </c>
      <c r="E27" s="164">
        <v>50.0</v>
      </c>
      <c r="F27" s="164"/>
      <c r="G27" s="164"/>
      <c r="H27" s="166"/>
      <c r="I27" s="166"/>
      <c r="J27" s="166"/>
      <c r="K27" s="166"/>
      <c r="L27" s="165" t="s">
        <v>35</v>
      </c>
      <c r="M27" s="163"/>
      <c r="N27" s="163"/>
      <c r="O27" s="163"/>
      <c r="P27" s="163"/>
      <c r="Q27" s="163"/>
    </row>
    <row r="28" ht="15.75" customHeight="1">
      <c r="A28" s="162"/>
      <c r="B28" s="163"/>
      <c r="C28" s="164"/>
      <c r="D28" s="164"/>
      <c r="E28" s="164"/>
      <c r="F28" s="164"/>
      <c r="G28" s="164"/>
      <c r="H28" s="166"/>
      <c r="I28" s="166"/>
      <c r="J28" s="166"/>
      <c r="K28" s="166"/>
      <c r="L28" s="166"/>
      <c r="M28" s="163"/>
      <c r="N28" s="163"/>
      <c r="O28" s="163"/>
      <c r="P28" s="163"/>
      <c r="Q28" s="163"/>
    </row>
    <row r="29" ht="15.75" customHeight="1">
      <c r="A29" s="162">
        <f t="shared" ref="A29:A37" si="6">E29*C29*D29^2</f>
        <v>419430400</v>
      </c>
      <c r="B29" s="163"/>
      <c r="C29" s="164">
        <v>1024.0</v>
      </c>
      <c r="D29" s="164">
        <v>64.0</v>
      </c>
      <c r="E29" s="164">
        <v>100.0</v>
      </c>
      <c r="F29" s="164"/>
      <c r="G29" s="164"/>
      <c r="H29" s="165">
        <v>5.85</v>
      </c>
      <c r="I29" s="165">
        <v>3.14</v>
      </c>
      <c r="J29" s="165"/>
      <c r="K29" s="165">
        <v>0.42</v>
      </c>
      <c r="L29" s="166"/>
      <c r="M29" s="163"/>
      <c r="N29" s="163"/>
      <c r="O29" s="163"/>
      <c r="P29" s="163"/>
      <c r="Q29" s="163"/>
    </row>
    <row r="30" ht="15.75" customHeight="1">
      <c r="A30" s="162">
        <f t="shared" si="6"/>
        <v>838860800</v>
      </c>
      <c r="B30" s="163"/>
      <c r="C30" s="164">
        <v>2048.0</v>
      </c>
      <c r="D30" s="164">
        <v>64.0</v>
      </c>
      <c r="E30" s="164">
        <v>100.0</v>
      </c>
      <c r="F30" s="164"/>
      <c r="G30" s="164"/>
      <c r="H30" s="165">
        <v>11.73</v>
      </c>
      <c r="I30" s="165">
        <v>5.23</v>
      </c>
      <c r="J30" s="165"/>
      <c r="K30" s="165">
        <v>0.35</v>
      </c>
      <c r="L30" s="166"/>
      <c r="M30" s="163"/>
      <c r="N30" s="163"/>
      <c r="O30" s="163"/>
      <c r="P30" s="163"/>
      <c r="Q30" s="163"/>
    </row>
    <row r="31" ht="15.75" customHeight="1">
      <c r="A31" s="162">
        <f t="shared" si="6"/>
        <v>1677721600</v>
      </c>
      <c r="B31" s="163"/>
      <c r="C31" s="164">
        <v>4096.0</v>
      </c>
      <c r="D31" s="164">
        <v>64.0</v>
      </c>
      <c r="E31" s="164">
        <v>100.0</v>
      </c>
      <c r="F31" s="164"/>
      <c r="G31" s="164"/>
      <c r="H31" s="165">
        <v>23.41</v>
      </c>
      <c r="I31" s="165">
        <v>9.75</v>
      </c>
      <c r="J31" s="165"/>
      <c r="K31" s="165">
        <v>0.48</v>
      </c>
      <c r="L31" s="166"/>
      <c r="M31" s="163"/>
      <c r="N31" s="163"/>
      <c r="O31" s="163"/>
      <c r="P31" s="163"/>
      <c r="Q31" s="163"/>
    </row>
    <row r="32" ht="15.75" customHeight="1">
      <c r="A32" s="162">
        <f t="shared" si="6"/>
        <v>3355443200</v>
      </c>
      <c r="B32" s="163"/>
      <c r="C32" s="164">
        <f t="shared" ref="C32:C37" si="7">C31*2</f>
        <v>8192</v>
      </c>
      <c r="D32" s="164">
        <v>64.0</v>
      </c>
      <c r="E32" s="164">
        <v>100.0</v>
      </c>
      <c r="F32" s="164"/>
      <c r="G32" s="164"/>
      <c r="H32" s="165">
        <v>46.98</v>
      </c>
      <c r="I32" s="165">
        <v>17.9</v>
      </c>
      <c r="J32" s="165"/>
      <c r="K32" s="165">
        <v>0.68</v>
      </c>
      <c r="L32" s="166"/>
      <c r="M32" s="163"/>
      <c r="N32" s="163"/>
      <c r="O32" s="163"/>
      <c r="P32" s="163"/>
      <c r="Q32" s="163"/>
    </row>
    <row r="33" ht="15.75" customHeight="1">
      <c r="A33" s="162">
        <f t="shared" si="6"/>
        <v>6710886400</v>
      </c>
      <c r="B33" s="163"/>
      <c r="C33" s="164">
        <f t="shared" si="7"/>
        <v>16384</v>
      </c>
      <c r="D33" s="164">
        <v>64.0</v>
      </c>
      <c r="E33" s="164">
        <v>100.0</v>
      </c>
      <c r="F33" s="164"/>
      <c r="G33" s="164"/>
      <c r="H33" s="165">
        <v>94.37</v>
      </c>
      <c r="I33" s="165">
        <v>34.96</v>
      </c>
      <c r="J33" s="165"/>
      <c r="K33" s="165">
        <v>1.03</v>
      </c>
      <c r="L33" s="166"/>
      <c r="M33" s="163"/>
      <c r="N33" s="163"/>
      <c r="O33" s="163"/>
      <c r="P33" s="163"/>
      <c r="Q33" s="163"/>
    </row>
    <row r="34" ht="15.75" customHeight="1">
      <c r="A34" s="162">
        <f t="shared" si="6"/>
        <v>13421772800</v>
      </c>
      <c r="B34" s="163"/>
      <c r="C34" s="164">
        <f t="shared" si="7"/>
        <v>32768</v>
      </c>
      <c r="D34" s="164">
        <v>64.0</v>
      </c>
      <c r="E34" s="164">
        <v>100.0</v>
      </c>
      <c r="F34" s="164"/>
      <c r="G34" s="164"/>
      <c r="H34" s="165">
        <v>189.68</v>
      </c>
      <c r="I34" s="165">
        <v>68.15</v>
      </c>
      <c r="J34" s="165"/>
      <c r="K34" s="165">
        <v>1.88</v>
      </c>
      <c r="L34" s="166"/>
      <c r="M34" s="163"/>
      <c r="N34" s="163"/>
      <c r="O34" s="163"/>
      <c r="P34" s="163"/>
      <c r="Q34" s="163"/>
    </row>
    <row r="35" ht="15.75" customHeight="1">
      <c r="A35" s="162">
        <f t="shared" si="6"/>
        <v>26843545600</v>
      </c>
      <c r="B35" s="163"/>
      <c r="C35" s="164">
        <f t="shared" si="7"/>
        <v>65536</v>
      </c>
      <c r="D35" s="164">
        <v>64.0</v>
      </c>
      <c r="E35" s="164">
        <v>100.0</v>
      </c>
      <c r="F35" s="164"/>
      <c r="G35" s="164"/>
      <c r="H35" s="165">
        <v>386.17</v>
      </c>
      <c r="I35" s="165">
        <v>138.05</v>
      </c>
      <c r="J35" s="166"/>
      <c r="K35" s="165">
        <v>3.56</v>
      </c>
      <c r="L35" s="166"/>
      <c r="M35" s="163"/>
      <c r="N35" s="163"/>
      <c r="O35" s="163"/>
      <c r="P35" s="163"/>
      <c r="Q35" s="163"/>
    </row>
    <row r="36" ht="15.75" customHeight="1">
      <c r="A36" s="162">
        <f t="shared" si="6"/>
        <v>53687091200</v>
      </c>
      <c r="B36" s="163"/>
      <c r="C36" s="164">
        <f t="shared" si="7"/>
        <v>131072</v>
      </c>
      <c r="D36" s="164">
        <v>64.0</v>
      </c>
      <c r="E36" s="164">
        <v>100.0</v>
      </c>
      <c r="F36" s="164"/>
      <c r="G36" s="164"/>
      <c r="H36" s="165">
        <v>755.11</v>
      </c>
      <c r="I36" s="165">
        <v>293.16</v>
      </c>
      <c r="J36" s="165"/>
      <c r="K36" s="165">
        <v>6.57</v>
      </c>
      <c r="L36" s="165" t="s">
        <v>35</v>
      </c>
      <c r="M36" s="163"/>
      <c r="N36" s="163"/>
      <c r="O36" s="163"/>
      <c r="P36" s="163"/>
      <c r="Q36" s="163"/>
    </row>
    <row r="37" ht="15.75" customHeight="1">
      <c r="A37" s="162">
        <f t="shared" si="6"/>
        <v>107374182400</v>
      </c>
      <c r="B37" s="163"/>
      <c r="C37" s="164">
        <f t="shared" si="7"/>
        <v>262144</v>
      </c>
      <c r="D37" s="164">
        <v>64.0</v>
      </c>
      <c r="E37" s="164">
        <v>100.0</v>
      </c>
      <c r="F37" s="164"/>
      <c r="G37" s="164"/>
      <c r="H37" s="165">
        <v>1523.29</v>
      </c>
      <c r="I37" s="165">
        <v>582.13</v>
      </c>
      <c r="J37" s="165"/>
      <c r="K37" s="165">
        <v>12.31</v>
      </c>
      <c r="L37" s="165" t="s">
        <v>35</v>
      </c>
      <c r="M37" s="163"/>
      <c r="N37" s="163"/>
      <c r="O37" s="163"/>
      <c r="P37" s="163"/>
      <c r="Q37" s="163"/>
    </row>
    <row r="38" ht="15.75" customHeight="1">
      <c r="A38" s="162"/>
      <c r="B38" s="163"/>
      <c r="C38" s="164"/>
      <c r="D38" s="164"/>
      <c r="E38" s="164"/>
      <c r="F38" s="164"/>
      <c r="G38" s="164"/>
      <c r="H38" s="166"/>
      <c r="I38" s="166"/>
      <c r="J38" s="166"/>
      <c r="K38" s="166"/>
      <c r="L38" s="166"/>
      <c r="M38" s="163"/>
      <c r="N38" s="163"/>
      <c r="O38" s="163"/>
      <c r="P38" s="163"/>
      <c r="Q38" s="163"/>
    </row>
    <row r="39" ht="15.75" customHeight="1">
      <c r="A39" s="162">
        <f t="shared" ref="A39:A46" si="8">E39*C39*D39^2</f>
        <v>167772160</v>
      </c>
      <c r="B39" s="163"/>
      <c r="C39" s="164">
        <v>1024.0</v>
      </c>
      <c r="D39" s="164">
        <v>128.0</v>
      </c>
      <c r="E39" s="164">
        <v>10.0</v>
      </c>
      <c r="F39" s="164"/>
      <c r="G39" s="164"/>
      <c r="H39" s="166"/>
      <c r="I39" s="166"/>
      <c r="J39" s="166"/>
      <c r="K39" s="166"/>
      <c r="L39" s="166"/>
      <c r="M39" s="163"/>
      <c r="N39" s="163"/>
      <c r="O39" s="163"/>
      <c r="P39" s="163"/>
      <c r="Q39" s="163"/>
    </row>
    <row r="40" ht="15.75" customHeight="1">
      <c r="A40" s="162">
        <f t="shared" si="8"/>
        <v>335544320</v>
      </c>
      <c r="B40" s="163"/>
      <c r="C40" s="164">
        <v>2048.0</v>
      </c>
      <c r="D40" s="164">
        <v>128.0</v>
      </c>
      <c r="E40" s="164">
        <v>10.0</v>
      </c>
      <c r="F40" s="164"/>
      <c r="G40" s="164"/>
      <c r="H40" s="166"/>
      <c r="I40" s="166"/>
      <c r="J40" s="166"/>
      <c r="K40" s="166"/>
      <c r="L40" s="166"/>
      <c r="M40" s="163"/>
      <c r="N40" s="163"/>
      <c r="O40" s="163"/>
      <c r="P40" s="163"/>
      <c r="Q40" s="163"/>
    </row>
    <row r="41" ht="15.75" customHeight="1">
      <c r="A41" s="162">
        <f t="shared" si="8"/>
        <v>671088640</v>
      </c>
      <c r="B41" s="163"/>
      <c r="C41" s="164">
        <v>4096.0</v>
      </c>
      <c r="D41" s="164">
        <v>128.0</v>
      </c>
      <c r="E41" s="164">
        <v>10.0</v>
      </c>
      <c r="F41" s="164"/>
      <c r="G41" s="164"/>
      <c r="H41" s="166"/>
      <c r="I41" s="166"/>
      <c r="J41" s="166"/>
      <c r="K41" s="166"/>
      <c r="L41" s="166"/>
      <c r="M41" s="163"/>
      <c r="N41" s="163"/>
      <c r="O41" s="163"/>
      <c r="P41" s="163"/>
      <c r="Q41" s="163"/>
    </row>
    <row r="42" ht="15.75" customHeight="1">
      <c r="A42" s="162">
        <f t="shared" si="8"/>
        <v>1342177280</v>
      </c>
      <c r="B42" s="163"/>
      <c r="C42" s="164">
        <f t="shared" ref="C42:C46" si="9">C41*2</f>
        <v>8192</v>
      </c>
      <c r="D42" s="164">
        <v>128.0</v>
      </c>
      <c r="E42" s="164">
        <v>10.0</v>
      </c>
      <c r="F42" s="164"/>
      <c r="G42" s="164"/>
      <c r="H42" s="166"/>
      <c r="I42" s="166"/>
      <c r="J42" s="166"/>
      <c r="K42" s="166"/>
      <c r="L42" s="166"/>
      <c r="M42" s="163"/>
      <c r="N42" s="163"/>
      <c r="O42" s="163"/>
      <c r="P42" s="163"/>
      <c r="Q42" s="163"/>
    </row>
    <row r="43" ht="15.75" customHeight="1">
      <c r="A43" s="162">
        <f t="shared" si="8"/>
        <v>2684354560</v>
      </c>
      <c r="B43" s="163"/>
      <c r="C43" s="164">
        <f t="shared" si="9"/>
        <v>16384</v>
      </c>
      <c r="D43" s="164">
        <v>128.0</v>
      </c>
      <c r="E43" s="164">
        <v>10.0</v>
      </c>
      <c r="F43" s="164"/>
      <c r="G43" s="164"/>
      <c r="H43" s="166"/>
      <c r="I43" s="166"/>
      <c r="J43" s="166"/>
      <c r="K43" s="166"/>
      <c r="L43" s="166"/>
      <c r="M43" s="163"/>
      <c r="N43" s="163"/>
      <c r="O43" s="163"/>
      <c r="P43" s="163"/>
      <c r="Q43" s="163"/>
    </row>
    <row r="44" ht="15.75" customHeight="1">
      <c r="A44" s="162">
        <f t="shared" si="8"/>
        <v>5368709120</v>
      </c>
      <c r="B44" s="163"/>
      <c r="C44" s="164">
        <f t="shared" si="9"/>
        <v>32768</v>
      </c>
      <c r="D44" s="164">
        <v>128.0</v>
      </c>
      <c r="E44" s="164">
        <v>10.0</v>
      </c>
      <c r="F44" s="164"/>
      <c r="G44" s="164"/>
      <c r="H44" s="166"/>
      <c r="I44" s="166"/>
      <c r="J44" s="166"/>
      <c r="K44" s="166"/>
      <c r="L44" s="166"/>
      <c r="M44" s="163"/>
      <c r="N44" s="163"/>
      <c r="O44" s="163"/>
      <c r="P44" s="163"/>
      <c r="Q44" s="163"/>
    </row>
    <row r="45" ht="15.75" customHeight="1">
      <c r="A45" s="162">
        <f t="shared" si="8"/>
        <v>10737418240</v>
      </c>
      <c r="B45" s="163"/>
      <c r="C45" s="164">
        <f t="shared" si="9"/>
        <v>65536</v>
      </c>
      <c r="D45" s="164">
        <v>128.0</v>
      </c>
      <c r="E45" s="164">
        <v>10.0</v>
      </c>
      <c r="F45" s="164"/>
      <c r="G45" s="164"/>
      <c r="H45" s="166"/>
      <c r="I45" s="166"/>
      <c r="J45" s="166"/>
      <c r="K45" s="166"/>
      <c r="L45" s="166"/>
      <c r="M45" s="163"/>
      <c r="N45" s="163"/>
      <c r="O45" s="163"/>
      <c r="P45" s="163"/>
      <c r="Q45" s="163"/>
    </row>
    <row r="46" ht="15.75" customHeight="1">
      <c r="A46" s="162">
        <f t="shared" si="8"/>
        <v>21474836480</v>
      </c>
      <c r="B46" s="163"/>
      <c r="C46" s="164">
        <f t="shared" si="9"/>
        <v>131072</v>
      </c>
      <c r="D46" s="164">
        <v>128.0</v>
      </c>
      <c r="E46" s="164">
        <v>10.0</v>
      </c>
      <c r="F46" s="164"/>
      <c r="G46" s="164"/>
      <c r="H46" s="166"/>
      <c r="I46" s="166"/>
      <c r="J46" s="166"/>
      <c r="K46" s="166"/>
      <c r="L46" s="165" t="s">
        <v>35</v>
      </c>
      <c r="M46" s="163"/>
      <c r="N46" s="163"/>
      <c r="O46" s="163"/>
      <c r="P46" s="163"/>
      <c r="Q46" s="163"/>
    </row>
    <row r="47" ht="15.75" customHeight="1">
      <c r="A47" s="162"/>
      <c r="B47" s="163"/>
      <c r="C47" s="164"/>
      <c r="D47" s="164"/>
      <c r="E47" s="164"/>
      <c r="F47" s="164"/>
      <c r="G47" s="164"/>
      <c r="H47" s="166"/>
      <c r="I47" s="166"/>
      <c r="J47" s="166"/>
      <c r="K47" s="166"/>
      <c r="L47" s="166"/>
      <c r="M47" s="163"/>
      <c r="N47" s="163"/>
      <c r="O47" s="163"/>
      <c r="P47" s="163"/>
      <c r="Q47" s="163"/>
    </row>
    <row r="48" ht="15.75" customHeight="1">
      <c r="A48" s="162">
        <f t="shared" ref="A48:A55" si="10">E48*C48*D48^2</f>
        <v>838860800</v>
      </c>
      <c r="B48" s="163"/>
      <c r="C48" s="164">
        <v>1024.0</v>
      </c>
      <c r="D48" s="164">
        <v>128.0</v>
      </c>
      <c r="E48" s="164">
        <v>50.0</v>
      </c>
      <c r="F48" s="164"/>
      <c r="G48" s="164"/>
      <c r="H48" s="165">
        <v>11.63</v>
      </c>
      <c r="I48" s="166"/>
      <c r="J48" s="166"/>
      <c r="K48" s="165">
        <v>0.59</v>
      </c>
      <c r="L48" s="166"/>
      <c r="M48" s="163"/>
      <c r="N48" s="163"/>
      <c r="O48" s="163"/>
      <c r="P48" s="163"/>
      <c r="Q48" s="163"/>
    </row>
    <row r="49" ht="15.75" customHeight="1">
      <c r="A49" s="162">
        <f t="shared" si="10"/>
        <v>1677721600</v>
      </c>
      <c r="B49" s="163"/>
      <c r="C49" s="164">
        <v>2048.0</v>
      </c>
      <c r="D49" s="164">
        <v>128.0</v>
      </c>
      <c r="E49" s="164">
        <v>50.0</v>
      </c>
      <c r="F49" s="164"/>
      <c r="G49" s="164"/>
      <c r="H49" s="165">
        <v>23.27</v>
      </c>
      <c r="I49" s="166"/>
      <c r="J49" s="166"/>
      <c r="K49" s="165">
        <v>0.92</v>
      </c>
      <c r="L49" s="166"/>
      <c r="M49" s="163"/>
      <c r="N49" s="163"/>
      <c r="O49" s="163"/>
      <c r="P49" s="163"/>
      <c r="Q49" s="163"/>
    </row>
    <row r="50" ht="15.75" customHeight="1">
      <c r="A50" s="162">
        <f t="shared" si="10"/>
        <v>3355443200</v>
      </c>
      <c r="B50" s="163"/>
      <c r="C50" s="164">
        <v>4096.0</v>
      </c>
      <c r="D50" s="164">
        <v>128.0</v>
      </c>
      <c r="E50" s="164">
        <v>50.0</v>
      </c>
      <c r="F50" s="164"/>
      <c r="G50" s="164"/>
      <c r="H50" s="165">
        <v>47.23</v>
      </c>
      <c r="I50" s="166"/>
      <c r="J50" s="166"/>
      <c r="K50" s="165">
        <v>1.21</v>
      </c>
      <c r="L50" s="166"/>
      <c r="M50" s="163"/>
      <c r="N50" s="163"/>
      <c r="O50" s="163"/>
      <c r="P50" s="163"/>
      <c r="Q50" s="163"/>
    </row>
    <row r="51" ht="15.75" customHeight="1">
      <c r="A51" s="162">
        <f t="shared" si="10"/>
        <v>6710886400</v>
      </c>
      <c r="B51" s="163"/>
      <c r="C51" s="164">
        <f t="shared" ref="C51:C55" si="11">C50*2</f>
        <v>8192</v>
      </c>
      <c r="D51" s="164">
        <v>128.0</v>
      </c>
      <c r="E51" s="164">
        <v>50.0</v>
      </c>
      <c r="F51" s="164"/>
      <c r="G51" s="164"/>
      <c r="H51" s="165">
        <v>93.54</v>
      </c>
      <c r="I51" s="166"/>
      <c r="J51" s="166"/>
      <c r="K51" s="165">
        <v>1.92</v>
      </c>
      <c r="L51" s="166"/>
      <c r="M51" s="163"/>
      <c r="N51" s="163"/>
      <c r="O51" s="163"/>
      <c r="P51" s="163"/>
      <c r="Q51" s="163"/>
    </row>
    <row r="52" ht="15.75" customHeight="1">
      <c r="A52" s="162">
        <f t="shared" si="10"/>
        <v>13421772800</v>
      </c>
      <c r="B52" s="163"/>
      <c r="C52" s="164">
        <f t="shared" si="11"/>
        <v>16384</v>
      </c>
      <c r="D52" s="164">
        <v>128.0</v>
      </c>
      <c r="E52" s="164">
        <v>50.0</v>
      </c>
      <c r="F52" s="164"/>
      <c r="G52" s="164"/>
      <c r="H52" s="165">
        <v>188.37</v>
      </c>
      <c r="I52" s="166"/>
      <c r="J52" s="166"/>
      <c r="K52" s="165">
        <v>3.13</v>
      </c>
      <c r="L52" s="166"/>
      <c r="M52" s="163"/>
      <c r="N52" s="163"/>
      <c r="O52" s="163"/>
      <c r="P52" s="163"/>
      <c r="Q52" s="163"/>
    </row>
    <row r="53" ht="15.75" customHeight="1">
      <c r="A53" s="162">
        <f t="shared" si="10"/>
        <v>26843545600</v>
      </c>
      <c r="B53" s="163"/>
      <c r="C53" s="164">
        <f t="shared" si="11"/>
        <v>32768</v>
      </c>
      <c r="D53" s="164">
        <v>128.0</v>
      </c>
      <c r="E53" s="164">
        <v>50.0</v>
      </c>
      <c r="F53" s="164"/>
      <c r="G53" s="164"/>
      <c r="H53" s="165">
        <v>375.21</v>
      </c>
      <c r="I53" s="166"/>
      <c r="J53" s="166"/>
      <c r="K53" s="165">
        <v>29.57</v>
      </c>
      <c r="L53" s="166"/>
      <c r="M53" s="163"/>
      <c r="N53" s="163"/>
      <c r="O53" s="163"/>
      <c r="P53" s="163"/>
      <c r="Q53" s="163"/>
    </row>
    <row r="54" ht="15.75" customHeight="1">
      <c r="A54" s="162">
        <f t="shared" si="10"/>
        <v>53687091200</v>
      </c>
      <c r="B54" s="163"/>
      <c r="C54" s="164">
        <f t="shared" si="11"/>
        <v>65536</v>
      </c>
      <c r="D54" s="164">
        <v>128.0</v>
      </c>
      <c r="E54" s="164">
        <v>50.0</v>
      </c>
      <c r="F54" s="164"/>
      <c r="G54" s="164"/>
      <c r="H54" s="165">
        <v>754.4</v>
      </c>
      <c r="I54" s="166"/>
      <c r="J54" s="166"/>
      <c r="K54" s="165">
        <v>57.1</v>
      </c>
      <c r="L54" s="166"/>
      <c r="M54" s="163"/>
      <c r="N54" s="163"/>
      <c r="O54" s="163"/>
      <c r="P54" s="163"/>
      <c r="Q54" s="163"/>
    </row>
    <row r="55" ht="15.75" customHeight="1">
      <c r="A55" s="162">
        <f t="shared" si="10"/>
        <v>107374182400</v>
      </c>
      <c r="B55" s="163"/>
      <c r="C55" s="164">
        <f t="shared" si="11"/>
        <v>131072</v>
      </c>
      <c r="D55" s="164">
        <v>128.0</v>
      </c>
      <c r="E55" s="164">
        <v>50.0</v>
      </c>
      <c r="F55" s="164"/>
      <c r="G55" s="164"/>
      <c r="H55" s="165">
        <v>1517.0</v>
      </c>
      <c r="I55" s="166"/>
      <c r="J55" s="166"/>
      <c r="K55" s="165">
        <v>151.35</v>
      </c>
      <c r="L55" s="165" t="s">
        <v>35</v>
      </c>
      <c r="M55" s="163"/>
      <c r="N55" s="163"/>
      <c r="O55" s="163"/>
      <c r="P55" s="163"/>
      <c r="Q55" s="163"/>
    </row>
    <row r="56" ht="15.75" customHeight="1">
      <c r="A56" s="162"/>
      <c r="B56" s="163"/>
      <c r="C56" s="164"/>
      <c r="D56" s="164"/>
      <c r="E56" s="164"/>
      <c r="F56" s="164"/>
      <c r="G56" s="164"/>
      <c r="H56" s="166"/>
      <c r="I56" s="166"/>
      <c r="J56" s="166"/>
      <c r="K56" s="166"/>
      <c r="L56" s="166"/>
      <c r="M56" s="163"/>
      <c r="N56" s="163"/>
      <c r="O56" s="163"/>
      <c r="P56" s="163"/>
      <c r="Q56" s="163"/>
    </row>
    <row r="57" ht="15.75" customHeight="1">
      <c r="A57" s="162">
        <f t="shared" ref="A57:A64" si="12">E57*C57*D57^2</f>
        <v>1677721600</v>
      </c>
      <c r="B57" s="163"/>
      <c r="C57" s="164">
        <v>1024.0</v>
      </c>
      <c r="D57" s="164">
        <v>128.0</v>
      </c>
      <c r="E57" s="164">
        <v>100.0</v>
      </c>
      <c r="F57" s="164"/>
      <c r="G57" s="164"/>
      <c r="H57" s="165">
        <v>23.19</v>
      </c>
      <c r="I57" s="165">
        <v>10.45</v>
      </c>
      <c r="J57" s="165"/>
      <c r="K57" s="165">
        <v>0.82</v>
      </c>
      <c r="L57" s="166"/>
      <c r="M57" s="163"/>
      <c r="N57" s="163"/>
      <c r="O57" s="163"/>
      <c r="P57" s="163"/>
      <c r="Q57" s="163"/>
    </row>
    <row r="58" ht="15.75" customHeight="1">
      <c r="A58" s="162">
        <f t="shared" si="12"/>
        <v>3355443200</v>
      </c>
      <c r="B58" s="163"/>
      <c r="C58" s="164">
        <v>2048.0</v>
      </c>
      <c r="D58" s="164">
        <v>128.0</v>
      </c>
      <c r="E58" s="164">
        <v>100.0</v>
      </c>
      <c r="F58" s="164"/>
      <c r="G58" s="164"/>
      <c r="H58" s="165">
        <v>46.39</v>
      </c>
      <c r="I58" s="165">
        <v>19.79</v>
      </c>
      <c r="J58" s="165"/>
      <c r="K58" s="165">
        <v>0.86</v>
      </c>
      <c r="L58" s="166"/>
      <c r="M58" s="163"/>
      <c r="N58" s="163"/>
      <c r="O58" s="163"/>
      <c r="P58" s="163"/>
      <c r="Q58" s="163"/>
    </row>
    <row r="59" ht="15.75" customHeight="1">
      <c r="A59" s="162">
        <f t="shared" si="12"/>
        <v>6710886400</v>
      </c>
      <c r="B59" s="163"/>
      <c r="C59" s="164">
        <v>4096.0</v>
      </c>
      <c r="D59" s="164">
        <v>128.0</v>
      </c>
      <c r="E59" s="164">
        <v>100.0</v>
      </c>
      <c r="F59" s="164"/>
      <c r="G59" s="164"/>
      <c r="H59" s="165">
        <v>94.73</v>
      </c>
      <c r="I59" s="165">
        <v>35.92</v>
      </c>
      <c r="J59" s="165"/>
      <c r="K59" s="165">
        <v>1.12</v>
      </c>
      <c r="L59" s="166"/>
      <c r="M59" s="163"/>
      <c r="N59" s="163"/>
      <c r="O59" s="163"/>
      <c r="P59" s="163"/>
      <c r="Q59" s="163"/>
    </row>
    <row r="60" ht="15.75" customHeight="1">
      <c r="A60" s="162">
        <f t="shared" si="12"/>
        <v>13421772800</v>
      </c>
      <c r="B60" s="163"/>
      <c r="C60" s="164">
        <f t="shared" ref="C60:C64" si="13">C59*2</f>
        <v>8192</v>
      </c>
      <c r="D60" s="164">
        <v>128.0</v>
      </c>
      <c r="E60" s="164">
        <v>100.0</v>
      </c>
      <c r="F60" s="164"/>
      <c r="G60" s="164"/>
      <c r="H60" s="165">
        <v>187.37</v>
      </c>
      <c r="I60" s="165">
        <v>80.06</v>
      </c>
      <c r="J60" s="165"/>
      <c r="K60" s="165">
        <v>1.87</v>
      </c>
      <c r="L60" s="165">
        <v>118.85</v>
      </c>
      <c r="M60" s="163"/>
      <c r="N60" s="163"/>
      <c r="O60" s="163"/>
      <c r="P60" s="163"/>
      <c r="Q60" s="163"/>
    </row>
    <row r="61" ht="15.75" customHeight="1">
      <c r="A61" s="162">
        <f t="shared" si="12"/>
        <v>26843545600</v>
      </c>
      <c r="B61" s="163"/>
      <c r="C61" s="164">
        <f t="shared" si="13"/>
        <v>16384</v>
      </c>
      <c r="D61" s="164">
        <v>128.0</v>
      </c>
      <c r="E61" s="164">
        <v>100.0</v>
      </c>
      <c r="F61" s="164"/>
      <c r="G61" s="164"/>
      <c r="H61" s="165">
        <v>376.53</v>
      </c>
      <c r="I61" s="165">
        <v>138.66</v>
      </c>
      <c r="J61" s="165"/>
      <c r="K61" s="165">
        <v>3.15</v>
      </c>
      <c r="L61" s="166"/>
      <c r="M61" s="163"/>
      <c r="N61" s="163"/>
      <c r="O61" s="163"/>
      <c r="P61" s="163"/>
      <c r="Q61" s="163"/>
    </row>
    <row r="62" ht="15.75" customHeight="1">
      <c r="A62" s="162">
        <f t="shared" si="12"/>
        <v>53687091200</v>
      </c>
      <c r="B62" s="163"/>
      <c r="C62" s="164">
        <f t="shared" si="13"/>
        <v>32768</v>
      </c>
      <c r="D62" s="164">
        <v>128.0</v>
      </c>
      <c r="E62" s="164">
        <v>100.0</v>
      </c>
      <c r="F62" s="164"/>
      <c r="G62" s="164"/>
      <c r="H62" s="165">
        <v>757.11</v>
      </c>
      <c r="I62" s="165">
        <v>297.66</v>
      </c>
      <c r="J62" s="165"/>
      <c r="K62" s="165">
        <v>6.27</v>
      </c>
      <c r="L62" s="166"/>
      <c r="M62" s="163"/>
      <c r="N62" s="163"/>
      <c r="O62" s="163"/>
      <c r="P62" s="163"/>
      <c r="Q62" s="163"/>
    </row>
    <row r="63" ht="15.75" customHeight="1">
      <c r="A63" s="162">
        <f t="shared" si="12"/>
        <v>107374182400</v>
      </c>
      <c r="B63" s="163"/>
      <c r="C63" s="164">
        <f t="shared" si="13"/>
        <v>65536</v>
      </c>
      <c r="D63" s="164">
        <v>128.0</v>
      </c>
      <c r="E63" s="164">
        <v>100.0</v>
      </c>
      <c r="F63" s="164"/>
      <c r="G63" s="164"/>
      <c r="H63" s="165">
        <v>1500.12</v>
      </c>
      <c r="I63" s="165">
        <v>571.52</v>
      </c>
      <c r="J63" s="165"/>
      <c r="K63" s="165">
        <v>13.85</v>
      </c>
      <c r="L63" s="166"/>
      <c r="M63" s="163"/>
      <c r="N63" s="163"/>
      <c r="O63" s="163"/>
      <c r="P63" s="163"/>
      <c r="Q63" s="163"/>
    </row>
    <row r="64" ht="15.75" customHeight="1">
      <c r="A64" s="162">
        <f t="shared" si="12"/>
        <v>214748364800</v>
      </c>
      <c r="B64" s="163"/>
      <c r="C64" s="164">
        <f t="shared" si="13"/>
        <v>131072</v>
      </c>
      <c r="D64" s="164">
        <v>128.0</v>
      </c>
      <c r="E64" s="164">
        <v>100.0</v>
      </c>
      <c r="F64" s="164"/>
      <c r="G64" s="164"/>
      <c r="H64" s="165">
        <v>3258.53</v>
      </c>
      <c r="I64" s="165">
        <v>1173.8</v>
      </c>
      <c r="J64" s="165"/>
      <c r="K64" s="165">
        <v>214.13</v>
      </c>
      <c r="L64" s="165" t="s">
        <v>35</v>
      </c>
      <c r="M64" s="163"/>
      <c r="N64" s="163"/>
      <c r="O64" s="163"/>
      <c r="P64" s="163"/>
      <c r="Q64" s="163"/>
    </row>
    <row r="65" ht="15.75" customHeight="1">
      <c r="A65" s="162"/>
      <c r="B65" s="163"/>
      <c r="C65" s="164"/>
      <c r="D65" s="164"/>
      <c r="E65" s="164"/>
      <c r="F65" s="164"/>
      <c r="G65" s="164"/>
      <c r="H65" s="166"/>
      <c r="I65" s="166"/>
      <c r="J65" s="166"/>
      <c r="K65" s="166"/>
      <c r="L65" s="166"/>
      <c r="M65" s="163"/>
      <c r="N65" s="163"/>
      <c r="O65" s="163"/>
      <c r="P65" s="163"/>
      <c r="Q65" s="163"/>
    </row>
    <row r="66" ht="15.75" customHeight="1">
      <c r="A66" s="162">
        <f t="shared" ref="A66:A70" si="14">E66*C66*D66^2</f>
        <v>671088640</v>
      </c>
      <c r="B66" s="163"/>
      <c r="C66" s="167">
        <v>1024.0</v>
      </c>
      <c r="D66" s="164">
        <v>256.0</v>
      </c>
      <c r="E66" s="164">
        <v>10.0</v>
      </c>
      <c r="F66" s="164"/>
      <c r="G66" s="164"/>
      <c r="H66" s="165">
        <v>9.51</v>
      </c>
      <c r="I66" s="165">
        <v>4.15</v>
      </c>
      <c r="J66" s="165"/>
      <c r="K66" s="165">
        <v>1.08</v>
      </c>
      <c r="L66" s="166"/>
      <c r="M66" s="163"/>
      <c r="N66" s="163"/>
      <c r="O66" s="163"/>
      <c r="P66" s="163"/>
      <c r="Q66" s="163"/>
    </row>
    <row r="67" ht="15.75" customHeight="1">
      <c r="A67" s="162">
        <f t="shared" si="14"/>
        <v>1342177280</v>
      </c>
      <c r="B67" s="163"/>
      <c r="C67" s="164">
        <v>2048.0</v>
      </c>
      <c r="D67" s="164">
        <v>256.0</v>
      </c>
      <c r="E67" s="164">
        <v>10.0</v>
      </c>
      <c r="F67" s="164"/>
      <c r="G67" s="164"/>
      <c r="H67" s="165">
        <v>18.7</v>
      </c>
      <c r="I67" s="165">
        <v>7.49</v>
      </c>
      <c r="J67" s="165"/>
      <c r="K67" s="165">
        <v>1.48</v>
      </c>
      <c r="L67" s="166"/>
      <c r="M67" s="163"/>
      <c r="N67" s="163"/>
      <c r="O67" s="163"/>
      <c r="P67" s="163"/>
      <c r="Q67" s="163"/>
    </row>
    <row r="68" ht="15.75" customHeight="1">
      <c r="A68" s="162">
        <f t="shared" si="14"/>
        <v>2684354560</v>
      </c>
      <c r="B68" s="163"/>
      <c r="C68" s="164">
        <v>4096.0</v>
      </c>
      <c r="D68" s="164">
        <v>256.0</v>
      </c>
      <c r="E68" s="164">
        <v>10.0</v>
      </c>
      <c r="F68" s="164"/>
      <c r="G68" s="164"/>
      <c r="H68" s="165">
        <v>38.12</v>
      </c>
      <c r="I68" s="165">
        <v>13.94</v>
      </c>
      <c r="J68" s="165"/>
      <c r="K68" s="165">
        <v>2.61</v>
      </c>
      <c r="L68" s="166"/>
      <c r="M68" s="163"/>
      <c r="N68" s="163"/>
      <c r="O68" s="163"/>
      <c r="P68" s="163"/>
      <c r="Q68" s="163"/>
    </row>
    <row r="69" ht="15.75" customHeight="1">
      <c r="A69" s="162">
        <f t="shared" si="14"/>
        <v>5368709120</v>
      </c>
      <c r="B69" s="163"/>
      <c r="C69" s="164">
        <f t="shared" ref="C69:C70" si="15">C68*2</f>
        <v>8192</v>
      </c>
      <c r="D69" s="164">
        <v>256.0</v>
      </c>
      <c r="E69" s="164">
        <v>10.0</v>
      </c>
      <c r="F69" s="164"/>
      <c r="G69" s="164"/>
      <c r="H69" s="165">
        <v>74.54</v>
      </c>
      <c r="I69" s="165">
        <v>28.75</v>
      </c>
      <c r="J69" s="165"/>
      <c r="K69" s="165">
        <v>4.82</v>
      </c>
      <c r="L69" s="166"/>
      <c r="M69" s="163"/>
      <c r="N69" s="163"/>
      <c r="O69" s="163"/>
      <c r="P69" s="163"/>
      <c r="Q69" s="163"/>
    </row>
    <row r="70" ht="15.75" customHeight="1">
      <c r="A70" s="162">
        <f t="shared" si="14"/>
        <v>10737418240</v>
      </c>
      <c r="B70" s="163"/>
      <c r="C70" s="164">
        <f t="shared" si="15"/>
        <v>16384</v>
      </c>
      <c r="D70" s="164">
        <v>256.0</v>
      </c>
      <c r="E70" s="164">
        <v>10.0</v>
      </c>
      <c r="F70" s="164"/>
      <c r="G70" s="164"/>
      <c r="H70" s="165">
        <v>150.39</v>
      </c>
      <c r="I70" s="165">
        <v>57.16</v>
      </c>
      <c r="J70" s="165"/>
      <c r="K70" s="165">
        <v>18.17</v>
      </c>
      <c r="L70" s="166"/>
      <c r="M70" s="163"/>
      <c r="N70" s="163"/>
      <c r="O70" s="163"/>
      <c r="P70" s="163"/>
      <c r="Q70" s="163"/>
    </row>
    <row r="71" ht="15.75" customHeight="1">
      <c r="A71" s="162"/>
      <c r="B71" s="163"/>
      <c r="C71" s="164"/>
      <c r="D71" s="164"/>
      <c r="E71" s="164"/>
      <c r="F71" s="164"/>
      <c r="G71" s="164"/>
      <c r="H71" s="166"/>
      <c r="I71" s="166"/>
      <c r="J71" s="166"/>
      <c r="K71" s="166"/>
      <c r="L71" s="166"/>
      <c r="M71" s="163"/>
      <c r="N71" s="163"/>
      <c r="O71" s="163"/>
      <c r="P71" s="163"/>
      <c r="Q71" s="163"/>
    </row>
    <row r="72" ht="15.75" customHeight="1">
      <c r="A72" s="162">
        <f t="shared" ref="A72:A76" si="16">E72*C72*D72^2</f>
        <v>3355443200</v>
      </c>
      <c r="B72" s="163"/>
      <c r="C72" s="164">
        <v>1024.0</v>
      </c>
      <c r="D72" s="164">
        <v>256.0</v>
      </c>
      <c r="E72" s="164">
        <v>50.0</v>
      </c>
      <c r="F72" s="164"/>
      <c r="G72" s="164"/>
      <c r="H72" s="165">
        <v>46.56</v>
      </c>
      <c r="I72" s="165">
        <v>20.23</v>
      </c>
      <c r="J72" s="165"/>
      <c r="K72" s="165">
        <v>1.2</v>
      </c>
      <c r="L72" s="166"/>
      <c r="M72" s="163"/>
      <c r="N72" s="163"/>
      <c r="O72" s="163"/>
      <c r="P72" s="163"/>
      <c r="Q72" s="163"/>
    </row>
    <row r="73" ht="15.75" customHeight="1">
      <c r="A73" s="162">
        <f t="shared" si="16"/>
        <v>6710886400</v>
      </c>
      <c r="B73" s="163"/>
      <c r="C73" s="164">
        <v>2048.0</v>
      </c>
      <c r="D73" s="164">
        <v>256.0</v>
      </c>
      <c r="E73" s="164">
        <v>50.0</v>
      </c>
      <c r="F73" s="164"/>
      <c r="G73" s="164"/>
      <c r="H73" s="165">
        <v>93.56</v>
      </c>
      <c r="I73" s="165">
        <v>38.56</v>
      </c>
      <c r="J73" s="165"/>
      <c r="K73" s="165">
        <v>1.81</v>
      </c>
      <c r="L73" s="166"/>
      <c r="M73" s="163"/>
      <c r="N73" s="163"/>
      <c r="O73" s="163"/>
      <c r="P73" s="163"/>
      <c r="Q73" s="163"/>
    </row>
    <row r="74" ht="15.75" customHeight="1">
      <c r="A74" s="162">
        <f t="shared" si="16"/>
        <v>13421772800</v>
      </c>
      <c r="B74" s="163"/>
      <c r="C74" s="164">
        <v>4096.0</v>
      </c>
      <c r="D74" s="164">
        <v>256.0</v>
      </c>
      <c r="E74" s="164">
        <v>50.0</v>
      </c>
      <c r="F74" s="164"/>
      <c r="G74" s="164"/>
      <c r="H74" s="165">
        <v>187.95</v>
      </c>
      <c r="I74" s="165">
        <v>69.42</v>
      </c>
      <c r="J74" s="165"/>
      <c r="K74" s="165">
        <v>3.22</v>
      </c>
      <c r="L74" s="166"/>
      <c r="M74" s="163"/>
      <c r="N74" s="163"/>
      <c r="O74" s="163"/>
      <c r="P74" s="163"/>
      <c r="Q74" s="163"/>
    </row>
    <row r="75" ht="15.75" customHeight="1">
      <c r="A75" s="162">
        <f t="shared" si="16"/>
        <v>26843545600</v>
      </c>
      <c r="B75" s="163"/>
      <c r="C75" s="164">
        <f t="shared" ref="C75:C76" si="17">C74*2</f>
        <v>8192</v>
      </c>
      <c r="D75" s="164">
        <v>256.0</v>
      </c>
      <c r="E75" s="164">
        <v>50.0</v>
      </c>
      <c r="F75" s="164"/>
      <c r="G75" s="164"/>
      <c r="H75" s="165">
        <v>384.52</v>
      </c>
      <c r="I75" s="165">
        <v>137.58</v>
      </c>
      <c r="J75" s="165"/>
      <c r="K75" s="165">
        <v>5.48</v>
      </c>
      <c r="L75" s="166"/>
      <c r="M75" s="163"/>
      <c r="N75" s="163"/>
      <c r="O75" s="163"/>
      <c r="P75" s="163"/>
      <c r="Q75" s="163"/>
    </row>
    <row r="76" ht="15.75" customHeight="1">
      <c r="A76" s="162">
        <f t="shared" si="16"/>
        <v>53687091200</v>
      </c>
      <c r="B76" s="163"/>
      <c r="C76" s="164">
        <f t="shared" si="17"/>
        <v>16384</v>
      </c>
      <c r="D76" s="164">
        <v>256.0</v>
      </c>
      <c r="E76" s="164">
        <v>50.0</v>
      </c>
      <c r="F76" s="164"/>
      <c r="G76" s="164"/>
      <c r="H76" s="165">
        <v>755.25</v>
      </c>
      <c r="I76" s="165">
        <v>286.66</v>
      </c>
      <c r="J76" s="165"/>
      <c r="K76" s="165">
        <v>56.38</v>
      </c>
      <c r="L76" s="166"/>
      <c r="M76" s="163"/>
      <c r="N76" s="163"/>
      <c r="O76" s="163"/>
      <c r="P76" s="163"/>
      <c r="Q76" s="163"/>
    </row>
    <row r="77" ht="15.75" customHeight="1">
      <c r="A77" s="162"/>
      <c r="B77" s="163"/>
      <c r="C77" s="164"/>
      <c r="D77" s="164"/>
      <c r="E77" s="164"/>
      <c r="F77" s="164"/>
      <c r="G77" s="164"/>
      <c r="H77" s="166"/>
      <c r="I77" s="166"/>
      <c r="J77" s="166"/>
      <c r="K77" s="166"/>
      <c r="L77" s="166"/>
      <c r="M77" s="163"/>
      <c r="N77" s="163"/>
      <c r="O77" s="163"/>
      <c r="P77" s="163"/>
      <c r="Q77" s="163"/>
    </row>
    <row r="78" ht="15.75" customHeight="1">
      <c r="A78" s="162">
        <f t="shared" ref="A78:A82" si="18">E78*C78*D78^2</f>
        <v>6710886400</v>
      </c>
      <c r="B78" s="163"/>
      <c r="C78" s="164">
        <v>1024.0</v>
      </c>
      <c r="D78" s="164">
        <v>256.0</v>
      </c>
      <c r="E78" s="164">
        <v>100.0</v>
      </c>
      <c r="F78" s="164"/>
      <c r="G78" s="164"/>
      <c r="H78" s="165">
        <v>93.78</v>
      </c>
      <c r="I78" s="165">
        <v>40.43</v>
      </c>
      <c r="J78" s="165"/>
      <c r="K78" s="165">
        <v>1.52</v>
      </c>
      <c r="L78" s="166"/>
      <c r="M78" s="163"/>
      <c r="N78" s="163"/>
      <c r="O78" s="163"/>
      <c r="P78" s="163"/>
      <c r="Q78" s="163"/>
    </row>
    <row r="79" ht="15.75" customHeight="1">
      <c r="A79" s="162">
        <f t="shared" si="18"/>
        <v>13421772800</v>
      </c>
      <c r="B79" s="163"/>
      <c r="C79" s="164">
        <v>2048.0</v>
      </c>
      <c r="D79" s="164">
        <v>256.0</v>
      </c>
      <c r="E79" s="164">
        <v>100.0</v>
      </c>
      <c r="F79" s="164"/>
      <c r="G79" s="164"/>
      <c r="H79" s="165">
        <v>186.62</v>
      </c>
      <c r="I79" s="165">
        <v>74.02</v>
      </c>
      <c r="J79" s="165"/>
      <c r="K79" s="165">
        <v>2.16</v>
      </c>
      <c r="L79" s="166"/>
      <c r="M79" s="163"/>
      <c r="N79" s="163"/>
      <c r="O79" s="163"/>
      <c r="P79" s="163"/>
      <c r="Q79" s="163"/>
    </row>
    <row r="80" ht="15.75" customHeight="1">
      <c r="A80" s="162">
        <f t="shared" si="18"/>
        <v>26843545600</v>
      </c>
      <c r="B80" s="163"/>
      <c r="C80" s="164">
        <v>4096.0</v>
      </c>
      <c r="D80" s="164">
        <v>256.0</v>
      </c>
      <c r="E80" s="164">
        <v>100.0</v>
      </c>
      <c r="F80" s="164"/>
      <c r="G80" s="164"/>
      <c r="H80" s="165">
        <v>371.27</v>
      </c>
      <c r="I80" s="165">
        <v>146.81</v>
      </c>
      <c r="J80" s="165"/>
      <c r="K80" s="165">
        <v>3.74</v>
      </c>
      <c r="L80" s="166"/>
      <c r="M80" s="163"/>
      <c r="N80" s="163"/>
      <c r="O80" s="163"/>
      <c r="P80" s="163"/>
      <c r="Q80" s="163"/>
    </row>
    <row r="81" ht="15.75" customHeight="1">
      <c r="A81" s="162">
        <f t="shared" si="18"/>
        <v>53687091200</v>
      </c>
      <c r="B81" s="163"/>
      <c r="C81" s="164">
        <f t="shared" ref="C81:C82" si="19">C80*2</f>
        <v>8192</v>
      </c>
      <c r="D81" s="164">
        <v>256.0</v>
      </c>
      <c r="E81" s="164">
        <v>100.0</v>
      </c>
      <c r="F81" s="164"/>
      <c r="G81" s="164"/>
      <c r="H81" s="165">
        <v>760.84</v>
      </c>
      <c r="I81" s="165">
        <v>274.15</v>
      </c>
      <c r="J81" s="165"/>
      <c r="K81" s="165">
        <v>6.2</v>
      </c>
      <c r="L81" s="165">
        <v>442.13</v>
      </c>
      <c r="M81" s="163"/>
      <c r="N81" s="163"/>
      <c r="O81" s="163"/>
      <c r="P81" s="163"/>
      <c r="Q81" s="163"/>
    </row>
    <row r="82" ht="15.75" customHeight="1">
      <c r="A82" s="162">
        <f t="shared" si="18"/>
        <v>107374182400</v>
      </c>
      <c r="B82" s="163"/>
      <c r="C82" s="164">
        <f t="shared" si="19"/>
        <v>16384</v>
      </c>
      <c r="D82" s="164">
        <v>256.0</v>
      </c>
      <c r="E82" s="164">
        <v>100.0</v>
      </c>
      <c r="F82" s="164"/>
      <c r="G82" s="164"/>
      <c r="H82" s="165">
        <v>1527.07</v>
      </c>
      <c r="I82" s="165">
        <v>568.9</v>
      </c>
      <c r="J82" s="165"/>
      <c r="K82" s="165">
        <v>107.51</v>
      </c>
      <c r="L82" s="166"/>
      <c r="M82" s="163"/>
      <c r="N82" s="163"/>
      <c r="O82" s="163"/>
      <c r="P82" s="163"/>
      <c r="Q82" s="16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