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uoyhang003/Dropbox/Courses/CS211-HIGH PERFORMANCE COMPUTING/Project/Project 1/workspace/code/"/>
    </mc:Choice>
  </mc:AlternateContent>
  <bookViews>
    <workbookView xWindow="11880" yWindow="860" windowWidth="34360" windowHeight="22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5" i="1" l="1"/>
  <c r="H14" i="1"/>
  <c r="H13" i="1"/>
  <c r="H12" i="1"/>
  <c r="G15" i="1"/>
  <c r="G14" i="1"/>
  <c r="G13" i="1"/>
  <c r="G12" i="1"/>
  <c r="F15" i="1"/>
  <c r="F14" i="1"/>
  <c r="F13" i="1"/>
  <c r="F12" i="1"/>
  <c r="E14" i="1"/>
  <c r="E15" i="1"/>
  <c r="E13" i="1"/>
  <c r="E12" i="1"/>
  <c r="D15" i="1"/>
  <c r="D14" i="1"/>
  <c r="D13" i="1"/>
  <c r="D12" i="1"/>
</calcChain>
</file>

<file path=xl/sharedStrings.xml><?xml version="1.0" encoding="utf-8"?>
<sst xmlns="http://schemas.openxmlformats.org/spreadsheetml/2006/main" count="43" uniqueCount="29">
  <si>
    <t>dgemm0</t>
  </si>
  <si>
    <t>dgemm1</t>
  </si>
  <si>
    <t>dgemm2</t>
  </si>
  <si>
    <t>dgemm3</t>
  </si>
  <si>
    <t>algorithm</t>
  </si>
  <si>
    <t>n=64</t>
  </si>
  <si>
    <t>n=128</t>
  </si>
  <si>
    <t>n=256</t>
  </si>
  <si>
    <t>n=512</t>
  </si>
  <si>
    <t>n=1024</t>
  </si>
  <si>
    <t>n=2048</t>
  </si>
  <si>
    <t>(Seconds)</t>
  </si>
  <si>
    <t>NA</t>
  </si>
  <si>
    <t xml:space="preserve">Simple triple </t>
  </si>
  <si>
    <t xml:space="preserve">ijk </t>
  </si>
  <si>
    <t xml:space="preserve">jik </t>
  </si>
  <si>
    <t xml:space="preserve">ikj </t>
  </si>
  <si>
    <t xml:space="preserve">kij </t>
  </si>
  <si>
    <t xml:space="preserve">jki </t>
  </si>
  <si>
    <t xml:space="preserve">kji </t>
  </si>
  <si>
    <t xml:space="preserve">Block 8 </t>
  </si>
  <si>
    <t>Block 16</t>
  </si>
  <si>
    <t>Block 32</t>
  </si>
  <si>
    <t>Block 64</t>
  </si>
  <si>
    <t xml:space="preserve">O0 </t>
  </si>
  <si>
    <t xml:space="preserve">O1 </t>
  </si>
  <si>
    <t xml:space="preserve">O2 </t>
  </si>
  <si>
    <t xml:space="preserve">O3 </t>
  </si>
  <si>
    <t>Register&amp;Cache 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</si>
</sst>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LiberationSerif"/>
    </font>
    <font>
      <sz val="16"/>
      <color theme="1"/>
      <name val="LiberationSerif"/>
    </font>
    <font>
      <sz val="16"/>
      <color rgb="FF000000"/>
      <name val="Liberation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tabSelected="1" topLeftCell="A11" workbookViewId="0">
      <selection activeCell="O37" sqref="O37"/>
    </sheetView>
  </sheetViews>
  <sheetFormatPr baseColWidth="10" defaultRowHeight="16" x14ac:dyDescent="0.2"/>
  <cols>
    <col min="2" max="2" width="20.1640625" customWidth="1"/>
    <col min="3" max="3" width="17.6640625" customWidth="1"/>
    <col min="4" max="7" width="14.83203125" customWidth="1"/>
    <col min="8" max="8" width="16.83203125" customWidth="1"/>
    <col min="10" max="10" width="11.1640625" bestFit="1" customWidth="1"/>
  </cols>
  <sheetData>
    <row r="2" spans="2:8" ht="26" customHeight="1" x14ac:dyDescent="0.2">
      <c r="B2" t="s">
        <v>11</v>
      </c>
    </row>
    <row r="3" spans="2:8" ht="32" customHeight="1" x14ac:dyDescent="0.2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spans="2:8" ht="32" customHeight="1" x14ac:dyDescent="0.2">
      <c r="B4" s="2" t="s">
        <v>0</v>
      </c>
      <c r="C4" s="3">
        <v>0</v>
      </c>
      <c r="D4" s="3">
        <v>0.04</v>
      </c>
      <c r="E4" s="3">
        <v>0.37</v>
      </c>
      <c r="F4" s="3">
        <v>3.95</v>
      </c>
      <c r="G4" s="3">
        <v>34.19</v>
      </c>
      <c r="H4" s="3">
        <v>548.45000000000005</v>
      </c>
    </row>
    <row r="5" spans="2:8" ht="32" customHeight="1" x14ac:dyDescent="0.2">
      <c r="B5" s="2" t="s">
        <v>1</v>
      </c>
      <c r="C5" s="3">
        <v>0</v>
      </c>
      <c r="D5" s="3">
        <v>0.02</v>
      </c>
      <c r="E5" s="3">
        <v>0.23</v>
      </c>
      <c r="F5" s="3">
        <v>2.73</v>
      </c>
      <c r="G5" s="3">
        <v>24.1</v>
      </c>
      <c r="H5" s="3">
        <v>351.63</v>
      </c>
    </row>
    <row r="6" spans="2:8" ht="32" customHeight="1" x14ac:dyDescent="0.2">
      <c r="B6" s="2" t="s">
        <v>2</v>
      </c>
      <c r="C6" s="3">
        <v>0</v>
      </c>
      <c r="D6" s="3">
        <v>0.02</v>
      </c>
      <c r="E6" s="3">
        <v>0.18</v>
      </c>
      <c r="F6" s="3">
        <v>1.99</v>
      </c>
      <c r="G6" s="3">
        <v>19.05</v>
      </c>
      <c r="H6" s="3">
        <v>205.1</v>
      </c>
    </row>
    <row r="7" spans="2:8" ht="32" customHeight="1" x14ac:dyDescent="0.2">
      <c r="B7" s="2" t="s">
        <v>3</v>
      </c>
      <c r="C7" s="3">
        <v>0</v>
      </c>
      <c r="D7" s="3">
        <v>0.01</v>
      </c>
      <c r="E7" s="3">
        <v>0.08</v>
      </c>
      <c r="F7" s="3">
        <v>1.03</v>
      </c>
      <c r="G7" s="3">
        <v>9.9700000000000006</v>
      </c>
      <c r="H7" s="3">
        <v>122.04</v>
      </c>
    </row>
    <row r="8" spans="2:8" x14ac:dyDescent="0.2">
      <c r="C8" s="1"/>
      <c r="D8" s="1"/>
      <c r="E8" s="1"/>
      <c r="F8" s="1"/>
      <c r="G8" s="1"/>
      <c r="H8" s="1"/>
    </row>
    <row r="11" spans="2:8" ht="30" customHeight="1" x14ac:dyDescent="0.2"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</row>
    <row r="12" spans="2:8" ht="30" customHeight="1" x14ac:dyDescent="0.2">
      <c r="B12" s="2" t="s">
        <v>0</v>
      </c>
      <c r="C12" s="3" t="s">
        <v>12</v>
      </c>
      <c r="D12" s="3">
        <f>2*128*128*128/10^9/0.04</f>
        <v>0.10485760000000001</v>
      </c>
      <c r="E12" s="3">
        <f>2*256*256*256/10^9/0.37</f>
        <v>9.0687654054054059E-2</v>
      </c>
      <c r="F12" s="3">
        <f>2*512*512*512/(10^9)/3.95</f>
        <v>6.7958343291139242E-2</v>
      </c>
      <c r="G12" s="3">
        <f>2*1024*1024*1024/(10^9)/34.19</f>
        <v>6.2810285112606029E-2</v>
      </c>
      <c r="H12" s="3">
        <f>2*2048*2048*2048/(10^9)/548.45</f>
        <v>3.1324403653933811E-2</v>
      </c>
    </row>
    <row r="13" spans="2:8" ht="30" customHeight="1" x14ac:dyDescent="0.2">
      <c r="B13" s="2" t="s">
        <v>1</v>
      </c>
      <c r="C13" s="3" t="s">
        <v>12</v>
      </c>
      <c r="D13" s="3">
        <f>2*128*128*128/10^9/0.02</f>
        <v>0.20971520000000002</v>
      </c>
      <c r="E13" s="3">
        <f>2*256*256*256/10^9/0.23</f>
        <v>0.1458888347826087</v>
      </c>
      <c r="F13" s="3">
        <f>2*512*512*512/(10^9)/2.73</f>
        <v>9.8328005860805867E-2</v>
      </c>
      <c r="G13" s="3">
        <f>2*1024*1024*1024/(10^9)/24.1</f>
        <v>8.9107205311203322E-2</v>
      </c>
      <c r="H13" s="3">
        <f>2*2048*2048*2048/(10^9)/351.63</f>
        <v>4.8857802758581467E-2</v>
      </c>
    </row>
    <row r="14" spans="2:8" ht="30" customHeight="1" x14ac:dyDescent="0.2">
      <c r="B14" s="2" t="s">
        <v>2</v>
      </c>
      <c r="C14" s="3" t="s">
        <v>12</v>
      </c>
      <c r="D14" s="3">
        <f>16*128*128*128/10^9/0.02</f>
        <v>1.6777216000000001</v>
      </c>
      <c r="E14" s="3">
        <f>16*256*256*256/10^9/0.18</f>
        <v>1.491308088888889</v>
      </c>
      <c r="F14" s="3">
        <f>16*512*512*512/(10^9)/1.48</f>
        <v>1.4510024648648649</v>
      </c>
      <c r="G14" s="3">
        <f>16*1024*1024*1024/(10^9)/19.05</f>
        <v>0.90183040335958009</v>
      </c>
      <c r="H14" s="3">
        <f>16*2048*2048*2048/10^9/205.1</f>
        <v>0.6701070378937104</v>
      </c>
    </row>
    <row r="15" spans="2:8" ht="30" customHeight="1" x14ac:dyDescent="0.2">
      <c r="B15" s="2" t="s">
        <v>3</v>
      </c>
      <c r="C15" s="3" t="s">
        <v>12</v>
      </c>
      <c r="D15" s="3">
        <f>16*128*128*128/10^9/0.01</f>
        <v>3.3554432000000003</v>
      </c>
      <c r="E15" s="3">
        <f>16*256*256*256/10^9/0.08</f>
        <v>3.3554432000000003</v>
      </c>
      <c r="F15" s="3">
        <f>16*512*512*512/(10^9)/1.03</f>
        <v>2.0849355805825245</v>
      </c>
      <c r="G15" s="3">
        <f>16*1024*1024*1024/(10^9)/9.97</f>
        <v>1.7231563875626881</v>
      </c>
      <c r="H15" s="3">
        <f>16*2048*2048*2048/10^9/122.04</f>
        <v>1.1261795597509014</v>
      </c>
    </row>
    <row r="19" spans="2:7" ht="16" customHeight="1" x14ac:dyDescent="0.2">
      <c r="B19" s="4"/>
      <c r="C19" s="5" t="s">
        <v>13</v>
      </c>
      <c r="D19" s="5" t="s">
        <v>20</v>
      </c>
      <c r="E19" s="5" t="s">
        <v>21</v>
      </c>
      <c r="F19" s="6" t="s">
        <v>22</v>
      </c>
      <c r="G19" s="6" t="s">
        <v>23</v>
      </c>
    </row>
    <row r="20" spans="2:7" ht="16" customHeight="1" x14ac:dyDescent="0.2">
      <c r="B20" s="4"/>
      <c r="C20" s="5"/>
      <c r="D20" s="5"/>
      <c r="E20" s="5"/>
      <c r="F20" s="7"/>
      <c r="G20" s="7"/>
    </row>
    <row r="21" spans="2:7" x14ac:dyDescent="0.2">
      <c r="B21" s="5" t="s">
        <v>14</v>
      </c>
      <c r="C21" s="8">
        <v>480.54383283599998</v>
      </c>
      <c r="D21" s="8">
        <v>106.573228281</v>
      </c>
      <c r="E21" s="8">
        <v>98.503253318000006</v>
      </c>
      <c r="F21" s="8">
        <v>90.917053210999995</v>
      </c>
      <c r="G21" s="8">
        <v>87.679310491999999</v>
      </c>
    </row>
    <row r="22" spans="2:7" x14ac:dyDescent="0.2">
      <c r="B22" s="5"/>
      <c r="C22" s="8"/>
      <c r="D22" s="8"/>
      <c r="E22" s="8"/>
      <c r="F22" s="8"/>
      <c r="G22" s="8"/>
    </row>
    <row r="23" spans="2:7" x14ac:dyDescent="0.2">
      <c r="B23" s="5" t="s">
        <v>15</v>
      </c>
      <c r="C23" s="8">
        <v>596.16325271999995</v>
      </c>
      <c r="D23" s="8">
        <v>107.92846018100001</v>
      </c>
      <c r="E23" s="8">
        <v>104.782820261</v>
      </c>
      <c r="F23" s="8">
        <v>91.831311819999996</v>
      </c>
      <c r="G23" s="8">
        <v>88.378902930999999</v>
      </c>
    </row>
    <row r="24" spans="2:7" x14ac:dyDescent="0.2">
      <c r="B24" s="5"/>
      <c r="C24" s="8"/>
      <c r="D24" s="8"/>
      <c r="E24" s="8"/>
      <c r="F24" s="8"/>
      <c r="G24" s="8"/>
    </row>
    <row r="25" spans="2:7" x14ac:dyDescent="0.2">
      <c r="B25" s="5" t="s">
        <v>16</v>
      </c>
      <c r="C25" s="8">
        <v>837.26241809999999</v>
      </c>
      <c r="D25" s="8">
        <v>116.311572677</v>
      </c>
      <c r="E25" s="8">
        <v>105.84816173500001</v>
      </c>
      <c r="F25" s="8">
        <v>112.719264659</v>
      </c>
      <c r="G25" s="8">
        <v>102.60703488599999</v>
      </c>
    </row>
    <row r="26" spans="2:7" x14ac:dyDescent="0.2">
      <c r="B26" s="5"/>
      <c r="C26" s="8"/>
      <c r="D26" s="8"/>
      <c r="E26" s="8"/>
      <c r="F26" s="8"/>
      <c r="G26" s="8"/>
    </row>
    <row r="27" spans="2:7" x14ac:dyDescent="0.2">
      <c r="B27" s="5" t="s">
        <v>17</v>
      </c>
      <c r="C27" s="8">
        <v>828.99513437999997</v>
      </c>
      <c r="D27" s="8">
        <v>88.726798199000001</v>
      </c>
      <c r="E27" s="8">
        <v>97.938540859</v>
      </c>
      <c r="F27" s="8">
        <v>140.706116487</v>
      </c>
      <c r="G27" s="8">
        <v>129.77323411099999</v>
      </c>
    </row>
    <row r="28" spans="2:7" x14ac:dyDescent="0.2">
      <c r="B28" s="5"/>
      <c r="C28" s="8"/>
      <c r="D28" s="8"/>
      <c r="E28" s="8"/>
      <c r="F28" s="8"/>
      <c r="G28" s="8"/>
    </row>
    <row r="29" spans="2:7" x14ac:dyDescent="0.2">
      <c r="B29" s="5" t="s">
        <v>18</v>
      </c>
      <c r="C29" s="8">
        <v>567.85075035499995</v>
      </c>
      <c r="D29" s="8">
        <v>155.22233271100001</v>
      </c>
      <c r="E29" s="8">
        <v>131.800753794</v>
      </c>
      <c r="F29" s="8">
        <v>123.85988091500001</v>
      </c>
      <c r="G29" s="8">
        <v>121.99842292</v>
      </c>
    </row>
    <row r="30" spans="2:7" x14ac:dyDescent="0.2">
      <c r="B30" s="5"/>
      <c r="C30" s="8"/>
      <c r="D30" s="8"/>
      <c r="E30" s="8"/>
      <c r="F30" s="8"/>
      <c r="G30" s="8"/>
    </row>
    <row r="31" spans="2:7" x14ac:dyDescent="0.2">
      <c r="B31" s="5" t="s">
        <v>19</v>
      </c>
      <c r="C31" s="8">
        <v>612.16739707099998</v>
      </c>
      <c r="D31" s="8">
        <v>148.37309683999999</v>
      </c>
      <c r="E31" s="8">
        <v>136.95644429500001</v>
      </c>
      <c r="F31" s="8">
        <v>129.84453483499999</v>
      </c>
      <c r="G31" s="8">
        <v>128.668552584</v>
      </c>
    </row>
    <row r="32" spans="2:7" x14ac:dyDescent="0.2">
      <c r="B32" s="5"/>
      <c r="C32" s="8"/>
      <c r="D32" s="8"/>
      <c r="E32" s="8"/>
      <c r="F32" s="8"/>
      <c r="G32" s="8"/>
    </row>
    <row r="36" spans="2:6" x14ac:dyDescent="0.2">
      <c r="B36" s="9"/>
      <c r="C36" s="10" t="s">
        <v>24</v>
      </c>
      <c r="D36" s="10" t="s">
        <v>25</v>
      </c>
      <c r="E36" s="10" t="s">
        <v>26</v>
      </c>
      <c r="F36" s="10" t="s">
        <v>27</v>
      </c>
    </row>
    <row r="37" spans="2:6" x14ac:dyDescent="0.2">
      <c r="B37" s="9"/>
      <c r="C37" s="10"/>
      <c r="D37" s="10"/>
      <c r="E37" s="10"/>
      <c r="F37" s="10"/>
    </row>
    <row r="38" spans="2:6" x14ac:dyDescent="0.2">
      <c r="B38" s="10" t="s">
        <v>28</v>
      </c>
      <c r="C38" s="11">
        <v>309.40567592999997</v>
      </c>
      <c r="D38" s="11">
        <v>80.800109250000006</v>
      </c>
      <c r="E38" s="11">
        <v>76.36986272</v>
      </c>
      <c r="F38" s="11">
        <v>76.185832579999996</v>
      </c>
    </row>
    <row r="39" spans="2:6" x14ac:dyDescent="0.2">
      <c r="B39" s="10"/>
      <c r="C39" s="11"/>
      <c r="D39" s="11"/>
      <c r="E39" s="11"/>
      <c r="F39" s="11"/>
    </row>
  </sheetData>
  <mergeCells count="52">
    <mergeCell ref="F36:F37"/>
    <mergeCell ref="E36:E37"/>
    <mergeCell ref="D36:D37"/>
    <mergeCell ref="C36:C37"/>
    <mergeCell ref="B36:B37"/>
    <mergeCell ref="F38:F39"/>
    <mergeCell ref="E38:E39"/>
    <mergeCell ref="D38:D39"/>
    <mergeCell ref="C38:C39"/>
    <mergeCell ref="B38:B39"/>
    <mergeCell ref="G19:G20"/>
    <mergeCell ref="F19:F20"/>
    <mergeCell ref="E19:E20"/>
    <mergeCell ref="D19:D20"/>
    <mergeCell ref="C19:C20"/>
    <mergeCell ref="B19:B20"/>
    <mergeCell ref="G21:G22"/>
    <mergeCell ref="F21:F22"/>
    <mergeCell ref="E21:E22"/>
    <mergeCell ref="D21:D22"/>
    <mergeCell ref="C21:C22"/>
    <mergeCell ref="B21:B22"/>
    <mergeCell ref="G23:G24"/>
    <mergeCell ref="F23:F24"/>
    <mergeCell ref="E23:E24"/>
    <mergeCell ref="D23:D24"/>
    <mergeCell ref="C23:C24"/>
    <mergeCell ref="B23:B24"/>
    <mergeCell ref="G25:G26"/>
    <mergeCell ref="F25:F26"/>
    <mergeCell ref="E25:E26"/>
    <mergeCell ref="D25:D26"/>
    <mergeCell ref="C25:C26"/>
    <mergeCell ref="B25:B26"/>
    <mergeCell ref="G27:G28"/>
    <mergeCell ref="F27:F28"/>
    <mergeCell ref="E27:E28"/>
    <mergeCell ref="D27:D28"/>
    <mergeCell ref="C27:C28"/>
    <mergeCell ref="B27:B28"/>
    <mergeCell ref="G29:G30"/>
    <mergeCell ref="F29:F30"/>
    <mergeCell ref="E29:E30"/>
    <mergeCell ref="D29:D30"/>
    <mergeCell ref="C29:C30"/>
    <mergeCell ref="B29:B30"/>
    <mergeCell ref="G31:G32"/>
    <mergeCell ref="F31:F32"/>
    <mergeCell ref="E31:E32"/>
    <mergeCell ref="D31:D32"/>
    <mergeCell ref="C31:C32"/>
    <mergeCell ref="B31:B3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2017-10-13T04:55:41Z</dcterms:created>
  <dcterms:modified xsi:type="dcterms:W3CDTF">2017-10-17T06:38:39Z</dcterms:modified>
</cp:coreProperties>
</file>