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Projetos\athenas\desafio-tecnico-01\"/>
    </mc:Choice>
  </mc:AlternateContent>
  <xr:revisionPtr revIDLastSave="0" documentId="13_ncr:1_{F07A9274-472A-493A-A9C6-07C6C92B3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Print_Area" localSheetId="0">Plan1!A1:S94</definedName>
    <definedName name="_xlnm.Print_Titles" localSheetId="0">Plan1!$1:$3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9" i="1" l="1"/>
  <c r="S79" i="1" s="1"/>
  <c r="P78" i="1"/>
  <c r="S78" i="1" s="1"/>
  <c r="P77" i="1"/>
  <c r="S77" i="1" s="1"/>
  <c r="P76" i="1"/>
  <c r="S76" i="1" s="1"/>
  <c r="P75" i="1"/>
  <c r="S75" i="1" s="1"/>
  <c r="P74" i="1"/>
  <c r="S74" i="1" s="1"/>
  <c r="P73" i="1"/>
  <c r="S73" i="1" s="1"/>
  <c r="P72" i="1"/>
  <c r="S72" i="1" s="1"/>
  <c r="P71" i="1"/>
  <c r="S71" i="1" s="1"/>
  <c r="P70" i="1"/>
  <c r="S70" i="1" s="1"/>
  <c r="P69" i="1"/>
  <c r="S69" i="1" s="1"/>
  <c r="P68" i="1"/>
  <c r="S68" i="1" s="1"/>
  <c r="P67" i="1"/>
  <c r="S67" i="1" s="1"/>
  <c r="P66" i="1"/>
  <c r="S66" i="1" s="1"/>
  <c r="P65" i="1"/>
  <c r="S65" i="1" s="1"/>
  <c r="P64" i="1"/>
  <c r="S64" i="1" s="1"/>
  <c r="P63" i="1"/>
  <c r="S63" i="1" s="1"/>
  <c r="P62" i="1"/>
  <c r="S62" i="1" s="1"/>
  <c r="P36" i="1"/>
  <c r="S36" i="1" s="1"/>
  <c r="P35" i="1"/>
  <c r="S35" i="1" s="1"/>
  <c r="P34" i="1"/>
  <c r="S34" i="1" s="1"/>
  <c r="P33" i="1"/>
  <c r="S33" i="1" s="1"/>
  <c r="P32" i="1"/>
  <c r="S32" i="1" s="1"/>
  <c r="P31" i="1"/>
  <c r="S31" i="1" s="1"/>
  <c r="P30" i="1"/>
  <c r="S30" i="1" s="1"/>
  <c r="P29" i="1"/>
  <c r="S29" i="1" s="1"/>
  <c r="P28" i="1"/>
  <c r="S28" i="1" s="1"/>
  <c r="P27" i="1"/>
  <c r="S27" i="1" s="1"/>
  <c r="P26" i="1"/>
  <c r="S26" i="1" s="1"/>
  <c r="P25" i="1"/>
  <c r="S25" i="1" s="1"/>
  <c r="P24" i="1"/>
  <c r="S24" i="1" s="1"/>
  <c r="P23" i="1"/>
  <c r="S23" i="1" s="1"/>
  <c r="P22" i="1"/>
  <c r="S22" i="1" s="1"/>
  <c r="P21" i="1"/>
  <c r="S21" i="1" s="1"/>
  <c r="P20" i="1"/>
  <c r="S20" i="1" s="1"/>
  <c r="P19" i="1"/>
  <c r="S19" i="1" s="1"/>
  <c r="P18" i="1"/>
  <c r="S18" i="1" s="1"/>
  <c r="P17" i="1"/>
  <c r="S17" i="1" s="1"/>
  <c r="Q17" i="1" l="1"/>
  <c r="Q18" i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Q35" i="1"/>
  <c r="R35" i="1" s="1"/>
  <c r="Q36" i="1"/>
  <c r="R36" i="1" s="1"/>
  <c r="Q62" i="1"/>
  <c r="Q63" i="1"/>
  <c r="Q64" i="1"/>
  <c r="R64" i="1" s="1"/>
  <c r="Q65" i="1"/>
  <c r="R65" i="1" s="1"/>
  <c r="Q66" i="1"/>
  <c r="Q67" i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Q75" i="1"/>
  <c r="Q76" i="1"/>
  <c r="R76" i="1" s="1"/>
  <c r="Q77" i="1"/>
  <c r="R77" i="1" s="1"/>
  <c r="Q78" i="1"/>
  <c r="Q79" i="1"/>
  <c r="R17" i="1"/>
  <c r="R18" i="1"/>
  <c r="R25" i="1"/>
  <c r="R26" i="1"/>
  <c r="R33" i="1"/>
  <c r="R34" i="1"/>
  <c r="R62" i="1"/>
  <c r="R63" i="1"/>
  <c r="R66" i="1"/>
  <c r="R67" i="1"/>
  <c r="R74" i="1"/>
  <c r="R75" i="1"/>
  <c r="R78" i="1"/>
  <c r="R79" i="1"/>
</calcChain>
</file>

<file path=xl/sharedStrings.xml><?xml version="1.0" encoding="utf-8"?>
<sst xmlns="http://schemas.openxmlformats.org/spreadsheetml/2006/main" count="691" uniqueCount="119">
  <si>
    <t>Diogo Mazza Barbieri</t>
  </si>
  <si>
    <t>Cliente</t>
  </si>
  <si>
    <t>Al</t>
  </si>
  <si>
    <t>Bases</t>
  </si>
  <si>
    <t>Propriedade</t>
  </si>
  <si>
    <t>Talhão</t>
  </si>
  <si>
    <t>SMP</t>
  </si>
  <si>
    <t>S.B.</t>
  </si>
  <si>
    <t>V%</t>
  </si>
  <si>
    <t>m%</t>
  </si>
  <si>
    <t>-</t>
  </si>
  <si>
    <t>Grid</t>
  </si>
  <si>
    <t>Prof.</t>
  </si>
  <si>
    <t>Nome:</t>
  </si>
  <si>
    <t>Endereço:</t>
  </si>
  <si>
    <t>Cidade:</t>
  </si>
  <si>
    <t>Material:</t>
  </si>
  <si>
    <t>Solo</t>
  </si>
  <si>
    <t>Plano de Amostragem:</t>
  </si>
  <si>
    <r>
      <t>CaCl</t>
    </r>
    <r>
      <rPr>
        <b/>
        <vertAlign val="subscript"/>
        <sz val="9"/>
        <rFont val="Calibri"/>
        <family val="2"/>
        <scheme val="minor"/>
      </rPr>
      <t>2</t>
    </r>
  </si>
  <si>
    <r>
      <t>g dm</t>
    </r>
    <r>
      <rPr>
        <b/>
        <vertAlign val="superscript"/>
        <sz val="9"/>
        <rFont val="Calibri"/>
        <family val="2"/>
        <scheme val="minor"/>
      </rPr>
      <t>-3</t>
    </r>
  </si>
  <si>
    <t>Este Relatório de ensaio só deve ser reproduzido de forma completa.</t>
  </si>
  <si>
    <t>Página:</t>
  </si>
  <si>
    <t>Realização dos Ensaios:</t>
  </si>
  <si>
    <t>observações:</t>
  </si>
  <si>
    <t>Amostragem realizada pelo cliente</t>
  </si>
  <si>
    <t>Os resultados se referem somente aos itens ensaiados.</t>
  </si>
  <si>
    <t>As det.abaixo são obtidas através de cálculos</t>
  </si>
  <si>
    <t xml:space="preserve">pH </t>
  </si>
  <si>
    <t xml:space="preserve">M.O. </t>
  </si>
  <si>
    <t xml:space="preserve">P </t>
  </si>
  <si>
    <t xml:space="preserve">S </t>
  </si>
  <si>
    <t xml:space="preserve">Ca </t>
  </si>
  <si>
    <t xml:space="preserve">Mg </t>
  </si>
  <si>
    <t xml:space="preserve">Na </t>
  </si>
  <si>
    <t xml:space="preserve">K </t>
  </si>
  <si>
    <t xml:space="preserve">Al </t>
  </si>
  <si>
    <t xml:space="preserve">H+Al </t>
  </si>
  <si>
    <t xml:space="preserve">Soma Bases </t>
  </si>
  <si>
    <t xml:space="preserve">CTC </t>
  </si>
  <si>
    <t xml:space="preserve">Sat. </t>
  </si>
  <si>
    <r>
      <t>-----------mg dm</t>
    </r>
    <r>
      <rPr>
        <b/>
        <vertAlign val="superscript"/>
        <sz val="9"/>
        <rFont val="Calibri"/>
        <family val="2"/>
        <scheme val="minor"/>
      </rPr>
      <t>-3</t>
    </r>
    <r>
      <rPr>
        <b/>
        <sz val="9"/>
        <rFont val="Calibri"/>
        <family val="2"/>
        <scheme val="minor"/>
      </rPr>
      <t>-----------</t>
    </r>
  </si>
  <si>
    <t>Data do Recebimento:</t>
  </si>
  <si>
    <t>N º Laboratório</t>
  </si>
  <si>
    <t>NS = Não Solicitado</t>
  </si>
  <si>
    <t>LQ = Limite de Quatificação</t>
  </si>
  <si>
    <r>
      <rPr>
        <b/>
        <sz val="9"/>
        <rFont val="Calibri"/>
        <family val="2"/>
        <scheme val="minor"/>
      </rPr>
      <t>pH</t>
    </r>
    <r>
      <rPr>
        <sz val="9"/>
        <rFont val="Calibri"/>
        <family val="2"/>
        <scheme val="minor"/>
      </rPr>
      <t xml:space="preserve"> - 3,5  a 8,0     |</t>
    </r>
    <r>
      <rPr>
        <b/>
        <sz val="9"/>
        <rFont val="Calibri"/>
        <family val="2"/>
        <scheme val="minor"/>
      </rPr>
      <t xml:space="preserve"> H+Al</t>
    </r>
    <r>
      <rPr>
        <sz val="9"/>
        <rFont val="Calibri"/>
        <family val="2"/>
        <scheme val="minor"/>
      </rPr>
      <t xml:space="preserve"> - 5 a 588 mmol</t>
    </r>
    <r>
      <rPr>
        <vertAlign val="sub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>/dm³  |</t>
    </r>
    <r>
      <rPr>
        <b/>
        <sz val="9"/>
        <rFont val="Calibri"/>
        <family val="2"/>
        <scheme val="minor"/>
      </rPr>
      <t xml:space="preserve"> MO</t>
    </r>
    <r>
      <rPr>
        <sz val="9"/>
        <rFont val="Calibri"/>
        <family val="2"/>
        <scheme val="minor"/>
      </rPr>
      <t xml:space="preserve"> - 2 g/dm³  |  </t>
    </r>
    <r>
      <rPr>
        <b/>
        <sz val="9"/>
        <rFont val="Calibri"/>
        <family val="2"/>
        <scheme val="minor"/>
      </rPr>
      <t>S</t>
    </r>
    <r>
      <rPr>
        <sz val="9"/>
        <rFont val="Calibri"/>
        <family val="2"/>
        <scheme val="minor"/>
      </rPr>
      <t xml:space="preserve"> - 1 mg/dm³</t>
    </r>
  </si>
  <si>
    <r>
      <rPr>
        <b/>
        <sz val="9"/>
        <rFont val="Calibri"/>
        <family val="2"/>
        <scheme val="minor"/>
      </rPr>
      <t>Ca</t>
    </r>
    <r>
      <rPr>
        <sz val="9"/>
        <rFont val="Calibri"/>
        <family val="2"/>
        <scheme val="minor"/>
      </rPr>
      <t xml:space="preserve"> - 1 mmolc/dm³  | </t>
    </r>
    <r>
      <rPr>
        <b/>
        <sz val="9"/>
        <rFont val="Calibri"/>
        <family val="2"/>
        <scheme val="minor"/>
      </rPr>
      <t>Mg</t>
    </r>
    <r>
      <rPr>
        <sz val="9"/>
        <rFont val="Calibri"/>
        <family val="2"/>
        <scheme val="minor"/>
      </rPr>
      <t xml:space="preserve"> - 0,2 mmol</t>
    </r>
    <r>
      <rPr>
        <vertAlign val="sub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 xml:space="preserve">/dm³  | </t>
    </r>
    <r>
      <rPr>
        <b/>
        <sz val="9"/>
        <rFont val="Calibri"/>
        <family val="2"/>
        <scheme val="minor"/>
      </rPr>
      <t>K</t>
    </r>
    <r>
      <rPr>
        <sz val="9"/>
        <rFont val="Calibri"/>
        <family val="2"/>
        <scheme val="minor"/>
      </rPr>
      <t xml:space="preserve"> - 0,1 mmol</t>
    </r>
    <r>
      <rPr>
        <vertAlign val="sub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 xml:space="preserve">/dm³ | </t>
    </r>
    <r>
      <rPr>
        <b/>
        <sz val="9"/>
        <rFont val="Calibri"/>
        <family val="2"/>
        <scheme val="minor"/>
      </rPr>
      <t>Na</t>
    </r>
    <r>
      <rPr>
        <sz val="9"/>
        <rFont val="Calibri"/>
        <family val="2"/>
        <scheme val="minor"/>
      </rPr>
      <t xml:space="preserve"> - 0,1 mmol</t>
    </r>
    <r>
      <rPr>
        <vertAlign val="sub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>/dm³</t>
    </r>
  </si>
  <si>
    <r>
      <rPr>
        <b/>
        <sz val="9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 xml:space="preserve"> - 1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mg dm³</t>
    </r>
    <r>
      <rPr>
        <b/>
        <sz val="9"/>
        <color theme="1"/>
        <rFont val="Calibri"/>
        <family val="2"/>
        <scheme val="minor"/>
      </rPr>
      <t xml:space="preserve">  | Al</t>
    </r>
    <r>
      <rPr>
        <sz val="9"/>
        <color theme="1"/>
        <rFont val="Calibri"/>
        <family val="2"/>
        <scheme val="minor"/>
      </rPr>
      <t xml:space="preserve"> - 0,6 mmol</t>
    </r>
    <r>
      <rPr>
        <vertAlign val="subscript"/>
        <sz val="9"/>
        <color theme="1"/>
        <rFont val="Calibri"/>
        <family val="2"/>
        <scheme val="minor"/>
      </rPr>
      <t>C</t>
    </r>
    <r>
      <rPr>
        <sz val="9"/>
        <color theme="1"/>
        <rFont val="Calibri"/>
        <family val="2"/>
        <scheme val="minor"/>
      </rPr>
      <t>/dm³</t>
    </r>
  </si>
  <si>
    <r>
      <rPr>
        <b/>
        <sz val="9"/>
        <rFont val="Calibri"/>
        <family val="2"/>
        <scheme val="minor"/>
      </rPr>
      <t>pH</t>
    </r>
    <r>
      <rPr>
        <sz val="9"/>
        <rFont val="Calibri"/>
        <family val="2"/>
        <scheme val="minor"/>
      </rPr>
      <t xml:space="preserve"> - em CaCl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por potênciometria | ref. IAC 2001     -     </t>
    </r>
    <r>
      <rPr>
        <b/>
        <sz val="9"/>
        <rFont val="Calibri"/>
        <family val="2"/>
        <scheme val="minor"/>
      </rPr>
      <t>H+Al</t>
    </r>
    <r>
      <rPr>
        <sz val="9"/>
        <rFont val="Calibri"/>
        <family val="2"/>
        <scheme val="minor"/>
      </rPr>
      <t xml:space="preserve"> - em Tampão SMP por potênciometria | ref. IAC 2001     -     </t>
    </r>
    <r>
      <rPr>
        <b/>
        <sz val="9"/>
        <rFont val="Calibri"/>
        <family val="2"/>
        <scheme val="minor"/>
      </rPr>
      <t>M.O</t>
    </r>
    <r>
      <rPr>
        <sz val="9"/>
        <rFont val="Calibri"/>
        <family val="2"/>
        <scheme val="minor"/>
      </rPr>
      <t xml:space="preserve"> - por  Espectrofotometria | Ref. IAC 2001     -     </t>
    </r>
    <r>
      <rPr>
        <b/>
        <sz val="9"/>
        <rFont val="Calibri"/>
        <family val="2"/>
        <scheme val="minor"/>
      </rPr>
      <t>P</t>
    </r>
    <r>
      <rPr>
        <sz val="9"/>
        <rFont val="Calibri"/>
        <family val="2"/>
        <scheme val="minor"/>
      </rPr>
      <t xml:space="preserve"> - em resina por Espectrofotometria | Ref. IAC 2001     -     </t>
    </r>
    <r>
      <rPr>
        <b/>
        <sz val="9"/>
        <rFont val="Calibri"/>
        <family val="2"/>
        <scheme val="minor"/>
      </rPr>
      <t>S</t>
    </r>
    <r>
      <rPr>
        <sz val="9"/>
        <rFont val="Calibri"/>
        <family val="2"/>
        <scheme val="minor"/>
      </rPr>
      <t xml:space="preserve">  -  por Turbidimetria | Ref. IAC 2001</t>
    </r>
  </si>
  <si>
    <r>
      <rPr>
        <b/>
        <sz val="9"/>
        <rFont val="Calibri"/>
        <family val="2"/>
        <scheme val="minor"/>
      </rPr>
      <t>Ca</t>
    </r>
    <r>
      <rPr>
        <sz val="9"/>
        <rFont val="Calibri"/>
        <family val="2"/>
        <scheme val="minor"/>
      </rPr>
      <t xml:space="preserve"> -  por Espectrometria de Absorção Atômica | Ref. IAC 2001      -      </t>
    </r>
    <r>
      <rPr>
        <b/>
        <sz val="9"/>
        <rFont val="Calibri"/>
        <family val="2"/>
        <scheme val="minor"/>
      </rPr>
      <t>Mg</t>
    </r>
    <r>
      <rPr>
        <sz val="9"/>
        <rFont val="Calibri"/>
        <family val="2"/>
        <scheme val="minor"/>
      </rPr>
      <t xml:space="preserve"> -  por Espectrometria de Absorção Atômica | Ref. IAC 2001      -      </t>
    </r>
    <r>
      <rPr>
        <b/>
        <sz val="9"/>
        <rFont val="Calibri"/>
        <family val="2"/>
        <scheme val="minor"/>
      </rPr>
      <t xml:space="preserve">Na </t>
    </r>
    <r>
      <rPr>
        <sz val="9"/>
        <rFont val="Calibri"/>
        <family val="2"/>
        <scheme val="minor"/>
      </rPr>
      <t xml:space="preserve">-  por Espectrometria de Absorção Atômica | Ref. IAC 2001      -      </t>
    </r>
    <r>
      <rPr>
        <b/>
        <sz val="9"/>
        <rFont val="Calibri"/>
        <family val="2"/>
        <scheme val="minor"/>
      </rPr>
      <t xml:space="preserve">K </t>
    </r>
    <r>
      <rPr>
        <sz val="9"/>
        <rFont val="Calibri"/>
        <family val="2"/>
        <scheme val="minor"/>
      </rPr>
      <t>-  por Espectrometria de Absorção Atômica | Ref. IAC 2001</t>
    </r>
    <r>
      <rPr>
        <b/>
        <sz val="9"/>
        <rFont val="Calibri"/>
        <family val="2"/>
        <scheme val="minor"/>
      </rPr>
      <t/>
    </r>
  </si>
  <si>
    <t>Limites de Quantificação</t>
  </si>
  <si>
    <r>
      <rPr>
        <b/>
        <sz val="9"/>
        <rFont val="Calibri"/>
        <family val="2"/>
        <scheme val="minor"/>
      </rPr>
      <t>Al</t>
    </r>
    <r>
      <rPr>
        <sz val="9"/>
        <rFont val="Calibri"/>
        <family val="2"/>
        <scheme val="minor"/>
      </rPr>
      <t xml:space="preserve"> -  em KCl por titulometria | Ref. IAC 2001    -   </t>
    </r>
    <r>
      <rPr>
        <b/>
        <sz val="9"/>
        <rFont val="Calibri"/>
        <family val="2"/>
        <scheme val="minor"/>
      </rPr>
      <t>S.B.</t>
    </r>
    <r>
      <rPr>
        <sz val="9"/>
        <rFont val="Calibri"/>
        <family val="2"/>
        <scheme val="minor"/>
      </rPr>
      <t xml:space="preserve"> = Ca+Mg+Na+K   | Ref. IAC 2001     -     </t>
    </r>
    <r>
      <rPr>
        <b/>
        <sz val="9"/>
        <rFont val="Calibri"/>
        <family val="2"/>
        <scheme val="minor"/>
      </rPr>
      <t>CTC</t>
    </r>
    <r>
      <rPr>
        <sz val="9"/>
        <rFont val="Calibri"/>
        <family val="2"/>
        <scheme val="minor"/>
      </rPr>
      <t xml:space="preserve"> = S.B+H+Al | Ref. IAC 2001     -     </t>
    </r>
    <r>
      <rPr>
        <b/>
        <sz val="9"/>
        <rFont val="Calibri"/>
        <family val="2"/>
        <scheme val="minor"/>
      </rPr>
      <t>V%</t>
    </r>
    <r>
      <rPr>
        <sz val="9"/>
        <rFont val="Calibri"/>
        <family val="2"/>
        <scheme val="minor"/>
      </rPr>
      <t xml:space="preserve"> = (SB/CTC)* 100 | Referência: IAC 2001     -     </t>
    </r>
    <r>
      <rPr>
        <b/>
        <sz val="9"/>
        <rFont val="Calibri"/>
        <family val="2"/>
        <scheme val="minor"/>
      </rPr>
      <t>m%</t>
    </r>
    <r>
      <rPr>
        <sz val="9"/>
        <rFont val="Calibri"/>
        <family val="2"/>
        <scheme val="minor"/>
      </rPr>
      <t xml:space="preserve"> =  (Al/(SB+Al))*100   |Ref. IAC 2001 </t>
    </r>
  </si>
  <si>
    <r>
      <t>--------------------------------mmol</t>
    </r>
    <r>
      <rPr>
        <b/>
        <vertAlign val="subscript"/>
        <sz val="9"/>
        <rFont val="Calibri"/>
        <family val="2"/>
        <scheme val="minor"/>
      </rPr>
      <t>c</t>
    </r>
    <r>
      <rPr>
        <b/>
        <sz val="9"/>
        <rFont val="Calibri"/>
        <family val="2"/>
        <scheme val="minor"/>
      </rPr>
      <t xml:space="preserve"> dm</t>
    </r>
    <r>
      <rPr>
        <b/>
        <vertAlign val="superscript"/>
        <sz val="9"/>
        <rFont val="Calibri"/>
        <family val="2"/>
        <scheme val="minor"/>
      </rPr>
      <t>-3</t>
    </r>
    <r>
      <rPr>
        <b/>
        <sz val="9"/>
        <rFont val="Calibri"/>
        <family val="2"/>
        <scheme val="minor"/>
      </rPr>
      <t>-------------------------------------------</t>
    </r>
  </si>
  <si>
    <t>FOR.QS 7.8-02 revisão 02</t>
  </si>
  <si>
    <t>RELATÓRIO DE ENSAIO N° S24/18882</t>
  </si>
  <si>
    <t>NS</t>
  </si>
  <si>
    <t>Quantidade de Amostras: 38</t>
  </si>
  <si>
    <t>1/2</t>
  </si>
  <si>
    <t>S24/374586</t>
  </si>
  <si>
    <t>00-25</t>
  </si>
  <si>
    <t>S24/374587</t>
  </si>
  <si>
    <t>25-50</t>
  </si>
  <si>
    <t>S24/374588</t>
  </si>
  <si>
    <t>S24/374589</t>
  </si>
  <si>
    <t>S24/374592</t>
  </si>
  <si>
    <t>S24/374593</t>
  </si>
  <si>
    <t>S24/374600</t>
  </si>
  <si>
    <t>S24/374601</t>
  </si>
  <si>
    <t>S24/374604</t>
  </si>
  <si>
    <t>S24/374605</t>
  </si>
  <si>
    <t>S24/374608</t>
  </si>
  <si>
    <t>S24/374609</t>
  </si>
  <si>
    <t>S24/374624</t>
  </si>
  <si>
    <t>S24/374625</t>
  </si>
  <si>
    <t>S24/374626</t>
  </si>
  <si>
    <t>S24/374627</t>
  </si>
  <si>
    <t>S24/374632</t>
  </si>
  <si>
    <t>S24/374633</t>
  </si>
  <si>
    <t>S24/374634</t>
  </si>
  <si>
    <t>S24/374635</t>
  </si>
  <si>
    <t>Jaboticabal, 19 de Novembro de 2024</t>
  </si>
  <si>
    <t>Responsavel Técnico - CREA: 5061992320</t>
  </si>
  <si>
    <t/>
  </si>
  <si>
    <t>2/2</t>
  </si>
  <si>
    <t>S24/374640</t>
  </si>
  <si>
    <t>S24/374641</t>
  </si>
  <si>
    <t>S24/374642</t>
  </si>
  <si>
    <t>S24/374643</t>
  </si>
  <si>
    <t>S24/374644</t>
  </si>
  <si>
    <t>S24/374645</t>
  </si>
  <si>
    <t>S24/374682</t>
  </si>
  <si>
    <t>S24/374683</t>
  </si>
  <si>
    <t>S24/374706</t>
  </si>
  <si>
    <t>S24/374707</t>
  </si>
  <si>
    <t>S24/374734</t>
  </si>
  <si>
    <t>S24/374735</t>
  </si>
  <si>
    <t>S24/374740</t>
  </si>
  <si>
    <t>S24/374741</t>
  </si>
  <si>
    <t>S24/374746</t>
  </si>
  <si>
    <t>S24/374747</t>
  </si>
  <si>
    <t>S24/374748</t>
  </si>
  <si>
    <t>S24/374749</t>
  </si>
  <si>
    <t>ns</t>
  </si>
  <si>
    <t>Desafio Ténico</t>
  </si>
  <si>
    <t>Av Carlos Berchieri, 2271</t>
  </si>
  <si>
    <t>Jaboticabal</t>
  </si>
  <si>
    <t>RELATÓRIO DE ENSAIO N° S25/00000001</t>
  </si>
  <si>
    <t>01/01/2025 até 07/01/2025</t>
  </si>
  <si>
    <t>FAZENDA 00001</t>
  </si>
  <si>
    <t>FAZENDA 00002</t>
  </si>
  <si>
    <t>FAZENDA 00003</t>
  </si>
  <si>
    <t>FAZENDA 00004</t>
  </si>
  <si>
    <t>FAZENDA 00005</t>
  </si>
  <si>
    <t>FAZENDA 00006</t>
  </si>
  <si>
    <t>FAZEBDA 00007</t>
  </si>
  <si>
    <t>FAZEBDA 00008</t>
  </si>
  <si>
    <t>FAZEBDA 00009</t>
  </si>
  <si>
    <t>FAZEBDA 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</si>
</sst>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name val="Calibri"/>
      <family val="2"/>
      <scheme val="minor"/>
    </font>
    <font>
      <vertAlign val="subscript"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8" fillId="0" borderId="14" xfId="0" applyFont="1" applyBorder="1" applyProtection="1">
      <protection locked="0"/>
    </xf>
    <xf numFmtId="0" fontId="0" fillId="0" borderId="8" xfId="0" applyBorder="1" applyProtection="1">
      <protection locked="0"/>
    </xf>
    <xf numFmtId="0" fontId="3" fillId="0" borderId="0" xfId="0" applyFont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14" fontId="0" fillId="0" borderId="8" xfId="0" applyNumberFormat="1" applyBorder="1" applyProtection="1">
      <protection locked="0"/>
    </xf>
    <xf numFmtId="0" fontId="0" fillId="0" borderId="8" xfId="0" applyBorder="1" applyAlignment="1" applyProtection="1">
      <alignment horizontal="right"/>
      <protection locked="0"/>
    </xf>
    <xf numFmtId="49" fontId="1" fillId="0" borderId="9" xfId="0" applyNumberFormat="1" applyFont="1" applyBorder="1" applyProtection="1"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164" fontId="5" fillId="0" borderId="0" xfId="0" applyNumberFormat="1" applyFont="1" applyAlignment="1" applyProtection="1">
      <alignment horizontal="center" vertical="center" wrapText="1"/>
      <protection locked="0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1" fontId="7" fillId="0" borderId="0" xfId="0" applyNumberFormat="1" applyFont="1" applyAlignment="1" applyProtection="1">
      <alignment horizontal="center" vertical="center" wrapText="1"/>
      <protection locked="0"/>
    </xf>
    <xf numFmtId="164" fontId="7" fillId="0" borderId="0" xfId="0" applyNumberFormat="1" applyFont="1" applyAlignment="1" applyProtection="1">
      <alignment horizontal="center" vertical="center" wrapText="1"/>
      <protection locked="0"/>
    </xf>
    <xf numFmtId="165" fontId="7" fillId="0" borderId="0" xfId="0" applyNumberFormat="1" applyFont="1" applyAlignment="1" applyProtection="1">
      <alignment horizontal="center" vertical="center" wrapText="1"/>
      <protection locked="0"/>
    </xf>
    <xf numFmtId="1" fontId="7" fillId="0" borderId="0" xfId="0" applyNumberFormat="1" applyFont="1" applyAlignment="1" applyProtection="1">
      <alignment horizontal="left" vertical="center"/>
      <protection locked="0"/>
    </xf>
    <xf numFmtId="0" fontId="3" fillId="0" borderId="1" xfId="0" applyFont="1" applyBorder="1" applyProtection="1">
      <protection locked="0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Protection="1">
      <protection locked="0"/>
    </xf>
    <xf numFmtId="0" fontId="1" fillId="0" borderId="12" xfId="0" applyFont="1" applyBorder="1" applyProtection="1">
      <protection locked="0"/>
    </xf>
    <xf numFmtId="14" fontId="0" fillId="0" borderId="12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3" fillId="0" borderId="8" xfId="0" applyFont="1" applyBorder="1" applyProtection="1"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1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5" fontId="7" fillId="0" borderId="17" xfId="0" applyNumberFormat="1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165" fontId="7" fillId="0" borderId="18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49" fontId="7" fillId="0" borderId="15" xfId="0" applyNumberFormat="1" applyFont="1" applyBorder="1" applyAlignment="1" applyProtection="1">
      <alignment horizontal="center" vertical="center"/>
      <protection locked="0"/>
    </xf>
    <xf numFmtId="1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5" fontId="7" fillId="0" borderId="15" xfId="0" applyNumberFormat="1" applyFont="1" applyBorder="1" applyAlignment="1" applyProtection="1">
      <alignment horizontal="center" vertical="center"/>
      <protection locked="0"/>
    </xf>
    <xf numFmtId="1" fontId="7" fillId="0" borderId="20" xfId="0" applyNumberFormat="1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1" fontId="7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5" fontId="7" fillId="0" borderId="16" xfId="0" applyNumberFormat="1" applyFont="1" applyBorder="1" applyAlignment="1" applyProtection="1">
      <alignment horizontal="center" vertical="center"/>
      <protection locked="0"/>
    </xf>
    <xf numFmtId="1" fontId="7" fillId="0" borderId="21" xfId="0" applyNumberFormat="1" applyFont="1" applyBorder="1" applyAlignment="1" applyProtection="1">
      <alignment horizontal="center" vertical="center"/>
      <protection locked="0"/>
    </xf>
    <xf numFmtId="165" fontId="7" fillId="0" borderId="22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7" xfId="0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1" fontId="7" fillId="0" borderId="27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 applyProtection="1">
      <alignment horizontal="center" vertical="center"/>
      <protection locked="0"/>
    </xf>
    <xf numFmtId="1" fontId="7" fillId="0" borderId="28" xfId="0" applyNumberFormat="1" applyFont="1" applyBorder="1" applyAlignment="1" applyProtection="1">
      <alignment horizontal="center" vertical="center"/>
      <protection locked="0"/>
    </xf>
    <xf numFmtId="165" fontId="7" fillId="0" borderId="29" xfId="0" applyNumberFormat="1" applyFont="1" applyBorder="1" applyAlignment="1">
      <alignment horizontal="center" vertical="center"/>
    </xf>
    <xf numFmtId="165" fontId="7" fillId="0" borderId="30" xfId="0" applyNumberFormat="1" applyFont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4" fillId="0" borderId="23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1" fontId="7" fillId="0" borderId="23" xfId="0" applyNumberFormat="1" applyFont="1" applyBorder="1" applyAlignment="1" applyProtection="1">
      <alignment horizontal="center" vertical="center"/>
      <protection locked="0"/>
    </xf>
    <xf numFmtId="164" fontId="7" fillId="0" borderId="23" xfId="0" applyNumberFormat="1" applyFont="1" applyBorder="1" applyAlignment="1" applyProtection="1">
      <alignment horizontal="center" vertical="center"/>
      <protection locked="0"/>
    </xf>
    <xf numFmtId="165" fontId="7" fillId="0" borderId="23" xfId="0" applyNumberFormat="1" applyFont="1" applyBorder="1" applyAlignment="1" applyProtection="1">
      <alignment horizontal="center" vertical="center"/>
      <protection locked="0"/>
    </xf>
    <xf numFmtId="165" fontId="7" fillId="0" borderId="23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0" xfId="0" applyAlignment="1" applyProtection="1">
      <alignment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8" xfId="0" applyFont="1" applyBorder="1" applyAlignment="1" applyProtection="1">
      <alignment wrapText="1"/>
      <protection locked="0"/>
    </xf>
    <xf numFmtId="1" fontId="7" fillId="0" borderId="17" xfId="0" applyNumberFormat="1" applyFont="1" applyBorder="1" applyAlignment="1" applyProtection="1">
      <alignment horizontal="center" vertical="center" wrapText="1"/>
      <protection locked="0"/>
    </xf>
    <xf numFmtId="1" fontId="7" fillId="0" borderId="15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1" fontId="7" fillId="0" borderId="27" xfId="0" applyNumberFormat="1" applyFont="1" applyBorder="1" applyAlignment="1" applyProtection="1">
      <alignment horizontal="center" vertical="center" wrapText="1"/>
      <protection locked="0"/>
    </xf>
    <xf numFmtId="1" fontId="7" fillId="0" borderId="23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/>
    </xf>
    <xf numFmtId="1" fontId="4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 applyProtection="1">
      <alignment horizontal="left"/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26" xfId="0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601808</xdr:colOff>
      <xdr:row>0</xdr:row>
      <xdr:rowOff>114300</xdr:rowOff>
    </xdr:from>
    <xdr:to>
      <xdr:col>14</xdr:col>
      <xdr:colOff>458933</xdr:colOff>
      <xdr:row>3</xdr:row>
      <xdr:rowOff>8659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3172" y="114300"/>
          <a:ext cx="7052829" cy="1271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ATHENAS</a:t>
          </a:r>
          <a:r>
            <a:rPr lang="pt-BR" sz="2000" b="1" baseline="0"/>
            <a:t> CONSULTORIA AGRÍCOLA E LABORATÓRIO LTDA.</a:t>
          </a:r>
          <a:br>
            <a:rPr lang="pt-BR" sz="1100" b="1" baseline="0"/>
          </a:br>
          <a:r>
            <a:rPr lang="pt-BR" sz="1400" baseline="0"/>
            <a:t>Av. Carlos Berchieri, 2271 - Cidade Jardim - Jaboticabal- SP - CEP: 14890-400</a:t>
          </a:r>
          <a:br>
            <a:rPr lang="pt-BR" sz="1400" baseline="0"/>
          </a:br>
          <a:r>
            <a:rPr lang="pt-BR" sz="1400" baseline="0"/>
            <a:t>Fone: (16) 3209-1100   e-mail: athenas@athenasagricola.com.br </a:t>
          </a:r>
          <a:br>
            <a:rPr lang="pt-BR" sz="1400" baseline="0"/>
          </a:br>
          <a:r>
            <a:rPr lang="pt-BR" sz="1400" baseline="0"/>
            <a:t>www.athenasagricola.com.br</a:t>
          </a:r>
          <a:endParaRPr lang="pt-BR" sz="1400"/>
        </a:p>
      </xdr:txBody>
    </xdr:sp>
    <xdr:clientData/>
  </xdr:twoCellAnchor>
  <xdr:twoCellAnchor editAs="oneCell">
    <xdr:from>
      <xdr:col>0</xdr:col>
      <xdr:colOff>257175</xdr:colOff>
      <xdr:row>0</xdr:row>
      <xdr:rowOff>66675</xdr:rowOff>
    </xdr:from>
    <xdr:to>
      <xdr:col>1</xdr:col>
      <xdr:colOff>1323750</xdr:colOff>
      <xdr:row>2</xdr:row>
      <xdr:rowOff>434469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B021C9D-7AD6-4612-A452-F9064BB4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5"/>
          <a:ext cx="1800000" cy="1320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view="pageBreakPreview" zoomScaleNormal="100" zoomScaleSheetLayoutView="100" workbookViewId="0">
      <selection activeCell="J32" sqref="J32"/>
    </sheetView>
  </sheetViews>
  <sheetFormatPr defaultColWidth="9.140625" defaultRowHeight="15" x14ac:dyDescent="0.25"/>
  <cols>
    <col min="1" max="1" width="11" style="1" customWidth="1"/>
    <col min="2" max="2" width="31" style="1" bestFit="1" customWidth="1"/>
    <col min="3" max="3" width="13.42578125" style="1" customWidth="1"/>
    <col min="4" max="4" width="5" style="1" bestFit="1" customWidth="1"/>
    <col min="5" max="5" width="12.140625" style="99" customWidth="1"/>
    <col min="6" max="13" width="8.28515625" style="1" customWidth="1"/>
    <col min="14" max="14" width="11.140625" style="1" customWidth="1"/>
    <col min="15" max="19" width="8.28515625" style="1" customWidth="1"/>
    <col min="20" max="16384" width="9.140625" style="1"/>
  </cols>
  <sheetData>
    <row r="1" spans="1:19" ht="38.1" customHeight="1" x14ac:dyDescent="0.25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19" ht="38.1" customHeight="1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ht="38.1" customHeight="1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</row>
    <row r="4" spans="1:19" ht="17.25" customHeight="1" x14ac:dyDescent="0.25"/>
    <row r="5" spans="1:19" x14ac:dyDescent="0.25">
      <c r="A5" s="138" t="s">
        <v>107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40"/>
    </row>
    <row r="6" spans="1:19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</row>
    <row r="7" spans="1:19" ht="19.5" customHeight="1" x14ac:dyDescent="0.25">
      <c r="A7" s="2"/>
      <c r="B7" s="3"/>
      <c r="C7" s="3"/>
      <c r="D7" s="3"/>
      <c r="E7" s="100"/>
      <c r="F7" s="3"/>
      <c r="G7" s="3"/>
      <c r="H7" s="4"/>
      <c r="I7" s="4"/>
      <c r="J7" s="3"/>
      <c r="K7" s="4"/>
      <c r="L7" s="4"/>
      <c r="M7" s="4"/>
      <c r="N7" s="4"/>
      <c r="O7" s="4"/>
      <c r="P7" s="4"/>
      <c r="Q7" s="4"/>
      <c r="R7" s="4"/>
      <c r="S7" s="5"/>
    </row>
    <row r="8" spans="1:19" ht="15.75" x14ac:dyDescent="0.25">
      <c r="A8" s="33" t="s">
        <v>13</v>
      </c>
      <c r="B8" s="37" t="s">
        <v>104</v>
      </c>
      <c r="C8" s="37"/>
      <c r="D8" s="37"/>
      <c r="E8" s="101"/>
      <c r="F8" s="37"/>
      <c r="G8" s="37"/>
      <c r="H8" s="4" t="s">
        <v>16</v>
      </c>
      <c r="I8" s="34" t="s">
        <v>17</v>
      </c>
      <c r="J8" s="4"/>
      <c r="K8" s="135" t="s">
        <v>23</v>
      </c>
      <c r="L8" s="135"/>
      <c r="M8" s="135"/>
      <c r="N8" s="35" t="s">
        <v>108</v>
      </c>
      <c r="O8" s="36"/>
      <c r="P8" s="36"/>
      <c r="Q8" s="4"/>
      <c r="R8" s="4"/>
      <c r="S8" s="5"/>
    </row>
    <row r="9" spans="1:19" ht="15.75" x14ac:dyDescent="0.25">
      <c r="A9" s="6" t="s">
        <v>14</v>
      </c>
      <c r="B9" s="38" t="s">
        <v>105</v>
      </c>
      <c r="C9" s="38"/>
      <c r="D9" s="38"/>
      <c r="E9" s="102"/>
      <c r="F9" s="38"/>
      <c r="G9" s="38"/>
      <c r="H9" s="8"/>
      <c r="K9" s="136" t="s">
        <v>18</v>
      </c>
      <c r="L9" s="136"/>
      <c r="M9" s="136"/>
      <c r="N9" s="7" t="s">
        <v>56</v>
      </c>
      <c r="P9" s="39" t="s">
        <v>57</v>
      </c>
      <c r="Q9" s="39"/>
      <c r="R9" s="39"/>
      <c r="S9" s="9"/>
    </row>
    <row r="10" spans="1:19" ht="15.75" x14ac:dyDescent="0.25">
      <c r="A10" s="10" t="s">
        <v>15</v>
      </c>
      <c r="B10" s="11" t="s">
        <v>106</v>
      </c>
      <c r="C10" s="11"/>
      <c r="D10" s="11"/>
      <c r="E10" s="103"/>
      <c r="F10" s="11"/>
      <c r="G10" s="11"/>
      <c r="H10" s="11"/>
      <c r="I10" s="11"/>
      <c r="J10" s="12"/>
      <c r="K10" s="135" t="s">
        <v>42</v>
      </c>
      <c r="L10" s="135"/>
      <c r="M10" s="135"/>
      <c r="N10" s="12">
        <v>45657</v>
      </c>
      <c r="O10" s="12"/>
      <c r="P10" s="12"/>
      <c r="Q10" s="7"/>
      <c r="R10" s="13" t="s">
        <v>22</v>
      </c>
      <c r="S10" s="14" t="s">
        <v>58</v>
      </c>
    </row>
    <row r="11" spans="1:19" ht="13.5" customHeight="1" x14ac:dyDescent="0.25"/>
    <row r="12" spans="1:19" ht="15" customHeight="1" x14ac:dyDescent="0.25">
      <c r="A12" s="132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4"/>
      <c r="P12" s="142" t="s">
        <v>27</v>
      </c>
      <c r="Q12" s="143"/>
      <c r="R12" s="143"/>
      <c r="S12" s="144"/>
    </row>
    <row r="13" spans="1:19" x14ac:dyDescent="0.25">
      <c r="A13" s="117" t="s">
        <v>43</v>
      </c>
      <c r="B13" s="120" t="s">
        <v>1</v>
      </c>
      <c r="C13" s="121"/>
      <c r="D13" s="121"/>
      <c r="E13" s="122"/>
      <c r="F13" s="117" t="s">
        <v>28</v>
      </c>
      <c r="G13" s="117" t="s">
        <v>29</v>
      </c>
      <c r="H13" s="117" t="s">
        <v>30</v>
      </c>
      <c r="I13" s="117" t="s">
        <v>31</v>
      </c>
      <c r="J13" s="117" t="s">
        <v>32</v>
      </c>
      <c r="K13" s="117" t="s">
        <v>33</v>
      </c>
      <c r="L13" s="117" t="s">
        <v>34</v>
      </c>
      <c r="M13" s="117" t="s">
        <v>35</v>
      </c>
      <c r="N13" s="117" t="s">
        <v>36</v>
      </c>
      <c r="O13" s="117" t="s">
        <v>37</v>
      </c>
      <c r="P13" s="117" t="s">
        <v>38</v>
      </c>
      <c r="Q13" s="117" t="s">
        <v>39</v>
      </c>
      <c r="R13" s="117" t="s">
        <v>40</v>
      </c>
      <c r="S13" s="117" t="s">
        <v>40</v>
      </c>
    </row>
    <row r="14" spans="1:19" x14ac:dyDescent="0.25">
      <c r="A14" s="118"/>
      <c r="B14" s="123"/>
      <c r="C14" s="124"/>
      <c r="D14" s="124"/>
      <c r="E14" s="125"/>
      <c r="F14" s="118"/>
      <c r="G14" s="118"/>
      <c r="H14" s="118"/>
      <c r="I14" s="118"/>
      <c r="J14" s="118"/>
      <c r="K14" s="118"/>
      <c r="L14" s="118"/>
      <c r="M14" s="118"/>
      <c r="N14" s="118"/>
      <c r="O14" s="119"/>
      <c r="P14" s="119"/>
      <c r="Q14" s="118"/>
      <c r="R14" s="119"/>
      <c r="S14" s="119"/>
    </row>
    <row r="15" spans="1:19" ht="15" customHeight="1" x14ac:dyDescent="0.25">
      <c r="A15" s="118"/>
      <c r="B15" s="127" t="s">
        <v>4</v>
      </c>
      <c r="C15" s="127" t="s">
        <v>5</v>
      </c>
      <c r="D15" s="127" t="s">
        <v>12</v>
      </c>
      <c r="E15" s="117" t="s">
        <v>11</v>
      </c>
      <c r="F15" s="119"/>
      <c r="G15" s="119"/>
      <c r="H15" s="119"/>
      <c r="I15" s="126"/>
      <c r="J15" s="119"/>
      <c r="K15" s="119"/>
      <c r="L15" s="119"/>
      <c r="M15" s="119"/>
      <c r="N15" s="119"/>
      <c r="O15" s="25" t="s">
        <v>6</v>
      </c>
      <c r="P15" s="25" t="s">
        <v>7</v>
      </c>
      <c r="Q15" s="119"/>
      <c r="R15" s="26" t="s">
        <v>3</v>
      </c>
      <c r="S15" s="25" t="s">
        <v>2</v>
      </c>
    </row>
    <row r="16" spans="1:19" x14ac:dyDescent="0.25">
      <c r="A16" s="119"/>
      <c r="B16" s="128"/>
      <c r="C16" s="128"/>
      <c r="D16" s="128"/>
      <c r="E16" s="119"/>
      <c r="F16" s="25" t="s">
        <v>19</v>
      </c>
      <c r="G16" s="25" t="s">
        <v>20</v>
      </c>
      <c r="H16" s="129" t="s">
        <v>41</v>
      </c>
      <c r="I16" s="130"/>
      <c r="J16" s="129" t="s">
        <v>53</v>
      </c>
      <c r="K16" s="131"/>
      <c r="L16" s="131"/>
      <c r="M16" s="131"/>
      <c r="N16" s="131"/>
      <c r="O16" s="131"/>
      <c r="P16" s="131"/>
      <c r="Q16" s="130"/>
      <c r="R16" s="27" t="s">
        <v>8</v>
      </c>
      <c r="S16" s="25" t="s">
        <v>9</v>
      </c>
    </row>
    <row r="17" spans="1:19" x14ac:dyDescent="0.25">
      <c r="A17" s="65" t="s">
        <v>59</v>
      </c>
      <c r="B17" s="41" t="s">
        <v>109</v>
      </c>
      <c r="C17" s="41">
        <v>1</v>
      </c>
      <c r="D17" s="42" t="s">
        <v>60</v>
      </c>
      <c r="E17" s="104" t="s">
        <v>10</v>
      </c>
      <c r="F17" s="44">
        <v>5.1100001335144043</v>
      </c>
      <c r="G17" s="43">
        <v>17.345453262329102</v>
      </c>
      <c r="H17" s="43">
        <v>9.3030796051025391</v>
      </c>
      <c r="I17" s="43" t="s">
        <v>103</v>
      </c>
      <c r="J17" s="43">
        <v>16.073373794555664</v>
      </c>
      <c r="K17" s="43">
        <v>9.1294822692871094</v>
      </c>
      <c r="L17" s="45" t="s">
        <v>103</v>
      </c>
      <c r="M17" s="45">
        <v>2.3777778148651123</v>
      </c>
      <c r="N17" s="43">
        <v>0</v>
      </c>
      <c r="O17" s="46">
        <v>25.51190185546875</v>
      </c>
      <c r="P17" s="47">
        <f t="shared" ref="P17:P36" si="0">J17+K17+M17</f>
        <v>27.580633878707886</v>
      </c>
      <c r="Q17" s="48">
        <f t="shared" ref="Q17:Q36" si="1">P17+O17</f>
        <v>53.092535734176636</v>
      </c>
      <c r="R17" s="49">
        <f t="shared" ref="R17:R36" si="2">100*(P17/Q17)</f>
        <v>51.948232453613485</v>
      </c>
      <c r="S17" s="49">
        <f t="shared" ref="S17:S36" si="3">(100*N17)/(P17+N17)</f>
        <v>0</v>
      </c>
    </row>
    <row r="18" spans="1:19" x14ac:dyDescent="0.25">
      <c r="A18" s="65" t="s">
        <v>61</v>
      </c>
      <c r="B18" s="50" t="s">
        <v>109</v>
      </c>
      <c r="C18" s="50">
        <v>1</v>
      </c>
      <c r="D18" s="51" t="s">
        <v>62</v>
      </c>
      <c r="E18" s="105" t="s">
        <v>10</v>
      </c>
      <c r="F18" s="53">
        <v>4.7800002098083496</v>
      </c>
      <c r="G18" s="52">
        <v>12.92237663269043</v>
      </c>
      <c r="H18" s="52">
        <v>6.710899829864502</v>
      </c>
      <c r="I18" s="52">
        <v>10.360179901123047</v>
      </c>
      <c r="J18" s="52">
        <v>9.912109375</v>
      </c>
      <c r="K18" s="52">
        <v>6.4123506546020508</v>
      </c>
      <c r="L18" s="54" t="s">
        <v>103</v>
      </c>
      <c r="M18" s="54">
        <v>2.1694445610046387</v>
      </c>
      <c r="N18" s="52">
        <v>1.4042400121688843</v>
      </c>
      <c r="O18" s="55">
        <v>28.047937393188477</v>
      </c>
      <c r="P18" s="47">
        <f t="shared" si="0"/>
        <v>18.493904590606689</v>
      </c>
      <c r="Q18" s="48">
        <f t="shared" si="1"/>
        <v>46.541841983795166</v>
      </c>
      <c r="R18" s="49">
        <f t="shared" si="2"/>
        <v>39.736082205439686</v>
      </c>
      <c r="S18" s="49">
        <f t="shared" si="3"/>
        <v>7.0571404530501205</v>
      </c>
    </row>
    <row r="19" spans="1:19" x14ac:dyDescent="0.25">
      <c r="A19" s="66" t="s">
        <v>63</v>
      </c>
      <c r="B19" s="50" t="s">
        <v>109</v>
      </c>
      <c r="C19" s="50">
        <v>2</v>
      </c>
      <c r="D19" s="51" t="s">
        <v>60</v>
      </c>
      <c r="E19" s="105" t="s">
        <v>10</v>
      </c>
      <c r="F19" s="53">
        <v>5.369999885559082</v>
      </c>
      <c r="G19" s="52">
        <v>7.5377616882324219</v>
      </c>
      <c r="H19" s="52">
        <v>7.2869400978088379</v>
      </c>
      <c r="I19" s="52" t="s">
        <v>103</v>
      </c>
      <c r="J19" s="52">
        <v>13.26512622833252</v>
      </c>
      <c r="K19" s="52">
        <v>6.8147411346435547</v>
      </c>
      <c r="L19" s="54" t="s">
        <v>103</v>
      </c>
      <c r="M19" s="54">
        <v>1.5795751810073853</v>
      </c>
      <c r="N19" s="52">
        <v>0</v>
      </c>
      <c r="O19" s="55">
        <v>16.393503189086914</v>
      </c>
      <c r="P19" s="47">
        <f t="shared" si="0"/>
        <v>21.659442543983459</v>
      </c>
      <c r="Q19" s="48">
        <f t="shared" si="1"/>
        <v>38.052945733070374</v>
      </c>
      <c r="R19" s="49">
        <f t="shared" si="2"/>
        <v>56.919226952672041</v>
      </c>
      <c r="S19" s="49">
        <f t="shared" si="3"/>
        <v>0</v>
      </c>
    </row>
    <row r="20" spans="1:19" x14ac:dyDescent="0.25">
      <c r="A20" s="66" t="s">
        <v>64</v>
      </c>
      <c r="B20" s="50" t="s">
        <v>109</v>
      </c>
      <c r="C20" s="50">
        <v>2</v>
      </c>
      <c r="D20" s="51" t="s">
        <v>62</v>
      </c>
      <c r="E20" s="105" t="s">
        <v>10</v>
      </c>
      <c r="F20" s="53">
        <v>5.3600001335144043</v>
      </c>
      <c r="G20" s="52">
        <v>6.9608383178710938</v>
      </c>
      <c r="H20" s="52">
        <v>7.2869400978088379</v>
      </c>
      <c r="I20" s="52">
        <v>5.141200065612793</v>
      </c>
      <c r="J20" s="52">
        <v>13.242108345031738</v>
      </c>
      <c r="K20" s="52">
        <v>7.1653385162353516</v>
      </c>
      <c r="L20" s="54" t="s">
        <v>103</v>
      </c>
      <c r="M20" s="54">
        <v>1.4537581205368042</v>
      </c>
      <c r="N20" s="52">
        <v>0</v>
      </c>
      <c r="O20" s="55">
        <v>16.05186653137207</v>
      </c>
      <c r="P20" s="47">
        <f t="shared" si="0"/>
        <v>21.861204981803894</v>
      </c>
      <c r="Q20" s="48">
        <f t="shared" si="1"/>
        <v>37.913071513175964</v>
      </c>
      <c r="R20" s="49">
        <f t="shared" si="2"/>
        <v>57.661392520535962</v>
      </c>
      <c r="S20" s="49">
        <f t="shared" si="3"/>
        <v>0</v>
      </c>
    </row>
    <row r="21" spans="1:19" x14ac:dyDescent="0.25">
      <c r="A21" s="66" t="s">
        <v>65</v>
      </c>
      <c r="B21" s="50" t="s">
        <v>110</v>
      </c>
      <c r="C21" s="50">
        <v>3</v>
      </c>
      <c r="D21" s="51" t="s">
        <v>60</v>
      </c>
      <c r="E21" s="105" t="s">
        <v>10</v>
      </c>
      <c r="F21" s="53">
        <v>5.6100001335144043</v>
      </c>
      <c r="G21" s="52">
        <v>5.8069925308227539</v>
      </c>
      <c r="H21" s="52">
        <v>5.2708001136779785</v>
      </c>
      <c r="I21" s="52" t="s">
        <v>103</v>
      </c>
      <c r="J21" s="52">
        <v>11.569436073303223</v>
      </c>
      <c r="K21" s="52">
        <v>6.1035857200622559</v>
      </c>
      <c r="L21" s="54" t="s">
        <v>103</v>
      </c>
      <c r="M21" s="54">
        <v>2.3352940082550049</v>
      </c>
      <c r="N21" s="52">
        <v>0</v>
      </c>
      <c r="O21" s="55">
        <v>13.851659774780273</v>
      </c>
      <c r="P21" s="47">
        <f t="shared" si="0"/>
        <v>20.008315801620483</v>
      </c>
      <c r="Q21" s="48">
        <f t="shared" si="1"/>
        <v>33.859975576400757</v>
      </c>
      <c r="R21" s="49">
        <f t="shared" si="2"/>
        <v>59.091347412446439</v>
      </c>
      <c r="S21" s="49">
        <f t="shared" si="3"/>
        <v>0</v>
      </c>
    </row>
    <row r="22" spans="1:19" x14ac:dyDescent="0.25">
      <c r="A22" s="66" t="s">
        <v>66</v>
      </c>
      <c r="B22" s="50" t="s">
        <v>110</v>
      </c>
      <c r="C22" s="50">
        <v>3</v>
      </c>
      <c r="D22" s="51" t="s">
        <v>62</v>
      </c>
      <c r="E22" s="105" t="s">
        <v>10</v>
      </c>
      <c r="F22" s="53">
        <v>5.7699999809265137</v>
      </c>
      <c r="G22" s="52">
        <v>6.3839154243469238</v>
      </c>
      <c r="H22" s="52">
        <v>7.8629798889160156</v>
      </c>
      <c r="I22" s="52">
        <v>14.174050331115723</v>
      </c>
      <c r="J22" s="52">
        <v>13.157707214355469</v>
      </c>
      <c r="K22" s="52">
        <v>7.3745021820068359</v>
      </c>
      <c r="L22" s="54" t="s">
        <v>103</v>
      </c>
      <c r="M22" s="54">
        <v>3.8777778148651123</v>
      </c>
      <c r="N22" s="52">
        <v>0</v>
      </c>
      <c r="O22" s="55">
        <v>14.600489616394043</v>
      </c>
      <c r="P22" s="47">
        <f t="shared" si="0"/>
        <v>24.409987211227417</v>
      </c>
      <c r="Q22" s="48">
        <f t="shared" si="1"/>
        <v>39.01047682762146</v>
      </c>
      <c r="R22" s="49">
        <f t="shared" si="2"/>
        <v>62.572901426172436</v>
      </c>
      <c r="S22" s="49">
        <f t="shared" si="3"/>
        <v>0</v>
      </c>
    </row>
    <row r="23" spans="1:19" x14ac:dyDescent="0.25">
      <c r="A23" s="66" t="s">
        <v>67</v>
      </c>
      <c r="B23" s="50" t="s">
        <v>111</v>
      </c>
      <c r="C23" s="50">
        <v>4</v>
      </c>
      <c r="D23" s="51" t="s">
        <v>60</v>
      </c>
      <c r="E23" s="105" t="s">
        <v>10</v>
      </c>
      <c r="F23" s="53">
        <v>6.2100000381469727</v>
      </c>
      <c r="G23" s="52">
        <v>10.999300003051758</v>
      </c>
      <c r="H23" s="52">
        <v>4.1187200546264648</v>
      </c>
      <c r="I23" s="52" t="s">
        <v>103</v>
      </c>
      <c r="J23" s="52">
        <v>17.500514984130859</v>
      </c>
      <c r="K23" s="52">
        <v>10.643425941467285</v>
      </c>
      <c r="L23" s="54" t="s">
        <v>103</v>
      </c>
      <c r="M23" s="54">
        <v>1.2364379167556763</v>
      </c>
      <c r="N23" s="52">
        <v>0</v>
      </c>
      <c r="O23" s="55">
        <v>13.141236305236816</v>
      </c>
      <c r="P23" s="47">
        <f t="shared" si="0"/>
        <v>29.380378842353821</v>
      </c>
      <c r="Q23" s="48">
        <f t="shared" si="1"/>
        <v>42.521615147590637</v>
      </c>
      <c r="R23" s="49">
        <f t="shared" si="2"/>
        <v>69.095161932056982</v>
      </c>
      <c r="S23" s="49">
        <f t="shared" si="3"/>
        <v>0</v>
      </c>
    </row>
    <row r="24" spans="1:19" x14ac:dyDescent="0.25">
      <c r="A24" s="66" t="s">
        <v>68</v>
      </c>
      <c r="B24" s="50" t="s">
        <v>111</v>
      </c>
      <c r="C24" s="50">
        <v>4</v>
      </c>
      <c r="D24" s="51" t="s">
        <v>62</v>
      </c>
      <c r="E24" s="105" t="s">
        <v>10</v>
      </c>
      <c r="F24" s="53">
        <v>6.1700000762939453</v>
      </c>
      <c r="G24" s="52">
        <v>7.9223771095275879</v>
      </c>
      <c r="H24" s="52">
        <v>3.1106500625610352</v>
      </c>
      <c r="I24" s="52">
        <v>6.747039794921875</v>
      </c>
      <c r="J24" s="52">
        <v>11.868675231933594</v>
      </c>
      <c r="K24" s="52">
        <v>8.5219125747680664</v>
      </c>
      <c r="L24" s="54" t="s">
        <v>103</v>
      </c>
      <c r="M24" s="54">
        <v>0.57222223281860352</v>
      </c>
      <c r="N24" s="52">
        <v>0</v>
      </c>
      <c r="O24" s="55">
        <v>13.851659774780273</v>
      </c>
      <c r="P24" s="47">
        <f t="shared" si="0"/>
        <v>20.962810039520264</v>
      </c>
      <c r="Q24" s="48">
        <f t="shared" si="1"/>
        <v>34.814469814300537</v>
      </c>
      <c r="R24" s="49">
        <f t="shared" si="2"/>
        <v>60.212923394598107</v>
      </c>
      <c r="S24" s="49">
        <f t="shared" si="3"/>
        <v>0</v>
      </c>
    </row>
    <row r="25" spans="1:19" x14ac:dyDescent="0.25">
      <c r="A25" s="66" t="s">
        <v>69</v>
      </c>
      <c r="B25" s="50" t="s">
        <v>110</v>
      </c>
      <c r="C25" s="50">
        <v>5</v>
      </c>
      <c r="D25" s="51" t="s">
        <v>60</v>
      </c>
      <c r="E25" s="105" t="s">
        <v>10</v>
      </c>
      <c r="F25" s="53">
        <v>5.9800000190734863</v>
      </c>
      <c r="G25" s="52">
        <v>10.61468505859375</v>
      </c>
      <c r="H25" s="52">
        <v>3.398669958114624</v>
      </c>
      <c r="I25" s="52" t="s">
        <v>103</v>
      </c>
      <c r="J25" s="52">
        <v>19.948141098022461</v>
      </c>
      <c r="K25" s="52">
        <v>12.854581832885742</v>
      </c>
      <c r="L25" s="54" t="s">
        <v>103</v>
      </c>
      <c r="M25" s="54">
        <v>3.6833333969116211</v>
      </c>
      <c r="N25" s="52">
        <v>0</v>
      </c>
      <c r="O25" s="55">
        <v>14.600489616394043</v>
      </c>
      <c r="P25" s="47">
        <f t="shared" si="0"/>
        <v>36.486056327819824</v>
      </c>
      <c r="Q25" s="48">
        <f t="shared" si="1"/>
        <v>51.086545944213867</v>
      </c>
      <c r="R25" s="49">
        <f t="shared" si="2"/>
        <v>71.420088505616192</v>
      </c>
      <c r="S25" s="49">
        <f t="shared" si="3"/>
        <v>0</v>
      </c>
    </row>
    <row r="26" spans="1:19" x14ac:dyDescent="0.25">
      <c r="A26" s="66" t="s">
        <v>70</v>
      </c>
      <c r="B26" s="50" t="s">
        <v>110</v>
      </c>
      <c r="C26" s="50">
        <v>5</v>
      </c>
      <c r="D26" s="51" t="s">
        <v>62</v>
      </c>
      <c r="E26" s="105" t="s">
        <v>10</v>
      </c>
      <c r="F26" s="53">
        <v>5.9000000953674316</v>
      </c>
      <c r="G26" s="52">
        <v>6.5762228965759277</v>
      </c>
      <c r="H26" s="52">
        <v>3.1106500625610352</v>
      </c>
      <c r="I26" s="52">
        <v>12.568209648132324</v>
      </c>
      <c r="J26" s="52">
        <v>15.904571533203125</v>
      </c>
      <c r="K26" s="52">
        <v>10.84063720703125</v>
      </c>
      <c r="L26" s="54" t="s">
        <v>103</v>
      </c>
      <c r="M26" s="54">
        <v>2.08856201171875</v>
      </c>
      <c r="N26" s="52">
        <v>0.56169599294662476</v>
      </c>
      <c r="O26" s="55">
        <v>14.146469116210938</v>
      </c>
      <c r="P26" s="47">
        <f t="shared" si="0"/>
        <v>28.833770751953125</v>
      </c>
      <c r="Q26" s="48">
        <f t="shared" si="1"/>
        <v>42.980239868164063</v>
      </c>
      <c r="R26" s="49">
        <f t="shared" si="2"/>
        <v>67.086109431675411</v>
      </c>
      <c r="S26" s="49">
        <f t="shared" si="3"/>
        <v>1.9108252228860481</v>
      </c>
    </row>
    <row r="27" spans="1:19" x14ac:dyDescent="0.25">
      <c r="A27" s="66" t="s">
        <v>71</v>
      </c>
      <c r="B27" s="50" t="s">
        <v>112</v>
      </c>
      <c r="C27" s="50">
        <v>6</v>
      </c>
      <c r="D27" s="51" t="s">
        <v>60</v>
      </c>
      <c r="E27" s="105" t="s">
        <v>10</v>
      </c>
      <c r="F27" s="53">
        <v>6.309999942779541</v>
      </c>
      <c r="G27" s="52">
        <v>11.576223373413086</v>
      </c>
      <c r="H27" s="52">
        <v>12.327289581298828</v>
      </c>
      <c r="I27" s="52" t="s">
        <v>103</v>
      </c>
      <c r="J27" s="52">
        <v>28.181062698364258</v>
      </c>
      <c r="K27" s="52">
        <v>12.442231178283691</v>
      </c>
      <c r="L27" s="54" t="s">
        <v>103</v>
      </c>
      <c r="M27" s="54">
        <v>2.712745189666748</v>
      </c>
      <c r="N27" s="52">
        <v>0</v>
      </c>
      <c r="O27" s="55">
        <v>14.146469116210938</v>
      </c>
      <c r="P27" s="47">
        <f t="shared" si="0"/>
        <v>43.336039066314697</v>
      </c>
      <c r="Q27" s="48">
        <f t="shared" si="1"/>
        <v>57.482508182525635</v>
      </c>
      <c r="R27" s="49">
        <f t="shared" si="2"/>
        <v>75.389958504783223</v>
      </c>
      <c r="S27" s="49">
        <f t="shared" si="3"/>
        <v>0</v>
      </c>
    </row>
    <row r="28" spans="1:19" x14ac:dyDescent="0.25">
      <c r="A28" s="66" t="s">
        <v>72</v>
      </c>
      <c r="B28" s="50" t="s">
        <v>112</v>
      </c>
      <c r="C28" s="50">
        <v>6</v>
      </c>
      <c r="D28" s="51" t="s">
        <v>62</v>
      </c>
      <c r="E28" s="105" t="s">
        <v>10</v>
      </c>
      <c r="F28" s="53">
        <v>5.9099998474121094</v>
      </c>
      <c r="G28" s="52">
        <v>8.4993000030517578</v>
      </c>
      <c r="H28" s="52">
        <v>8.2950096130371094</v>
      </c>
      <c r="I28" s="52">
        <v>4.9404702186584473</v>
      </c>
      <c r="J28" s="52">
        <v>34.434402465820313</v>
      </c>
      <c r="K28" s="52">
        <v>14.914342880249023</v>
      </c>
      <c r="L28" s="54" t="s">
        <v>103</v>
      </c>
      <c r="M28" s="54">
        <v>3.0199346542358398</v>
      </c>
      <c r="N28" s="52">
        <v>0</v>
      </c>
      <c r="O28" s="55">
        <v>15.717348098754883</v>
      </c>
      <c r="P28" s="47">
        <f t="shared" si="0"/>
        <v>52.368680000305176</v>
      </c>
      <c r="Q28" s="48">
        <f t="shared" si="1"/>
        <v>68.086028099060059</v>
      </c>
      <c r="R28" s="49">
        <f t="shared" si="2"/>
        <v>76.915457491679035</v>
      </c>
      <c r="S28" s="49">
        <f t="shared" si="3"/>
        <v>0</v>
      </c>
    </row>
    <row r="29" spans="1:19" x14ac:dyDescent="0.25">
      <c r="A29" s="66" t="s">
        <v>73</v>
      </c>
      <c r="B29" s="50" t="s">
        <v>111</v>
      </c>
      <c r="C29" s="50">
        <v>7</v>
      </c>
      <c r="D29" s="51" t="s">
        <v>60</v>
      </c>
      <c r="E29" s="105" t="s">
        <v>10</v>
      </c>
      <c r="F29" s="53">
        <v>5.5999999046325684</v>
      </c>
      <c r="G29" s="52">
        <v>12.92237663269043</v>
      </c>
      <c r="H29" s="52">
        <v>6.9989199638366699</v>
      </c>
      <c r="I29" s="52" t="s">
        <v>103</v>
      </c>
      <c r="J29" s="52">
        <v>20.416181564331055</v>
      </c>
      <c r="K29" s="52">
        <v>11.519920349121094</v>
      </c>
      <c r="L29" s="54" t="s">
        <v>103</v>
      </c>
      <c r="M29" s="54">
        <v>1.2168300151824951</v>
      </c>
      <c r="N29" s="52">
        <v>0</v>
      </c>
      <c r="O29" s="55">
        <v>17.279747009277344</v>
      </c>
      <c r="P29" s="47">
        <f t="shared" si="0"/>
        <v>33.152931928634644</v>
      </c>
      <c r="Q29" s="48">
        <f t="shared" si="1"/>
        <v>50.432678937911987</v>
      </c>
      <c r="R29" s="49">
        <f t="shared" si="2"/>
        <v>65.737003519978458</v>
      </c>
      <c r="S29" s="49">
        <f t="shared" si="3"/>
        <v>0</v>
      </c>
    </row>
    <row r="30" spans="1:19" x14ac:dyDescent="0.25">
      <c r="A30" s="66" t="s">
        <v>74</v>
      </c>
      <c r="B30" s="50" t="s">
        <v>111</v>
      </c>
      <c r="C30" s="50">
        <v>7</v>
      </c>
      <c r="D30" s="51" t="s">
        <v>62</v>
      </c>
      <c r="E30" s="105" t="s">
        <v>10</v>
      </c>
      <c r="F30" s="53">
        <v>5.1599998474121094</v>
      </c>
      <c r="G30" s="52">
        <v>9.4608383178710938</v>
      </c>
      <c r="H30" s="52">
        <v>13.623379707336426</v>
      </c>
      <c r="I30" s="52">
        <v>33.444129943847656</v>
      </c>
      <c r="J30" s="52">
        <v>17.769063949584961</v>
      </c>
      <c r="K30" s="52">
        <v>10.456174850463867</v>
      </c>
      <c r="L30" s="54" t="s">
        <v>103</v>
      </c>
      <c r="M30" s="54">
        <v>1.0624183416366577</v>
      </c>
      <c r="N30" s="52">
        <v>0.84254401922225952</v>
      </c>
      <c r="O30" s="55">
        <v>22.962100982666016</v>
      </c>
      <c r="P30" s="47">
        <f t="shared" si="0"/>
        <v>29.287657141685486</v>
      </c>
      <c r="Q30" s="48">
        <f t="shared" si="1"/>
        <v>52.249758124351501</v>
      </c>
      <c r="R30" s="49">
        <f t="shared" si="2"/>
        <v>56.053191809964943</v>
      </c>
      <c r="S30" s="49">
        <f t="shared" si="3"/>
        <v>2.7963438236695657</v>
      </c>
    </row>
    <row r="31" spans="1:19" x14ac:dyDescent="0.25">
      <c r="A31" s="66" t="s">
        <v>75</v>
      </c>
      <c r="B31" s="50" t="s">
        <v>113</v>
      </c>
      <c r="C31" s="50">
        <v>8</v>
      </c>
      <c r="D31" s="51" t="s">
        <v>60</v>
      </c>
      <c r="E31" s="105" t="s">
        <v>10</v>
      </c>
      <c r="F31" s="53">
        <v>5.2100000381469727</v>
      </c>
      <c r="G31" s="52">
        <v>6.7685308456420898</v>
      </c>
      <c r="H31" s="52">
        <v>6.2788701057434082</v>
      </c>
      <c r="I31" s="52" t="s">
        <v>103</v>
      </c>
      <c r="J31" s="52">
        <v>13.479965209960938</v>
      </c>
      <c r="K31" s="52">
        <v>8.1912345886230469</v>
      </c>
      <c r="L31" s="54" t="s">
        <v>103</v>
      </c>
      <c r="M31" s="54">
        <v>2.5901961326599121</v>
      </c>
      <c r="N31" s="52">
        <v>0</v>
      </c>
      <c r="O31" s="55">
        <v>17.647516250610352</v>
      </c>
      <c r="P31" s="47">
        <f t="shared" si="0"/>
        <v>24.261395931243896</v>
      </c>
      <c r="Q31" s="48">
        <f t="shared" si="1"/>
        <v>41.908912181854248</v>
      </c>
      <c r="R31" s="49">
        <f t="shared" si="2"/>
        <v>57.890779474225084</v>
      </c>
      <c r="S31" s="49">
        <f t="shared" si="3"/>
        <v>0</v>
      </c>
    </row>
    <row r="32" spans="1:19" x14ac:dyDescent="0.25">
      <c r="A32" s="66" t="s">
        <v>76</v>
      </c>
      <c r="B32" s="50" t="s">
        <v>113</v>
      </c>
      <c r="C32" s="50">
        <v>8</v>
      </c>
      <c r="D32" s="51" t="s">
        <v>62</v>
      </c>
      <c r="E32" s="105" t="s">
        <v>10</v>
      </c>
      <c r="F32" s="53">
        <v>5.0999999046325684</v>
      </c>
      <c r="G32" s="52">
        <v>7.9223771095275879</v>
      </c>
      <c r="H32" s="52">
        <v>7.1429300308227539</v>
      </c>
      <c r="I32" s="52">
        <v>3.1338999271392822</v>
      </c>
      <c r="J32" s="52">
        <v>12.98890495300293</v>
      </c>
      <c r="K32" s="52">
        <v>7.7589640617370605</v>
      </c>
      <c r="L32" s="54" t="s">
        <v>103</v>
      </c>
      <c r="M32" s="54">
        <v>3.1049020290374756</v>
      </c>
      <c r="N32" s="52">
        <v>0</v>
      </c>
      <c r="O32" s="55">
        <v>18.023115158081055</v>
      </c>
      <c r="P32" s="47">
        <f t="shared" si="0"/>
        <v>23.852771043777466</v>
      </c>
      <c r="Q32" s="48">
        <f t="shared" si="1"/>
        <v>41.875886201858521</v>
      </c>
      <c r="R32" s="49">
        <f t="shared" si="2"/>
        <v>56.960635838958893</v>
      </c>
      <c r="S32" s="49">
        <f t="shared" si="3"/>
        <v>0</v>
      </c>
    </row>
    <row r="33" spans="1:19" x14ac:dyDescent="0.25">
      <c r="A33" s="66" t="s">
        <v>77</v>
      </c>
      <c r="B33" s="50" t="s">
        <v>114</v>
      </c>
      <c r="C33" s="50">
        <v>9</v>
      </c>
      <c r="D33" s="51" t="s">
        <v>60</v>
      </c>
      <c r="E33" s="105" t="s">
        <v>10</v>
      </c>
      <c r="F33" s="53">
        <v>6.119999885559082</v>
      </c>
      <c r="G33" s="52">
        <v>15.999300003051758</v>
      </c>
      <c r="H33" s="52">
        <v>12.183279991149902</v>
      </c>
      <c r="I33" s="52" t="s">
        <v>103</v>
      </c>
      <c r="J33" s="52">
        <v>23.646434783935547</v>
      </c>
      <c r="K33" s="52">
        <v>14.900398254394531</v>
      </c>
      <c r="L33" s="54" t="s">
        <v>103</v>
      </c>
      <c r="M33" s="54">
        <v>3.9178104400634766</v>
      </c>
      <c r="N33" s="52">
        <v>0</v>
      </c>
      <c r="O33" s="55">
        <v>14.447553634643555</v>
      </c>
      <c r="P33" s="47">
        <f t="shared" si="0"/>
        <v>42.464643478393555</v>
      </c>
      <c r="Q33" s="48">
        <f t="shared" si="1"/>
        <v>56.912197113037109</v>
      </c>
      <c r="R33" s="49">
        <f t="shared" si="2"/>
        <v>74.614310521260848</v>
      </c>
      <c r="S33" s="49">
        <f t="shared" si="3"/>
        <v>0</v>
      </c>
    </row>
    <row r="34" spans="1:19" x14ac:dyDescent="0.25">
      <c r="A34" s="66" t="s">
        <v>78</v>
      </c>
      <c r="B34" s="50" t="s">
        <v>114</v>
      </c>
      <c r="C34" s="50">
        <v>9</v>
      </c>
      <c r="D34" s="51" t="s">
        <v>62</v>
      </c>
      <c r="E34" s="105" t="s">
        <v>10</v>
      </c>
      <c r="F34" s="53">
        <v>5.6500000953674316</v>
      </c>
      <c r="G34" s="52">
        <v>6.3839154243469238</v>
      </c>
      <c r="H34" s="52">
        <v>4.2627301216125488</v>
      </c>
      <c r="I34" s="52">
        <v>6.3455801010131836</v>
      </c>
      <c r="J34" s="52">
        <v>11.868675231933594</v>
      </c>
      <c r="K34" s="52">
        <v>10.27689266204834</v>
      </c>
      <c r="L34" s="54" t="s">
        <v>103</v>
      </c>
      <c r="M34" s="54">
        <v>4.6825165748596191</v>
      </c>
      <c r="N34" s="52">
        <v>0</v>
      </c>
      <c r="O34" s="55">
        <v>15.883726119995117</v>
      </c>
      <c r="P34" s="47">
        <f t="shared" si="0"/>
        <v>26.828084468841553</v>
      </c>
      <c r="Q34" s="48">
        <f t="shared" si="1"/>
        <v>42.71181058883667</v>
      </c>
      <c r="R34" s="49">
        <f t="shared" si="2"/>
        <v>62.811864210349</v>
      </c>
      <c r="S34" s="49">
        <f t="shared" si="3"/>
        <v>0</v>
      </c>
    </row>
    <row r="35" spans="1:19" x14ac:dyDescent="0.25">
      <c r="A35" s="66" t="s">
        <v>79</v>
      </c>
      <c r="B35" s="50" t="s">
        <v>115</v>
      </c>
      <c r="C35" s="50">
        <v>10</v>
      </c>
      <c r="D35" s="51" t="s">
        <v>60</v>
      </c>
      <c r="E35" s="105" t="s">
        <v>10</v>
      </c>
      <c r="F35" s="53">
        <v>5.1599998474121094</v>
      </c>
      <c r="G35" s="52">
        <v>9.2685308456420898</v>
      </c>
      <c r="H35" s="52">
        <v>6.4228801727294922</v>
      </c>
      <c r="I35" s="52" t="s">
        <v>103</v>
      </c>
      <c r="J35" s="52">
        <v>13.203743934631348</v>
      </c>
      <c r="K35" s="52">
        <v>6.2948207855224609</v>
      </c>
      <c r="L35" s="54" t="s">
        <v>103</v>
      </c>
      <c r="M35" s="54">
        <v>0.95212417840957642</v>
      </c>
      <c r="N35" s="52">
        <v>0</v>
      </c>
      <c r="O35" s="55">
        <v>17.647516250610352</v>
      </c>
      <c r="P35" s="47">
        <f t="shared" si="0"/>
        <v>20.450688898563385</v>
      </c>
      <c r="Q35" s="48">
        <f t="shared" si="1"/>
        <v>38.098205149173737</v>
      </c>
      <c r="R35" s="49">
        <f t="shared" si="2"/>
        <v>53.678877570448776</v>
      </c>
      <c r="S35" s="49">
        <f t="shared" si="3"/>
        <v>0</v>
      </c>
    </row>
    <row r="36" spans="1:19" x14ac:dyDescent="0.25">
      <c r="A36" s="67" t="s">
        <v>80</v>
      </c>
      <c r="B36" s="56" t="s">
        <v>115</v>
      </c>
      <c r="C36" s="56">
        <v>10</v>
      </c>
      <c r="D36" s="57" t="s">
        <v>62</v>
      </c>
      <c r="E36" s="106" t="s">
        <v>10</v>
      </c>
      <c r="F36" s="59">
        <v>4.3499999046325684</v>
      </c>
      <c r="G36" s="58">
        <v>7.3454537391662598</v>
      </c>
      <c r="H36" s="58">
        <v>3.398669958114624</v>
      </c>
      <c r="I36" s="58">
        <v>6.9477701187133789</v>
      </c>
      <c r="J36" s="58">
        <v>6.8046226501464844</v>
      </c>
      <c r="K36" s="58">
        <v>3.6235060691833496</v>
      </c>
      <c r="L36" s="60" t="s">
        <v>103</v>
      </c>
      <c r="M36" s="60">
        <v>0.50604575872421265</v>
      </c>
      <c r="N36" s="58">
        <v>4.1191039085388184</v>
      </c>
      <c r="O36" s="61">
        <v>25.244670867919922</v>
      </c>
      <c r="P36" s="62">
        <f t="shared" si="0"/>
        <v>10.934174478054047</v>
      </c>
      <c r="Q36" s="63">
        <f t="shared" si="1"/>
        <v>36.178845345973969</v>
      </c>
      <c r="R36" s="64">
        <f t="shared" si="2"/>
        <v>30.222563416526548</v>
      </c>
      <c r="S36" s="64">
        <f t="shared" si="3"/>
        <v>27.363500513001075</v>
      </c>
    </row>
    <row r="37" spans="1:19" ht="3" customHeight="1" x14ac:dyDescent="0.25">
      <c r="A37" s="15"/>
      <c r="B37" s="97"/>
      <c r="C37" s="97"/>
      <c r="D37" s="97"/>
      <c r="E37" s="16"/>
      <c r="F37" s="17"/>
      <c r="G37" s="16"/>
      <c r="H37" s="16"/>
      <c r="I37" s="16"/>
      <c r="J37" s="16"/>
      <c r="K37" s="16"/>
      <c r="L37" s="16"/>
      <c r="M37" s="18"/>
      <c r="N37" s="16"/>
      <c r="O37" s="16"/>
      <c r="P37" s="18"/>
      <c r="Q37" s="18"/>
      <c r="R37" s="16"/>
      <c r="S37" s="16"/>
    </row>
    <row r="38" spans="1:19" x14ac:dyDescent="0.25">
      <c r="A38" s="113" t="s">
        <v>49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</row>
    <row r="39" spans="1:19" x14ac:dyDescent="0.25">
      <c r="A39" s="113" t="s">
        <v>50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</row>
    <row r="40" spans="1:19" x14ac:dyDescent="0.25">
      <c r="A40" s="113" t="s">
        <v>52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</row>
    <row r="41" spans="1:19" ht="5.25" customHeight="1" x14ac:dyDescent="0.25">
      <c r="A41" s="19"/>
      <c r="B41" s="82"/>
      <c r="C41" s="82"/>
      <c r="D41" s="82"/>
      <c r="E41" s="20"/>
      <c r="F41" s="21"/>
      <c r="G41" s="20"/>
      <c r="H41" s="20"/>
      <c r="I41" s="20"/>
      <c r="J41" s="20"/>
      <c r="K41" s="20"/>
      <c r="L41" s="20"/>
      <c r="M41" s="22"/>
      <c r="N41" s="20"/>
      <c r="O41" s="20"/>
      <c r="P41" s="22"/>
      <c r="Q41" s="18"/>
      <c r="R41" s="16"/>
      <c r="S41" s="16"/>
    </row>
    <row r="42" spans="1:19" x14ac:dyDescent="0.25">
      <c r="A42" s="30" t="s">
        <v>24</v>
      </c>
      <c r="B42" s="98"/>
      <c r="C42" s="98"/>
      <c r="D42" s="98"/>
      <c r="E42" s="28"/>
      <c r="F42" s="29"/>
      <c r="G42" s="28"/>
      <c r="H42" s="28"/>
      <c r="I42" s="28"/>
      <c r="J42" s="28"/>
      <c r="K42" s="28"/>
      <c r="L42" s="28"/>
      <c r="M42" s="22"/>
      <c r="N42" s="20"/>
      <c r="O42" s="20"/>
      <c r="P42" s="22"/>
      <c r="Q42" s="18"/>
      <c r="R42" s="16"/>
      <c r="S42" s="16"/>
    </row>
    <row r="43" spans="1:19" x14ac:dyDescent="0.25">
      <c r="A43" s="31" t="s">
        <v>10</v>
      </c>
      <c r="B43" s="113" t="s">
        <v>21</v>
      </c>
      <c r="C43" s="113"/>
      <c r="D43" s="113"/>
      <c r="E43" s="113"/>
      <c r="F43" s="113"/>
      <c r="G43" s="116" t="s">
        <v>51</v>
      </c>
      <c r="H43" s="116"/>
      <c r="I43" s="116"/>
      <c r="J43" s="116"/>
      <c r="K43" s="28"/>
      <c r="L43" s="28"/>
      <c r="M43" s="22"/>
      <c r="N43" s="20"/>
      <c r="O43" s="40" t="s">
        <v>81</v>
      </c>
      <c r="P43" s="40"/>
      <c r="Q43" s="40"/>
      <c r="R43" s="16"/>
      <c r="S43" s="16"/>
    </row>
    <row r="44" spans="1:19" x14ac:dyDescent="0.25">
      <c r="A44" s="31" t="s">
        <v>10</v>
      </c>
      <c r="B44" s="113" t="s">
        <v>25</v>
      </c>
      <c r="C44" s="113"/>
      <c r="D44" s="113"/>
      <c r="E44" s="113"/>
      <c r="F44" s="114" t="s">
        <v>46</v>
      </c>
      <c r="G44" s="114"/>
      <c r="H44" s="114"/>
      <c r="I44" s="114"/>
      <c r="J44" s="114"/>
      <c r="K44" s="114"/>
      <c r="L44" s="114"/>
      <c r="M44" s="22"/>
      <c r="N44" s="20"/>
      <c r="O44" s="23"/>
      <c r="P44" s="22"/>
      <c r="Q44" s="18"/>
      <c r="R44" s="16"/>
      <c r="S44" s="16"/>
    </row>
    <row r="45" spans="1:19" x14ac:dyDescent="0.25">
      <c r="A45" s="31" t="s">
        <v>10</v>
      </c>
      <c r="B45" s="32" t="s">
        <v>44</v>
      </c>
      <c r="C45" s="113" t="s">
        <v>45</v>
      </c>
      <c r="D45" s="113"/>
      <c r="E45" s="113"/>
      <c r="F45" s="114" t="s">
        <v>47</v>
      </c>
      <c r="G45" s="114"/>
      <c r="H45" s="114"/>
      <c r="I45" s="114"/>
      <c r="J45" s="114"/>
      <c r="K45" s="114"/>
      <c r="L45" s="114"/>
      <c r="M45" s="22"/>
      <c r="N45" s="20"/>
      <c r="O45" s="20"/>
      <c r="P45" s="22"/>
      <c r="Q45" s="18"/>
      <c r="R45" s="16"/>
      <c r="S45" s="16"/>
    </row>
    <row r="46" spans="1:19" x14ac:dyDescent="0.25">
      <c r="A46" s="31" t="s">
        <v>10</v>
      </c>
      <c r="B46" s="113" t="s">
        <v>26</v>
      </c>
      <c r="C46" s="113"/>
      <c r="D46" s="113"/>
      <c r="E46" s="113"/>
      <c r="F46" s="115" t="s">
        <v>48</v>
      </c>
      <c r="G46" s="115"/>
      <c r="H46" s="115"/>
      <c r="I46" s="115"/>
      <c r="J46" s="115"/>
      <c r="K46" s="115"/>
      <c r="L46" s="115"/>
    </row>
    <row r="47" spans="1:19" x14ac:dyDescent="0.25">
      <c r="P47" s="24"/>
      <c r="Q47" s="24" t="s">
        <v>0</v>
      </c>
      <c r="R47" s="24"/>
      <c r="S47" s="24"/>
    </row>
    <row r="48" spans="1:19" x14ac:dyDescent="0.25">
      <c r="A48" s="112" t="s">
        <v>54</v>
      </c>
      <c r="B48" s="112"/>
      <c r="P48" s="8" t="s">
        <v>82</v>
      </c>
      <c r="Q48" s="8"/>
      <c r="R48" s="8"/>
      <c r="S48" s="8"/>
    </row>
    <row r="50" spans="1:19" x14ac:dyDescent="0.25">
      <c r="A50" s="138" t="s">
        <v>55</v>
      </c>
      <c r="B50" s="139" t="s">
        <v>83</v>
      </c>
      <c r="C50" s="139" t="s">
        <v>83</v>
      </c>
      <c r="D50" s="139" t="s">
        <v>83</v>
      </c>
      <c r="E50" s="139" t="s">
        <v>83</v>
      </c>
      <c r="F50" s="139" t="s">
        <v>83</v>
      </c>
      <c r="G50" s="139" t="s">
        <v>83</v>
      </c>
      <c r="H50" s="139" t="s">
        <v>83</v>
      </c>
      <c r="I50" s="139" t="s">
        <v>83</v>
      </c>
      <c r="J50" s="139" t="s">
        <v>83</v>
      </c>
      <c r="K50" s="139" t="s">
        <v>83</v>
      </c>
      <c r="L50" s="139"/>
      <c r="M50" s="139" t="s">
        <v>83</v>
      </c>
      <c r="N50" s="139" t="s">
        <v>83</v>
      </c>
      <c r="O50" s="139" t="s">
        <v>83</v>
      </c>
      <c r="P50" s="139" t="s">
        <v>83</v>
      </c>
      <c r="Q50" s="139" t="s">
        <v>83</v>
      </c>
      <c r="R50" s="139" t="s">
        <v>83</v>
      </c>
      <c r="S50" s="140" t="s">
        <v>83</v>
      </c>
    </row>
    <row r="51" spans="1:19" ht="15" customHeight="1" x14ac:dyDescent="0.25">
      <c r="A51" s="141" t="s">
        <v>83</v>
      </c>
      <c r="B51" s="141" t="s">
        <v>83</v>
      </c>
      <c r="C51" s="141" t="s">
        <v>83</v>
      </c>
      <c r="D51" s="141" t="s">
        <v>83</v>
      </c>
      <c r="E51" s="141" t="s">
        <v>83</v>
      </c>
      <c r="F51" s="141" t="s">
        <v>83</v>
      </c>
      <c r="G51" s="141" t="s">
        <v>83</v>
      </c>
      <c r="H51" s="141" t="s">
        <v>83</v>
      </c>
      <c r="I51" s="141" t="s">
        <v>83</v>
      </c>
      <c r="J51" s="141" t="s">
        <v>83</v>
      </c>
      <c r="K51" s="141" t="s">
        <v>83</v>
      </c>
      <c r="L51" s="141" t="s">
        <v>83</v>
      </c>
      <c r="M51" s="141" t="s">
        <v>83</v>
      </c>
      <c r="N51" s="141" t="s">
        <v>83</v>
      </c>
      <c r="O51" s="141" t="s">
        <v>83</v>
      </c>
      <c r="P51" s="141" t="s">
        <v>83</v>
      </c>
      <c r="Q51" s="141" t="s">
        <v>83</v>
      </c>
      <c r="R51" s="141" t="s">
        <v>83</v>
      </c>
      <c r="S51" s="141" t="s">
        <v>83</v>
      </c>
    </row>
    <row r="52" spans="1:19" ht="19.5" customHeight="1" x14ac:dyDescent="0.25">
      <c r="A52" s="2" t="s">
        <v>83</v>
      </c>
      <c r="B52" s="3" t="s">
        <v>83</v>
      </c>
      <c r="C52" s="3" t="s">
        <v>83</v>
      </c>
      <c r="D52" s="3" t="s">
        <v>83</v>
      </c>
      <c r="E52" s="100" t="s">
        <v>83</v>
      </c>
      <c r="F52" s="3" t="s">
        <v>83</v>
      </c>
      <c r="G52" s="3" t="s">
        <v>83</v>
      </c>
      <c r="H52" s="4" t="s">
        <v>83</v>
      </c>
      <c r="I52" s="4" t="s">
        <v>83</v>
      </c>
      <c r="J52" s="3" t="s">
        <v>83</v>
      </c>
      <c r="K52" s="4" t="s">
        <v>83</v>
      </c>
      <c r="L52" s="4" t="s">
        <v>83</v>
      </c>
      <c r="M52" s="4" t="s">
        <v>83</v>
      </c>
      <c r="N52" s="4" t="s">
        <v>83</v>
      </c>
      <c r="O52" s="4" t="s">
        <v>83</v>
      </c>
      <c r="P52" s="4" t="s">
        <v>83</v>
      </c>
      <c r="Q52" s="4" t="s">
        <v>83</v>
      </c>
      <c r="R52" s="4" t="s">
        <v>83</v>
      </c>
      <c r="S52" s="5" t="s">
        <v>83</v>
      </c>
    </row>
    <row r="53" spans="1:19" ht="15.75" customHeight="1" x14ac:dyDescent="0.25">
      <c r="A53" s="33" t="s">
        <v>13</v>
      </c>
      <c r="B53" s="37" t="s">
        <v>104</v>
      </c>
      <c r="C53" s="68"/>
      <c r="D53" s="68"/>
      <c r="E53" s="107"/>
      <c r="F53" s="37" t="s">
        <v>83</v>
      </c>
      <c r="G53" s="37" t="s">
        <v>83</v>
      </c>
      <c r="H53" s="4" t="s">
        <v>16</v>
      </c>
      <c r="I53" s="34" t="s">
        <v>17</v>
      </c>
      <c r="J53" s="4" t="s">
        <v>83</v>
      </c>
      <c r="K53" s="135" t="s">
        <v>23</v>
      </c>
      <c r="L53" s="135" t="s">
        <v>83</v>
      </c>
      <c r="M53" s="135" t="s">
        <v>83</v>
      </c>
      <c r="N53" s="35" t="s">
        <v>108</v>
      </c>
      <c r="O53" s="70"/>
      <c r="P53" s="70"/>
      <c r="Q53" s="4" t="s">
        <v>83</v>
      </c>
      <c r="R53" s="4" t="s">
        <v>83</v>
      </c>
      <c r="S53" s="5" t="s">
        <v>83</v>
      </c>
    </row>
    <row r="54" spans="1:19" ht="15.75" customHeight="1" x14ac:dyDescent="0.25">
      <c r="A54" s="6" t="s">
        <v>14</v>
      </c>
      <c r="B54" s="38" t="s">
        <v>105</v>
      </c>
      <c r="C54"/>
      <c r="D54"/>
      <c r="E54" s="108"/>
      <c r="F54" s="38" t="s">
        <v>83</v>
      </c>
      <c r="G54" s="38" t="s">
        <v>83</v>
      </c>
      <c r="H54" s="8" t="s">
        <v>83</v>
      </c>
      <c r="I54"/>
      <c r="J54"/>
      <c r="K54" s="136" t="s">
        <v>18</v>
      </c>
      <c r="L54" s="136" t="s">
        <v>83</v>
      </c>
      <c r="M54" s="136" t="s">
        <v>83</v>
      </c>
      <c r="N54" s="7" t="s">
        <v>56</v>
      </c>
      <c r="O54"/>
      <c r="P54" s="39" t="s">
        <v>57</v>
      </c>
      <c r="Q54" s="69"/>
      <c r="R54" s="69"/>
      <c r="S54" s="9" t="s">
        <v>83</v>
      </c>
    </row>
    <row r="55" spans="1:19" ht="15.75" customHeight="1" x14ac:dyDescent="0.25">
      <c r="A55" s="10" t="s">
        <v>15</v>
      </c>
      <c r="B55" s="11" t="s">
        <v>106</v>
      </c>
      <c r="C55" s="69"/>
      <c r="D55" s="69"/>
      <c r="E55" s="109"/>
      <c r="F55" s="11" t="s">
        <v>83</v>
      </c>
      <c r="G55" s="11" t="s">
        <v>83</v>
      </c>
      <c r="H55" s="11" t="s">
        <v>83</v>
      </c>
      <c r="I55" s="11" t="s">
        <v>83</v>
      </c>
      <c r="J55" s="12" t="s">
        <v>83</v>
      </c>
      <c r="K55" s="135" t="s">
        <v>42</v>
      </c>
      <c r="L55" s="135" t="s">
        <v>83</v>
      </c>
      <c r="M55" s="135" t="s">
        <v>83</v>
      </c>
      <c r="N55" s="12">
        <v>45657</v>
      </c>
      <c r="O55" s="69"/>
      <c r="P55" s="12" t="s">
        <v>83</v>
      </c>
      <c r="Q55" s="7" t="s">
        <v>83</v>
      </c>
      <c r="R55" s="13" t="s">
        <v>22</v>
      </c>
      <c r="S55" s="14" t="s">
        <v>84</v>
      </c>
    </row>
    <row r="57" spans="1:19" ht="15" customHeight="1" x14ac:dyDescent="0.25">
      <c r="A57" s="132" t="s">
        <v>83</v>
      </c>
      <c r="B57" s="133" t="s">
        <v>83</v>
      </c>
      <c r="C57" s="133" t="s">
        <v>83</v>
      </c>
      <c r="D57" s="133" t="s">
        <v>83</v>
      </c>
      <c r="E57" s="133" t="s">
        <v>83</v>
      </c>
      <c r="F57" s="133" t="s">
        <v>83</v>
      </c>
      <c r="G57" s="133" t="s">
        <v>83</v>
      </c>
      <c r="H57" s="133" t="s">
        <v>83</v>
      </c>
      <c r="I57" s="133" t="s">
        <v>83</v>
      </c>
      <c r="J57" s="133" t="s">
        <v>83</v>
      </c>
      <c r="K57" s="133" t="s">
        <v>83</v>
      </c>
      <c r="L57" s="133" t="s">
        <v>83</v>
      </c>
      <c r="M57" s="133" t="s">
        <v>83</v>
      </c>
      <c r="N57" s="133" t="s">
        <v>83</v>
      </c>
      <c r="O57" s="134" t="s">
        <v>83</v>
      </c>
      <c r="P57" s="142" t="s">
        <v>27</v>
      </c>
      <c r="Q57" s="143" t="s">
        <v>83</v>
      </c>
      <c r="R57" s="143" t="s">
        <v>83</v>
      </c>
      <c r="S57" s="144" t="s">
        <v>83</v>
      </c>
    </row>
    <row r="58" spans="1:19" ht="15" customHeight="1" x14ac:dyDescent="0.25">
      <c r="A58" s="117" t="s">
        <v>43</v>
      </c>
      <c r="B58" s="120" t="s">
        <v>1</v>
      </c>
      <c r="C58" s="121" t="s">
        <v>83</v>
      </c>
      <c r="D58" s="121" t="s">
        <v>83</v>
      </c>
      <c r="E58" s="122" t="s">
        <v>83</v>
      </c>
      <c r="F58" s="117" t="s">
        <v>28</v>
      </c>
      <c r="G58" s="117" t="s">
        <v>29</v>
      </c>
      <c r="H58" s="117" t="s">
        <v>30</v>
      </c>
      <c r="I58" s="117" t="s">
        <v>31</v>
      </c>
      <c r="J58" s="117" t="s">
        <v>32</v>
      </c>
      <c r="K58" s="117" t="s">
        <v>33</v>
      </c>
      <c r="L58" s="117" t="s">
        <v>34</v>
      </c>
      <c r="M58" s="117" t="s">
        <v>35</v>
      </c>
      <c r="N58" s="117" t="s">
        <v>36</v>
      </c>
      <c r="O58" s="117" t="s">
        <v>37</v>
      </c>
      <c r="P58" s="117" t="s">
        <v>38</v>
      </c>
      <c r="Q58" s="117" t="s">
        <v>39</v>
      </c>
      <c r="R58" s="117" t="s">
        <v>40</v>
      </c>
      <c r="S58" s="117" t="s">
        <v>40</v>
      </c>
    </row>
    <row r="59" spans="1:19" ht="15" customHeight="1" x14ac:dyDescent="0.25">
      <c r="A59" s="118" t="s">
        <v>83</v>
      </c>
      <c r="B59" s="123" t="s">
        <v>83</v>
      </c>
      <c r="C59" s="124" t="s">
        <v>83</v>
      </c>
      <c r="D59" s="124" t="s">
        <v>83</v>
      </c>
      <c r="E59" s="125" t="s">
        <v>83</v>
      </c>
      <c r="F59" s="118" t="s">
        <v>83</v>
      </c>
      <c r="G59" s="118" t="s">
        <v>83</v>
      </c>
      <c r="H59" s="118" t="s">
        <v>83</v>
      </c>
      <c r="I59" s="118" t="s">
        <v>83</v>
      </c>
      <c r="J59" s="118" t="s">
        <v>83</v>
      </c>
      <c r="K59" s="118" t="s">
        <v>83</v>
      </c>
      <c r="L59" s="118" t="s">
        <v>83</v>
      </c>
      <c r="M59" s="118" t="s">
        <v>83</v>
      </c>
      <c r="N59" s="118" t="s">
        <v>83</v>
      </c>
      <c r="O59" s="119" t="s">
        <v>83</v>
      </c>
      <c r="P59" s="119" t="s">
        <v>83</v>
      </c>
      <c r="Q59" s="118" t="s">
        <v>83</v>
      </c>
      <c r="R59" s="119" t="s">
        <v>83</v>
      </c>
      <c r="S59" s="119" t="s">
        <v>83</v>
      </c>
    </row>
    <row r="60" spans="1:19" ht="15" customHeight="1" x14ac:dyDescent="0.25">
      <c r="A60" s="118" t="s">
        <v>83</v>
      </c>
      <c r="B60" s="127" t="s">
        <v>4</v>
      </c>
      <c r="C60" s="127" t="s">
        <v>5</v>
      </c>
      <c r="D60" s="127" t="s">
        <v>12</v>
      </c>
      <c r="E60" s="117" t="s">
        <v>11</v>
      </c>
      <c r="F60" s="119" t="s">
        <v>83</v>
      </c>
      <c r="G60" s="119" t="s">
        <v>83</v>
      </c>
      <c r="H60" s="119" t="s">
        <v>83</v>
      </c>
      <c r="I60" s="126" t="s">
        <v>83</v>
      </c>
      <c r="J60" s="119" t="s">
        <v>83</v>
      </c>
      <c r="K60" s="119" t="s">
        <v>83</v>
      </c>
      <c r="L60" s="119" t="s">
        <v>83</v>
      </c>
      <c r="M60" s="119" t="s">
        <v>83</v>
      </c>
      <c r="N60" s="119" t="s">
        <v>83</v>
      </c>
      <c r="O60" s="25" t="s">
        <v>6</v>
      </c>
      <c r="P60" s="25" t="s">
        <v>7</v>
      </c>
      <c r="Q60" s="119" t="s">
        <v>83</v>
      </c>
      <c r="R60" s="26" t="s">
        <v>3</v>
      </c>
      <c r="S60" s="25" t="s">
        <v>2</v>
      </c>
    </row>
    <row r="61" spans="1:19" ht="15" customHeight="1" x14ac:dyDescent="0.25">
      <c r="A61" s="119" t="s">
        <v>83</v>
      </c>
      <c r="B61" s="128" t="s">
        <v>83</v>
      </c>
      <c r="C61" s="128" t="s">
        <v>83</v>
      </c>
      <c r="D61" s="128" t="s">
        <v>83</v>
      </c>
      <c r="E61" s="119" t="s">
        <v>83</v>
      </c>
      <c r="F61" s="25" t="s">
        <v>19</v>
      </c>
      <c r="G61" s="25" t="s">
        <v>20</v>
      </c>
      <c r="H61" s="129" t="s">
        <v>41</v>
      </c>
      <c r="I61" s="130" t="s">
        <v>83</v>
      </c>
      <c r="J61" s="129" t="s">
        <v>53</v>
      </c>
      <c r="K61" s="131" t="s">
        <v>83</v>
      </c>
      <c r="L61" s="131" t="s">
        <v>83</v>
      </c>
      <c r="M61" s="131" t="s">
        <v>83</v>
      </c>
      <c r="N61" s="131" t="s">
        <v>83</v>
      </c>
      <c r="O61" s="131" t="s">
        <v>83</v>
      </c>
      <c r="P61" s="131" t="s">
        <v>83</v>
      </c>
      <c r="Q61" s="130" t="s">
        <v>83</v>
      </c>
      <c r="R61" s="27" t="s">
        <v>8</v>
      </c>
      <c r="S61" s="25" t="s">
        <v>9</v>
      </c>
    </row>
    <row r="62" spans="1:19" x14ac:dyDescent="0.25">
      <c r="A62" s="65" t="s">
        <v>85</v>
      </c>
      <c r="B62" s="41" t="s">
        <v>109</v>
      </c>
      <c r="C62" s="41">
        <v>11</v>
      </c>
      <c r="D62" s="42" t="s">
        <v>60</v>
      </c>
      <c r="E62" s="104" t="s">
        <v>10</v>
      </c>
      <c r="F62" s="44">
        <v>6.1999998092651367</v>
      </c>
      <c r="G62" s="43">
        <v>9.0762233734130859</v>
      </c>
      <c r="H62" s="43">
        <v>15.639519691467285</v>
      </c>
      <c r="I62" s="43" t="s">
        <v>103</v>
      </c>
      <c r="J62" s="43">
        <v>14.82270622253418</v>
      </c>
      <c r="K62" s="43">
        <v>6.6454181671142578</v>
      </c>
      <c r="L62" s="45" t="s">
        <v>103</v>
      </c>
      <c r="M62" s="45">
        <v>0.94722223281860352</v>
      </c>
      <c r="N62" s="43">
        <v>0</v>
      </c>
      <c r="O62" s="46">
        <v>12.467248916625977</v>
      </c>
      <c r="P62" s="47">
        <f t="shared" ref="P62:P79" si="4">J62+K62+M62</f>
        <v>22.415346622467041</v>
      </c>
      <c r="Q62" s="48">
        <f t="shared" ref="Q62:Q79" si="5">P62+O62</f>
        <v>34.882595539093018</v>
      </c>
      <c r="R62" s="49">
        <f t="shared" ref="R62:R79" si="6">100*(P62/Q62)</f>
        <v>64.25940007057703</v>
      </c>
      <c r="S62" s="49">
        <f t="shared" ref="S62:S79" si="7">(100*N62)/(P62+N62)</f>
        <v>0</v>
      </c>
    </row>
    <row r="63" spans="1:19" x14ac:dyDescent="0.25">
      <c r="A63" s="65" t="s">
        <v>86</v>
      </c>
      <c r="B63" s="50" t="s">
        <v>109</v>
      </c>
      <c r="C63" s="50">
        <v>11</v>
      </c>
      <c r="D63" s="51" t="s">
        <v>62</v>
      </c>
      <c r="E63" s="105" t="s">
        <v>10</v>
      </c>
      <c r="F63" s="53">
        <v>5.4800000190734863</v>
      </c>
      <c r="G63" s="52">
        <v>6.9608383178710938</v>
      </c>
      <c r="H63" s="52">
        <v>4.8387699127197266</v>
      </c>
      <c r="I63" s="52">
        <v>10.962369918823242</v>
      </c>
      <c r="J63" s="52">
        <v>13.088651657104492</v>
      </c>
      <c r="K63" s="52">
        <v>6.2290835380554199</v>
      </c>
      <c r="L63" s="54" t="s">
        <v>103</v>
      </c>
      <c r="M63" s="54">
        <v>0.91372549533843994</v>
      </c>
      <c r="N63" s="52">
        <v>0</v>
      </c>
      <c r="O63" s="55">
        <v>17.647516250610352</v>
      </c>
      <c r="P63" s="47">
        <f t="shared" si="4"/>
        <v>20.231460690498352</v>
      </c>
      <c r="Q63" s="48">
        <f t="shared" si="5"/>
        <v>37.878976941108704</v>
      </c>
      <c r="R63" s="49">
        <f t="shared" si="6"/>
        <v>53.410789636564523</v>
      </c>
      <c r="S63" s="49">
        <f t="shared" si="7"/>
        <v>0</v>
      </c>
    </row>
    <row r="64" spans="1:19" x14ac:dyDescent="0.25">
      <c r="A64" s="66" t="s">
        <v>87</v>
      </c>
      <c r="B64" s="50" t="s">
        <v>116</v>
      </c>
      <c r="C64" s="50">
        <v>12</v>
      </c>
      <c r="D64" s="51" t="s">
        <v>60</v>
      </c>
      <c r="E64" s="105" t="s">
        <v>10</v>
      </c>
      <c r="F64" s="53">
        <v>6.6700000762939453</v>
      </c>
      <c r="G64" s="52">
        <v>8.6916074752807617</v>
      </c>
      <c r="H64" s="52">
        <v>29.896509170532227</v>
      </c>
      <c r="I64" s="52" t="s">
        <v>103</v>
      </c>
      <c r="J64" s="52">
        <v>21.766595840454102</v>
      </c>
      <c r="K64" s="52">
        <v>10.565736770629883</v>
      </c>
      <c r="L64" s="54" t="s">
        <v>103</v>
      </c>
      <c r="M64" s="54">
        <v>1.9169934988021851</v>
      </c>
      <c r="N64" s="52">
        <v>0</v>
      </c>
      <c r="O64" s="55">
        <v>11.103663444519043</v>
      </c>
      <c r="P64" s="47">
        <f t="shared" si="4"/>
        <v>34.249326109886169</v>
      </c>
      <c r="Q64" s="48">
        <f t="shared" si="5"/>
        <v>45.352989554405212</v>
      </c>
      <c r="R64" s="49">
        <f t="shared" si="6"/>
        <v>75.517240310698497</v>
      </c>
      <c r="S64" s="49">
        <f t="shared" si="7"/>
        <v>0</v>
      </c>
    </row>
    <row r="65" spans="1:19" x14ac:dyDescent="0.25">
      <c r="A65" s="66" t="s">
        <v>88</v>
      </c>
      <c r="B65" s="50" t="s">
        <v>116</v>
      </c>
      <c r="C65" s="50">
        <v>12</v>
      </c>
      <c r="D65" s="51" t="s">
        <v>62</v>
      </c>
      <c r="E65" s="105" t="s">
        <v>10</v>
      </c>
      <c r="F65" s="53">
        <v>6.2399997711181641</v>
      </c>
      <c r="G65" s="52">
        <v>7.3454537391662598</v>
      </c>
      <c r="H65" s="52">
        <v>20.103830337524414</v>
      </c>
      <c r="I65" s="52">
        <v>16.382080078125</v>
      </c>
      <c r="J65" s="52">
        <v>18.252450942993164</v>
      </c>
      <c r="K65" s="52">
        <v>9.2370519638061523</v>
      </c>
      <c r="L65" s="54" t="s">
        <v>103</v>
      </c>
      <c r="M65" s="54">
        <v>1.3924837112426758</v>
      </c>
      <c r="N65" s="52">
        <v>0</v>
      </c>
      <c r="O65" s="55">
        <v>13.998289108276367</v>
      </c>
      <c r="P65" s="47">
        <f t="shared" si="4"/>
        <v>28.881986618041992</v>
      </c>
      <c r="Q65" s="48">
        <f t="shared" si="5"/>
        <v>42.880275726318359</v>
      </c>
      <c r="R65" s="49">
        <f t="shared" si="6"/>
        <v>67.354946135095105</v>
      </c>
      <c r="S65" s="49">
        <f t="shared" si="7"/>
        <v>0</v>
      </c>
    </row>
    <row r="66" spans="1:19" x14ac:dyDescent="0.25">
      <c r="A66" s="66" t="s">
        <v>89</v>
      </c>
      <c r="B66" s="50" t="s">
        <v>111</v>
      </c>
      <c r="C66" s="50">
        <v>13</v>
      </c>
      <c r="D66" s="51" t="s">
        <v>60</v>
      </c>
      <c r="E66" s="105" t="s">
        <v>10</v>
      </c>
      <c r="F66" s="53">
        <v>6.380000114440918</v>
      </c>
      <c r="G66" s="52">
        <v>8.6916074752807617</v>
      </c>
      <c r="H66" s="52">
        <v>4.5507497787475586</v>
      </c>
      <c r="I66" s="52" t="s">
        <v>103</v>
      </c>
      <c r="J66" s="52">
        <v>14.922452926635742</v>
      </c>
      <c r="K66" s="52">
        <v>9.5756969451904297</v>
      </c>
      <c r="L66" s="54" t="s">
        <v>103</v>
      </c>
      <c r="M66" s="54">
        <v>0.87941175699234009</v>
      </c>
      <c r="N66" s="52">
        <v>0</v>
      </c>
      <c r="O66" s="55">
        <v>12.732593536376953</v>
      </c>
      <c r="P66" s="47">
        <f t="shared" si="4"/>
        <v>25.377561628818512</v>
      </c>
      <c r="Q66" s="48">
        <f t="shared" si="5"/>
        <v>38.110155165195465</v>
      </c>
      <c r="R66" s="49">
        <f t="shared" si="6"/>
        <v>66.590024414266509</v>
      </c>
      <c r="S66" s="49">
        <f t="shared" si="7"/>
        <v>0</v>
      </c>
    </row>
    <row r="67" spans="1:19" x14ac:dyDescent="0.25">
      <c r="A67" s="66" t="s">
        <v>90</v>
      </c>
      <c r="B67" s="50" t="s">
        <v>111</v>
      </c>
      <c r="C67" s="50">
        <v>13</v>
      </c>
      <c r="D67" s="51" t="s">
        <v>62</v>
      </c>
      <c r="E67" s="105" t="s">
        <v>10</v>
      </c>
      <c r="F67" s="53">
        <v>6.0100002288818359</v>
      </c>
      <c r="G67" s="52">
        <v>8.3069925308227539</v>
      </c>
      <c r="H67" s="52">
        <v>3.25465989112854</v>
      </c>
      <c r="I67" s="52">
        <v>5.944119930267334</v>
      </c>
      <c r="J67" s="52">
        <v>10.993975639343262</v>
      </c>
      <c r="K67" s="52">
        <v>8.0438251495361328</v>
      </c>
      <c r="L67" s="54" t="s">
        <v>103</v>
      </c>
      <c r="M67" s="54">
        <v>0.45049020648002625</v>
      </c>
      <c r="N67" s="52">
        <v>0</v>
      </c>
      <c r="O67" s="55">
        <v>14.296218872070313</v>
      </c>
      <c r="P67" s="47">
        <f t="shared" si="4"/>
        <v>19.488290995359421</v>
      </c>
      <c r="Q67" s="48">
        <f t="shared" si="5"/>
        <v>33.784509867429733</v>
      </c>
      <c r="R67" s="49">
        <f t="shared" si="6"/>
        <v>57.684101595173018</v>
      </c>
      <c r="S67" s="49">
        <f t="shared" si="7"/>
        <v>0</v>
      </c>
    </row>
    <row r="68" spans="1:19" x14ac:dyDescent="0.25">
      <c r="A68" s="66" t="s">
        <v>91</v>
      </c>
      <c r="B68" s="50" t="s">
        <v>109</v>
      </c>
      <c r="C68" s="50">
        <v>14</v>
      </c>
      <c r="D68" s="51" t="s">
        <v>60</v>
      </c>
      <c r="E68" s="105" t="s">
        <v>10</v>
      </c>
      <c r="F68" s="53">
        <v>5.690000057220459</v>
      </c>
      <c r="G68" s="52">
        <v>6.5762228965759277</v>
      </c>
      <c r="H68" s="52">
        <v>5.2708001136779785</v>
      </c>
      <c r="I68" s="52" t="s">
        <v>103</v>
      </c>
      <c r="J68" s="52">
        <v>15.313765525817871</v>
      </c>
      <c r="K68" s="52">
        <v>6.6354579925537109</v>
      </c>
      <c r="L68" s="54" t="s">
        <v>103</v>
      </c>
      <c r="M68" s="54">
        <v>1.0738562345504761</v>
      </c>
      <c r="N68" s="52">
        <v>0</v>
      </c>
      <c r="O68" s="55">
        <v>13.998289108276367</v>
      </c>
      <c r="P68" s="47">
        <f t="shared" si="4"/>
        <v>23.023079752922058</v>
      </c>
      <c r="Q68" s="48">
        <f t="shared" si="5"/>
        <v>37.021368861198425</v>
      </c>
      <c r="R68" s="49">
        <f t="shared" si="6"/>
        <v>62.188623654735323</v>
      </c>
      <c r="S68" s="49">
        <f t="shared" si="7"/>
        <v>0</v>
      </c>
    </row>
    <row r="69" spans="1:19" x14ac:dyDescent="0.25">
      <c r="A69" s="66" t="s">
        <v>92</v>
      </c>
      <c r="B69" s="50" t="s">
        <v>109</v>
      </c>
      <c r="C69" s="50">
        <v>14</v>
      </c>
      <c r="D69" s="51" t="s">
        <v>62</v>
      </c>
      <c r="E69" s="105" t="s">
        <v>10</v>
      </c>
      <c r="F69" s="53">
        <v>5.7800002098083496</v>
      </c>
      <c r="G69" s="52">
        <v>7.1531462669372559</v>
      </c>
      <c r="H69" s="52">
        <v>4.4067401885986328</v>
      </c>
      <c r="I69" s="52">
        <v>4.7397398948669434</v>
      </c>
      <c r="J69" s="52">
        <v>11.12441349029541</v>
      </c>
      <c r="K69" s="52">
        <v>5.434262752532959</v>
      </c>
      <c r="L69" s="54" t="s">
        <v>103</v>
      </c>
      <c r="M69" s="54">
        <v>0.94640523195266724</v>
      </c>
      <c r="N69" s="52">
        <v>0</v>
      </c>
      <c r="O69" s="55">
        <v>13.851659774780273</v>
      </c>
      <c r="P69" s="47">
        <f t="shared" si="4"/>
        <v>17.505081474781036</v>
      </c>
      <c r="Q69" s="48">
        <f t="shared" si="5"/>
        <v>31.35674124956131</v>
      </c>
      <c r="R69" s="49">
        <f t="shared" si="6"/>
        <v>55.825576183003193</v>
      </c>
      <c r="S69" s="49">
        <f t="shared" si="7"/>
        <v>0</v>
      </c>
    </row>
    <row r="70" spans="1:19" x14ac:dyDescent="0.25">
      <c r="A70" s="66" t="s">
        <v>93</v>
      </c>
      <c r="B70" s="50" t="s">
        <v>117</v>
      </c>
      <c r="C70" s="50">
        <v>15</v>
      </c>
      <c r="D70" s="51" t="s">
        <v>60</v>
      </c>
      <c r="E70" s="105" t="s">
        <v>10</v>
      </c>
      <c r="F70" s="53">
        <v>5.5</v>
      </c>
      <c r="G70" s="52">
        <v>10.037761688232422</v>
      </c>
      <c r="H70" s="52">
        <v>6.566889762878418</v>
      </c>
      <c r="I70" s="52" t="s">
        <v>103</v>
      </c>
      <c r="J70" s="52">
        <v>16.173120498657227</v>
      </c>
      <c r="K70" s="52">
        <v>7.0159363746643066</v>
      </c>
      <c r="L70" s="54" t="s">
        <v>103</v>
      </c>
      <c r="M70" s="54">
        <v>1.9627450704574585</v>
      </c>
      <c r="N70" s="52">
        <v>0</v>
      </c>
      <c r="O70" s="55">
        <v>18.601552963256836</v>
      </c>
      <c r="P70" s="47">
        <f t="shared" si="4"/>
        <v>25.151801943778992</v>
      </c>
      <c r="Q70" s="48">
        <f t="shared" si="5"/>
        <v>43.753354907035828</v>
      </c>
      <c r="R70" s="49">
        <f t="shared" si="6"/>
        <v>57.485424825638717</v>
      </c>
      <c r="S70" s="49">
        <f t="shared" si="7"/>
        <v>0</v>
      </c>
    </row>
    <row r="71" spans="1:19" x14ac:dyDescent="0.25">
      <c r="A71" s="66" t="s">
        <v>94</v>
      </c>
      <c r="B71" s="50" t="s">
        <v>117</v>
      </c>
      <c r="C71" s="50">
        <v>15</v>
      </c>
      <c r="D71" s="51" t="s">
        <v>62</v>
      </c>
      <c r="E71" s="105" t="s">
        <v>10</v>
      </c>
      <c r="F71" s="53">
        <v>5.6100001335144043</v>
      </c>
      <c r="G71" s="52">
        <v>9.845454216003418</v>
      </c>
      <c r="H71" s="52">
        <v>14.919469833374023</v>
      </c>
      <c r="I71" s="52">
        <v>4.7397398948669434</v>
      </c>
      <c r="J71" s="52">
        <v>17.577243804931641</v>
      </c>
      <c r="K71" s="52">
        <v>7.8665337562561035</v>
      </c>
      <c r="L71" s="54" t="s">
        <v>103</v>
      </c>
      <c r="M71" s="54">
        <v>0.77483659982681274</v>
      </c>
      <c r="N71" s="52">
        <v>0</v>
      </c>
      <c r="O71" s="55">
        <v>16.742410659790039</v>
      </c>
      <c r="P71" s="47">
        <f t="shared" si="4"/>
        <v>26.218614161014557</v>
      </c>
      <c r="Q71" s="48">
        <f t="shared" si="5"/>
        <v>42.961024820804596</v>
      </c>
      <c r="R71" s="49">
        <f t="shared" si="6"/>
        <v>61.028837813751956</v>
      </c>
      <c r="S71" s="49">
        <f t="shared" si="7"/>
        <v>0</v>
      </c>
    </row>
    <row r="72" spans="1:19" x14ac:dyDescent="0.25">
      <c r="A72" s="66" t="s">
        <v>95</v>
      </c>
      <c r="B72" s="50" t="s">
        <v>118</v>
      </c>
      <c r="C72" s="50">
        <v>16</v>
      </c>
      <c r="D72" s="51" t="s">
        <v>60</v>
      </c>
      <c r="E72" s="105" t="s">
        <v>10</v>
      </c>
      <c r="F72" s="53">
        <v>5.3499999046325684</v>
      </c>
      <c r="G72" s="52">
        <v>13.883914947509766</v>
      </c>
      <c r="H72" s="52">
        <v>7.8629798889160156</v>
      </c>
      <c r="I72" s="52" t="s">
        <v>103</v>
      </c>
      <c r="J72" s="52">
        <v>28.150371551513672</v>
      </c>
      <c r="K72" s="52">
        <v>9.8964147567749023</v>
      </c>
      <c r="L72" s="54" t="s">
        <v>103</v>
      </c>
      <c r="M72" s="54">
        <v>3.4531400203704834</v>
      </c>
      <c r="N72" s="52">
        <v>0</v>
      </c>
      <c r="O72" s="55">
        <v>24.718578338623047</v>
      </c>
      <c r="P72" s="47">
        <f t="shared" si="4"/>
        <v>41.499926328659058</v>
      </c>
      <c r="Q72" s="48">
        <f t="shared" si="5"/>
        <v>66.218504667282104</v>
      </c>
      <c r="R72" s="49">
        <f t="shared" si="6"/>
        <v>62.671192194957179</v>
      </c>
      <c r="S72" s="49">
        <f t="shared" si="7"/>
        <v>0</v>
      </c>
    </row>
    <row r="73" spans="1:19" x14ac:dyDescent="0.25">
      <c r="A73" s="66" t="s">
        <v>96</v>
      </c>
      <c r="B73" s="50" t="s">
        <v>118</v>
      </c>
      <c r="C73" s="50">
        <v>16</v>
      </c>
      <c r="D73" s="51" t="s">
        <v>62</v>
      </c>
      <c r="E73" s="105" t="s">
        <v>10</v>
      </c>
      <c r="F73" s="53">
        <v>5.679999828338623</v>
      </c>
      <c r="G73" s="52">
        <v>9.0762233734130859</v>
      </c>
      <c r="H73" s="52">
        <v>9.7351102828979492</v>
      </c>
      <c r="I73" s="52">
        <v>2.9331700801849365</v>
      </c>
      <c r="J73" s="52">
        <v>60.997657775878906</v>
      </c>
      <c r="K73" s="52">
        <v>18.828685760498047</v>
      </c>
      <c r="L73" s="54" t="s">
        <v>103</v>
      </c>
      <c r="M73" s="54">
        <v>5.6067633628845215</v>
      </c>
      <c r="N73" s="52">
        <v>0</v>
      </c>
      <c r="O73" s="55">
        <v>20.885917663574219</v>
      </c>
      <c r="P73" s="47">
        <f t="shared" si="4"/>
        <v>85.433106899261475</v>
      </c>
      <c r="Q73" s="48">
        <f t="shared" si="5"/>
        <v>106.31902456283569</v>
      </c>
      <c r="R73" s="49">
        <f t="shared" si="6"/>
        <v>80.355427686198894</v>
      </c>
      <c r="S73" s="49">
        <f t="shared" si="7"/>
        <v>0</v>
      </c>
    </row>
    <row r="74" spans="1:19" x14ac:dyDescent="0.25">
      <c r="A74" s="66" t="s">
        <v>97</v>
      </c>
      <c r="B74" s="50" t="s">
        <v>118</v>
      </c>
      <c r="C74" s="50">
        <v>17</v>
      </c>
      <c r="D74" s="51" t="s">
        <v>60</v>
      </c>
      <c r="E74" s="105" t="s">
        <v>10</v>
      </c>
      <c r="F74" s="53">
        <v>5.5900001525878906</v>
      </c>
      <c r="G74" s="52">
        <v>10.230069160461426</v>
      </c>
      <c r="H74" s="52">
        <v>5.9908499717712402</v>
      </c>
      <c r="I74" s="52" t="s">
        <v>103</v>
      </c>
      <c r="J74" s="52">
        <v>24.551824569702148</v>
      </c>
      <c r="K74" s="52">
        <v>9.1733064651489258</v>
      </c>
      <c r="L74" s="54" t="s">
        <v>103</v>
      </c>
      <c r="M74" s="54">
        <v>3.2946860790252686</v>
      </c>
      <c r="N74" s="52">
        <v>0</v>
      </c>
      <c r="O74" s="55">
        <v>19.401784896850586</v>
      </c>
      <c r="P74" s="47">
        <f t="shared" si="4"/>
        <v>37.019817113876343</v>
      </c>
      <c r="Q74" s="48">
        <f t="shared" si="5"/>
        <v>56.421602010726929</v>
      </c>
      <c r="R74" s="49">
        <f t="shared" si="6"/>
        <v>65.612842944158331</v>
      </c>
      <c r="S74" s="49">
        <f t="shared" si="7"/>
        <v>0</v>
      </c>
    </row>
    <row r="75" spans="1:19" x14ac:dyDescent="0.25">
      <c r="A75" s="66" t="s">
        <v>98</v>
      </c>
      <c r="B75" s="50" t="s">
        <v>118</v>
      </c>
      <c r="C75" s="50">
        <v>17</v>
      </c>
      <c r="D75" s="51" t="s">
        <v>62</v>
      </c>
      <c r="E75" s="105" t="s">
        <v>10</v>
      </c>
      <c r="F75" s="53">
        <v>6.2699999809265137</v>
      </c>
      <c r="G75" s="52">
        <v>11.576223373413086</v>
      </c>
      <c r="H75" s="52">
        <v>8.0069904327392578</v>
      </c>
      <c r="I75" s="52">
        <v>3.7360899448394775</v>
      </c>
      <c r="J75" s="52">
        <v>20.930259704589844</v>
      </c>
      <c r="K75" s="52">
        <v>7.4003982543945313</v>
      </c>
      <c r="L75" s="54" t="s">
        <v>103</v>
      </c>
      <c r="M75" s="54">
        <v>3.4608695507049561</v>
      </c>
      <c r="N75" s="52">
        <v>0</v>
      </c>
      <c r="O75" s="55">
        <v>13.998289108276367</v>
      </c>
      <c r="P75" s="47">
        <f t="shared" si="4"/>
        <v>31.791527509689331</v>
      </c>
      <c r="Q75" s="48">
        <f t="shared" si="5"/>
        <v>45.789816617965698</v>
      </c>
      <c r="R75" s="49">
        <f t="shared" si="6"/>
        <v>69.429252741789497</v>
      </c>
      <c r="S75" s="49">
        <f t="shared" si="7"/>
        <v>0</v>
      </c>
    </row>
    <row r="76" spans="1:19" x14ac:dyDescent="0.25">
      <c r="A76" s="66" t="s">
        <v>99</v>
      </c>
      <c r="B76" s="50" t="s">
        <v>118</v>
      </c>
      <c r="C76" s="50">
        <v>18</v>
      </c>
      <c r="D76" s="51" t="s">
        <v>60</v>
      </c>
      <c r="E76" s="105" t="s">
        <v>10</v>
      </c>
      <c r="F76" s="53">
        <v>6.2399997711181641</v>
      </c>
      <c r="G76" s="52">
        <v>17.153146743774414</v>
      </c>
      <c r="H76" s="52">
        <v>12.327289581298828</v>
      </c>
      <c r="I76" s="52" t="s">
        <v>103</v>
      </c>
      <c r="J76" s="52">
        <v>28.035280227661133</v>
      </c>
      <c r="K76" s="52">
        <v>13.48804759979248</v>
      </c>
      <c r="L76" s="54" t="s">
        <v>103</v>
      </c>
      <c r="M76" s="54">
        <v>1.2405797243118286</v>
      </c>
      <c r="N76" s="52">
        <v>0</v>
      </c>
      <c r="O76" s="55">
        <v>18.023115158081055</v>
      </c>
      <c r="P76" s="47">
        <f t="shared" si="4"/>
        <v>42.763907551765442</v>
      </c>
      <c r="Q76" s="48">
        <f t="shared" si="5"/>
        <v>60.787022709846497</v>
      </c>
      <c r="R76" s="49">
        <f t="shared" si="6"/>
        <v>70.350390009870296</v>
      </c>
      <c r="S76" s="49">
        <f t="shared" si="7"/>
        <v>0</v>
      </c>
    </row>
    <row r="77" spans="1:19" x14ac:dyDescent="0.25">
      <c r="A77" s="66" t="s">
        <v>100</v>
      </c>
      <c r="B77" s="50" t="s">
        <v>118</v>
      </c>
      <c r="C77" s="50">
        <v>18</v>
      </c>
      <c r="D77" s="51" t="s">
        <v>62</v>
      </c>
      <c r="E77" s="105" t="s">
        <v>10</v>
      </c>
      <c r="F77" s="53">
        <v>6.3299999237060547</v>
      </c>
      <c r="G77" s="52">
        <v>16.768529891967773</v>
      </c>
      <c r="H77" s="52">
        <v>11.031200408935547</v>
      </c>
      <c r="I77" s="52">
        <v>4.338280200958252</v>
      </c>
      <c r="J77" s="52">
        <v>26.761594772338867</v>
      </c>
      <c r="K77" s="52">
        <v>12.571713447570801</v>
      </c>
      <c r="L77" s="54" t="s">
        <v>103</v>
      </c>
      <c r="M77" s="54">
        <v>1.3439613580703735</v>
      </c>
      <c r="N77" s="52">
        <v>0</v>
      </c>
      <c r="O77" s="55">
        <v>15.552713394165039</v>
      </c>
      <c r="P77" s="47">
        <f t="shared" si="4"/>
        <v>40.677269577980042</v>
      </c>
      <c r="Q77" s="48">
        <f t="shared" si="5"/>
        <v>56.229982972145081</v>
      </c>
      <c r="R77" s="49">
        <f t="shared" si="6"/>
        <v>72.340889020241278</v>
      </c>
      <c r="S77" s="49">
        <f t="shared" si="7"/>
        <v>0</v>
      </c>
    </row>
    <row r="78" spans="1:19" x14ac:dyDescent="0.25">
      <c r="A78" s="66" t="s">
        <v>101</v>
      </c>
      <c r="B78" s="50" t="s">
        <v>118</v>
      </c>
      <c r="C78" s="50">
        <v>19</v>
      </c>
      <c r="D78" s="51" t="s">
        <v>60</v>
      </c>
      <c r="E78" s="105" t="s">
        <v>10</v>
      </c>
      <c r="F78" s="53">
        <v>5.9800000190734863</v>
      </c>
      <c r="G78" s="52">
        <v>12.345454216003418</v>
      </c>
      <c r="H78" s="52">
        <v>6.1348600387573242</v>
      </c>
      <c r="I78" s="52" t="s">
        <v>103</v>
      </c>
      <c r="J78" s="52">
        <v>22.863807678222656</v>
      </c>
      <c r="K78" s="52">
        <v>10.077689170837402</v>
      </c>
      <c r="L78" s="54" t="s">
        <v>103</v>
      </c>
      <c r="M78" s="54">
        <v>0.82608693838119507</v>
      </c>
      <c r="N78" s="52">
        <v>0</v>
      </c>
      <c r="O78" s="55">
        <v>17.279747009277344</v>
      </c>
      <c r="P78" s="47">
        <f t="shared" si="4"/>
        <v>33.767583787441254</v>
      </c>
      <c r="Q78" s="48">
        <f t="shared" si="5"/>
        <v>51.047330796718597</v>
      </c>
      <c r="R78" s="49">
        <f t="shared" si="6"/>
        <v>66.149558185345683</v>
      </c>
      <c r="S78" s="49">
        <f t="shared" si="7"/>
        <v>0</v>
      </c>
    </row>
    <row r="79" spans="1:19" x14ac:dyDescent="0.25">
      <c r="A79" s="71" t="s">
        <v>102</v>
      </c>
      <c r="B79" s="72" t="s">
        <v>118</v>
      </c>
      <c r="C79" s="72">
        <v>19</v>
      </c>
      <c r="D79" s="73" t="s">
        <v>62</v>
      </c>
      <c r="E79" s="110" t="s">
        <v>10</v>
      </c>
      <c r="F79" s="75">
        <v>5.559999942779541</v>
      </c>
      <c r="G79" s="74">
        <v>10.42237663269043</v>
      </c>
      <c r="H79" s="74">
        <v>4.1187200546264648</v>
      </c>
      <c r="I79" s="74">
        <v>5.141200065612793</v>
      </c>
      <c r="J79" s="74">
        <v>20.024869918823242</v>
      </c>
      <c r="K79" s="74">
        <v>7.4960160255432129</v>
      </c>
      <c r="L79" s="76" t="s">
        <v>103</v>
      </c>
      <c r="M79" s="76">
        <v>0.48599034547805786</v>
      </c>
      <c r="N79" s="74">
        <v>0</v>
      </c>
      <c r="O79" s="77">
        <v>18.601552963256836</v>
      </c>
      <c r="P79" s="78">
        <f t="shared" si="4"/>
        <v>28.006876289844513</v>
      </c>
      <c r="Q79" s="79">
        <f t="shared" si="5"/>
        <v>46.608429253101349</v>
      </c>
      <c r="R79" s="80">
        <f t="shared" si="6"/>
        <v>60.089723551413009</v>
      </c>
      <c r="S79" s="80">
        <f t="shared" si="7"/>
        <v>0</v>
      </c>
    </row>
    <row r="80" spans="1:19" ht="15" customHeight="1" x14ac:dyDescent="0.25">
      <c r="A80" s="89" t="s">
        <v>83</v>
      </c>
      <c r="B80" s="90" t="s">
        <v>83</v>
      </c>
      <c r="C80" s="90" t="s">
        <v>83</v>
      </c>
      <c r="D80" s="91" t="s">
        <v>83</v>
      </c>
      <c r="E80" s="111" t="s">
        <v>83</v>
      </c>
      <c r="F80" s="93" t="s">
        <v>83</v>
      </c>
      <c r="G80" s="92" t="s">
        <v>83</v>
      </c>
      <c r="H80" s="92" t="s">
        <v>83</v>
      </c>
      <c r="I80" s="92" t="s">
        <v>83</v>
      </c>
      <c r="J80" s="92" t="s">
        <v>83</v>
      </c>
      <c r="K80" s="92" t="s">
        <v>83</v>
      </c>
      <c r="L80" s="94" t="s">
        <v>83</v>
      </c>
      <c r="M80" s="94" t="s">
        <v>83</v>
      </c>
      <c r="N80" s="92" t="s">
        <v>83</v>
      </c>
      <c r="O80" s="92" t="s">
        <v>83</v>
      </c>
      <c r="P80" s="95" t="s">
        <v>83</v>
      </c>
      <c r="Q80" s="95" t="s">
        <v>83</v>
      </c>
      <c r="R80" s="96" t="s">
        <v>83</v>
      </c>
      <c r="S80" s="96" t="s">
        <v>83</v>
      </c>
    </row>
    <row r="81" spans="1:19" ht="15" customHeight="1" x14ac:dyDescent="0.25">
      <c r="A81" s="81" t="s">
        <v>83</v>
      </c>
      <c r="B81" s="82" t="s">
        <v>83</v>
      </c>
      <c r="C81" s="82" t="s">
        <v>83</v>
      </c>
      <c r="D81" s="83" t="s">
        <v>83</v>
      </c>
      <c r="E81" s="20" t="s">
        <v>83</v>
      </c>
      <c r="F81" s="85" t="s">
        <v>83</v>
      </c>
      <c r="G81" s="84" t="s">
        <v>83</v>
      </c>
      <c r="H81" s="84" t="s">
        <v>83</v>
      </c>
      <c r="I81" s="84" t="s">
        <v>83</v>
      </c>
      <c r="J81" s="84" t="s">
        <v>83</v>
      </c>
      <c r="K81" s="84" t="s">
        <v>83</v>
      </c>
      <c r="L81" s="86" t="s">
        <v>83</v>
      </c>
      <c r="M81" s="86" t="s">
        <v>83</v>
      </c>
      <c r="N81" s="84" t="s">
        <v>83</v>
      </c>
      <c r="O81" s="84" t="s">
        <v>83</v>
      </c>
      <c r="P81" s="87" t="s">
        <v>83</v>
      </c>
      <c r="Q81" s="87" t="s">
        <v>83</v>
      </c>
      <c r="R81" s="88" t="s">
        <v>83</v>
      </c>
      <c r="S81" s="88" t="s">
        <v>83</v>
      </c>
    </row>
    <row r="82" spans="1:19" ht="3" customHeight="1" x14ac:dyDescent="0.25">
      <c r="A82" s="15" t="s">
        <v>83</v>
      </c>
      <c r="B82" s="97" t="s">
        <v>83</v>
      </c>
      <c r="C82" s="97" t="s">
        <v>83</v>
      </c>
      <c r="D82" s="97" t="s">
        <v>83</v>
      </c>
      <c r="E82" s="16" t="s">
        <v>83</v>
      </c>
      <c r="F82" s="17" t="s">
        <v>83</v>
      </c>
      <c r="G82" s="16" t="s">
        <v>83</v>
      </c>
      <c r="H82" s="16" t="s">
        <v>83</v>
      </c>
      <c r="I82" s="16" t="s">
        <v>83</v>
      </c>
      <c r="J82" s="16" t="s">
        <v>83</v>
      </c>
      <c r="K82" s="16" t="s">
        <v>83</v>
      </c>
      <c r="L82" s="16" t="s">
        <v>83</v>
      </c>
      <c r="M82" s="18" t="s">
        <v>83</v>
      </c>
      <c r="N82" s="16" t="s">
        <v>83</v>
      </c>
      <c r="O82" s="16" t="s">
        <v>83</v>
      </c>
      <c r="P82" s="18" t="s">
        <v>83</v>
      </c>
      <c r="Q82" s="18" t="s">
        <v>83</v>
      </c>
      <c r="R82" s="16" t="s">
        <v>83</v>
      </c>
      <c r="S82" s="16" t="s">
        <v>83</v>
      </c>
    </row>
    <row r="83" spans="1:19" ht="15" customHeight="1" x14ac:dyDescent="0.25">
      <c r="A83" s="113" t="s">
        <v>49</v>
      </c>
      <c r="B83" s="113" t="s">
        <v>83</v>
      </c>
      <c r="C83" s="113" t="s">
        <v>83</v>
      </c>
      <c r="D83" s="113" t="s">
        <v>83</v>
      </c>
      <c r="E83" s="113" t="s">
        <v>83</v>
      </c>
      <c r="F83" s="113" t="s">
        <v>83</v>
      </c>
      <c r="G83" s="113" t="s">
        <v>83</v>
      </c>
      <c r="H83" s="113" t="s">
        <v>83</v>
      </c>
      <c r="I83" s="113" t="s">
        <v>83</v>
      </c>
      <c r="J83" s="113" t="s">
        <v>83</v>
      </c>
      <c r="K83" s="113" t="s">
        <v>83</v>
      </c>
      <c r="L83" s="113" t="s">
        <v>83</v>
      </c>
      <c r="M83" s="113" t="s">
        <v>83</v>
      </c>
      <c r="N83" s="113" t="s">
        <v>83</v>
      </c>
      <c r="O83" s="113" t="s">
        <v>83</v>
      </c>
      <c r="P83" s="113" t="s">
        <v>83</v>
      </c>
      <c r="Q83" s="113" t="s">
        <v>83</v>
      </c>
      <c r="R83" s="113" t="s">
        <v>83</v>
      </c>
      <c r="S83" s="113" t="s">
        <v>83</v>
      </c>
    </row>
    <row r="84" spans="1:19" ht="15" customHeight="1" x14ac:dyDescent="0.25">
      <c r="A84" s="113" t="s">
        <v>50</v>
      </c>
      <c r="B84" s="113" t="s">
        <v>83</v>
      </c>
      <c r="C84" s="113" t="s">
        <v>83</v>
      </c>
      <c r="D84" s="113" t="s">
        <v>83</v>
      </c>
      <c r="E84" s="113" t="s">
        <v>83</v>
      </c>
      <c r="F84" s="113" t="s">
        <v>83</v>
      </c>
      <c r="G84" s="113" t="s">
        <v>83</v>
      </c>
      <c r="H84" s="113" t="s">
        <v>83</v>
      </c>
      <c r="I84" s="113" t="s">
        <v>83</v>
      </c>
      <c r="J84" s="113" t="s">
        <v>83</v>
      </c>
      <c r="K84" s="113" t="s">
        <v>83</v>
      </c>
      <c r="L84" s="113" t="s">
        <v>83</v>
      </c>
      <c r="M84" s="113" t="s">
        <v>83</v>
      </c>
      <c r="N84" s="113" t="s">
        <v>83</v>
      </c>
      <c r="O84" s="113" t="s">
        <v>83</v>
      </c>
      <c r="P84" s="113" t="s">
        <v>83</v>
      </c>
      <c r="Q84" s="113" t="s">
        <v>83</v>
      </c>
      <c r="R84" s="113" t="s">
        <v>83</v>
      </c>
      <c r="S84" s="113" t="s">
        <v>83</v>
      </c>
    </row>
    <row r="85" spans="1:19" ht="15" customHeight="1" x14ac:dyDescent="0.25">
      <c r="A85" s="113" t="s">
        <v>52</v>
      </c>
      <c r="B85" s="113" t="s">
        <v>83</v>
      </c>
      <c r="C85" s="113" t="s">
        <v>83</v>
      </c>
      <c r="D85" s="113" t="s">
        <v>83</v>
      </c>
      <c r="E85" s="113" t="s">
        <v>83</v>
      </c>
      <c r="F85" s="113" t="s">
        <v>83</v>
      </c>
      <c r="G85" s="113" t="s">
        <v>83</v>
      </c>
      <c r="H85" s="113" t="s">
        <v>83</v>
      </c>
      <c r="I85" s="113" t="s">
        <v>83</v>
      </c>
      <c r="J85" s="113" t="s">
        <v>83</v>
      </c>
      <c r="K85" s="113" t="s">
        <v>83</v>
      </c>
      <c r="L85" s="113" t="s">
        <v>83</v>
      </c>
      <c r="M85" s="113" t="s">
        <v>83</v>
      </c>
      <c r="N85" s="113" t="s">
        <v>83</v>
      </c>
      <c r="O85" s="113" t="s">
        <v>83</v>
      </c>
      <c r="P85" s="113" t="s">
        <v>83</v>
      </c>
      <c r="Q85" s="113" t="s">
        <v>83</v>
      </c>
      <c r="R85" s="113" t="s">
        <v>83</v>
      </c>
      <c r="S85" s="113" t="s">
        <v>83</v>
      </c>
    </row>
    <row r="86" spans="1:19" ht="5.25" customHeight="1" x14ac:dyDescent="0.25">
      <c r="A86" s="19" t="s">
        <v>83</v>
      </c>
      <c r="B86" s="82" t="s">
        <v>83</v>
      </c>
      <c r="C86" s="82" t="s">
        <v>83</v>
      </c>
      <c r="D86" s="82" t="s">
        <v>83</v>
      </c>
      <c r="E86" s="20" t="s">
        <v>83</v>
      </c>
      <c r="F86" s="21" t="s">
        <v>83</v>
      </c>
      <c r="G86" s="20" t="s">
        <v>83</v>
      </c>
      <c r="H86" s="20" t="s">
        <v>83</v>
      </c>
      <c r="I86" s="20" t="s">
        <v>83</v>
      </c>
      <c r="J86" s="20" t="s">
        <v>83</v>
      </c>
      <c r="K86" s="20" t="s">
        <v>83</v>
      </c>
      <c r="L86" s="20" t="s">
        <v>83</v>
      </c>
      <c r="M86" s="22" t="s">
        <v>83</v>
      </c>
      <c r="N86" s="20" t="s">
        <v>83</v>
      </c>
      <c r="O86" s="20" t="s">
        <v>83</v>
      </c>
      <c r="P86" s="22" t="s">
        <v>83</v>
      </c>
      <c r="Q86" s="18" t="s">
        <v>83</v>
      </c>
      <c r="R86" s="16" t="s">
        <v>83</v>
      </c>
      <c r="S86" s="16" t="s">
        <v>83</v>
      </c>
    </row>
    <row r="87" spans="1:19" ht="15" customHeight="1" x14ac:dyDescent="0.25">
      <c r="A87" s="30" t="s">
        <v>24</v>
      </c>
      <c r="B87" s="98" t="s">
        <v>83</v>
      </c>
      <c r="C87" s="98" t="s">
        <v>83</v>
      </c>
      <c r="D87" s="98" t="s">
        <v>83</v>
      </c>
      <c r="E87" s="28" t="s">
        <v>83</v>
      </c>
      <c r="F87" s="29" t="s">
        <v>83</v>
      </c>
      <c r="G87" s="28" t="s">
        <v>83</v>
      </c>
      <c r="H87" s="28" t="s">
        <v>83</v>
      </c>
      <c r="I87" s="28" t="s">
        <v>83</v>
      </c>
      <c r="J87" s="28" t="s">
        <v>83</v>
      </c>
      <c r="K87" s="28" t="s">
        <v>83</v>
      </c>
      <c r="L87" s="28" t="s">
        <v>83</v>
      </c>
      <c r="M87" s="22" t="s">
        <v>83</v>
      </c>
      <c r="N87" s="20" t="s">
        <v>83</v>
      </c>
      <c r="O87" s="20" t="s">
        <v>83</v>
      </c>
      <c r="P87" s="22" t="s">
        <v>83</v>
      </c>
      <c r="Q87" s="18" t="s">
        <v>83</v>
      </c>
      <c r="R87" s="16" t="s">
        <v>83</v>
      </c>
      <c r="S87" s="16" t="s">
        <v>83</v>
      </c>
    </row>
    <row r="88" spans="1:19" ht="15" customHeight="1" x14ac:dyDescent="0.25">
      <c r="A88" s="31" t="s">
        <v>10</v>
      </c>
      <c r="B88" s="113" t="s">
        <v>21</v>
      </c>
      <c r="C88" s="113" t="s">
        <v>83</v>
      </c>
      <c r="D88" s="113" t="s">
        <v>83</v>
      </c>
      <c r="E88" s="113" t="s">
        <v>83</v>
      </c>
      <c r="F88" s="113" t="s">
        <v>83</v>
      </c>
      <c r="G88" s="116" t="s">
        <v>51</v>
      </c>
      <c r="H88" s="116" t="s">
        <v>83</v>
      </c>
      <c r="I88" s="116" t="s">
        <v>83</v>
      </c>
      <c r="J88" s="116" t="s">
        <v>83</v>
      </c>
      <c r="K88" s="28" t="s">
        <v>83</v>
      </c>
      <c r="L88" s="28" t="s">
        <v>83</v>
      </c>
      <c r="M88" s="22" t="s">
        <v>83</v>
      </c>
      <c r="N88" s="20" t="s">
        <v>83</v>
      </c>
      <c r="O88" s="40" t="s">
        <v>81</v>
      </c>
      <c r="P88"/>
      <c r="Q88"/>
      <c r="R88"/>
      <c r="S88" s="16" t="s">
        <v>83</v>
      </c>
    </row>
    <row r="89" spans="1:19" ht="15" customHeight="1" x14ac:dyDescent="0.25">
      <c r="A89" s="31" t="s">
        <v>10</v>
      </c>
      <c r="B89" s="113" t="s">
        <v>25</v>
      </c>
      <c r="C89" s="113" t="s">
        <v>83</v>
      </c>
      <c r="D89" s="113" t="s">
        <v>83</v>
      </c>
      <c r="E89" s="113" t="s">
        <v>83</v>
      </c>
      <c r="F89" s="114" t="s">
        <v>46</v>
      </c>
      <c r="G89" s="114" t="s">
        <v>83</v>
      </c>
      <c r="H89" s="114" t="s">
        <v>83</v>
      </c>
      <c r="I89" s="114" t="s">
        <v>83</v>
      </c>
      <c r="J89" s="114" t="s">
        <v>83</v>
      </c>
      <c r="K89" s="114" t="s">
        <v>83</v>
      </c>
      <c r="L89" s="114" t="s">
        <v>83</v>
      </c>
      <c r="M89" s="22" t="s">
        <v>83</v>
      </c>
      <c r="N89" s="20" t="s">
        <v>83</v>
      </c>
      <c r="O89" s="23" t="s">
        <v>83</v>
      </c>
      <c r="P89" s="22" t="s">
        <v>83</v>
      </c>
      <c r="Q89" s="18" t="s">
        <v>83</v>
      </c>
      <c r="R89" s="16" t="s">
        <v>83</v>
      </c>
      <c r="S89" s="16" t="s">
        <v>83</v>
      </c>
    </row>
    <row r="90" spans="1:19" ht="15" customHeight="1" x14ac:dyDescent="0.25">
      <c r="A90" s="31" t="s">
        <v>10</v>
      </c>
      <c r="B90" s="32" t="s">
        <v>44</v>
      </c>
      <c r="C90" s="113" t="s">
        <v>45</v>
      </c>
      <c r="D90" s="113" t="s">
        <v>83</v>
      </c>
      <c r="E90" s="113" t="s">
        <v>83</v>
      </c>
      <c r="F90" s="114" t="s">
        <v>47</v>
      </c>
      <c r="G90" s="114" t="s">
        <v>83</v>
      </c>
      <c r="H90" s="114" t="s">
        <v>83</v>
      </c>
      <c r="I90" s="114" t="s">
        <v>83</v>
      </c>
      <c r="J90" s="114" t="s">
        <v>83</v>
      </c>
      <c r="K90" s="114" t="s">
        <v>83</v>
      </c>
      <c r="L90" s="114" t="s">
        <v>83</v>
      </c>
      <c r="M90" s="22" t="s">
        <v>83</v>
      </c>
      <c r="N90" s="20" t="s">
        <v>83</v>
      </c>
      <c r="O90" s="20" t="s">
        <v>83</v>
      </c>
      <c r="P90" s="22" t="s">
        <v>83</v>
      </c>
      <c r="Q90" s="18" t="s">
        <v>83</v>
      </c>
      <c r="R90" s="16" t="s">
        <v>83</v>
      </c>
      <c r="S90" s="16" t="s">
        <v>83</v>
      </c>
    </row>
    <row r="91" spans="1:19" ht="15" customHeight="1" x14ac:dyDescent="0.25">
      <c r="A91" s="31" t="s">
        <v>10</v>
      </c>
      <c r="B91" s="113" t="s">
        <v>26</v>
      </c>
      <c r="C91" s="113" t="s">
        <v>83</v>
      </c>
      <c r="D91" s="113" t="s">
        <v>83</v>
      </c>
      <c r="E91" s="113" t="s">
        <v>83</v>
      </c>
      <c r="F91" s="115" t="s">
        <v>48</v>
      </c>
      <c r="G91" s="115" t="s">
        <v>83</v>
      </c>
      <c r="H91" s="115" t="s">
        <v>83</v>
      </c>
      <c r="I91" s="115" t="s">
        <v>83</v>
      </c>
      <c r="J91" s="115" t="s">
        <v>83</v>
      </c>
      <c r="K91" s="115" t="s">
        <v>83</v>
      </c>
      <c r="L91" s="115" t="s">
        <v>83</v>
      </c>
    </row>
    <row r="92" spans="1:19" ht="15" customHeight="1" x14ac:dyDescent="0.25">
      <c r="A92"/>
      <c r="B92"/>
      <c r="C92"/>
      <c r="D92"/>
      <c r="E92" s="108"/>
      <c r="F92"/>
      <c r="G92"/>
      <c r="H92"/>
      <c r="I92"/>
      <c r="J92"/>
      <c r="K92"/>
      <c r="L92"/>
      <c r="M92"/>
      <c r="N92"/>
      <c r="O92"/>
      <c r="P92" s="24" t="s">
        <v>83</v>
      </c>
      <c r="Q92" s="24" t="s">
        <v>0</v>
      </c>
      <c r="R92" s="68"/>
      <c r="S92" s="68"/>
    </row>
    <row r="93" spans="1:19" ht="15" customHeight="1" x14ac:dyDescent="0.25">
      <c r="A93" s="112" t="s">
        <v>54</v>
      </c>
      <c r="B93" s="112" t="s">
        <v>83</v>
      </c>
      <c r="C93"/>
      <c r="D93"/>
      <c r="E93" s="108"/>
      <c r="F93"/>
      <c r="G93"/>
      <c r="H93"/>
      <c r="I93"/>
      <c r="J93"/>
      <c r="K93"/>
      <c r="L93"/>
      <c r="M93"/>
      <c r="N93"/>
      <c r="O93"/>
      <c r="P93" s="8" t="s">
        <v>82</v>
      </c>
      <c r="Q93"/>
      <c r="R93"/>
      <c r="S93"/>
    </row>
  </sheetData>
  <mergeCells count="81">
    <mergeCell ref="A93:B93"/>
    <mergeCell ref="B89:E89"/>
    <mergeCell ref="F89:L89"/>
    <mergeCell ref="C90:E90"/>
    <mergeCell ref="F90:L90"/>
    <mergeCell ref="B91:E91"/>
    <mergeCell ref="F91:L91"/>
    <mergeCell ref="A83:S83"/>
    <mergeCell ref="A84:S84"/>
    <mergeCell ref="A85:S85"/>
    <mergeCell ref="B88:F88"/>
    <mergeCell ref="G88:J88"/>
    <mergeCell ref="S58:S59"/>
    <mergeCell ref="K58:K60"/>
    <mergeCell ref="M58:M60"/>
    <mergeCell ref="N58:N60"/>
    <mergeCell ref="O58:O59"/>
    <mergeCell ref="Q58:Q60"/>
    <mergeCell ref="R58:R59"/>
    <mergeCell ref="L58:L60"/>
    <mergeCell ref="P58:P59"/>
    <mergeCell ref="A58:A61"/>
    <mergeCell ref="B58:E59"/>
    <mergeCell ref="G58:G60"/>
    <mergeCell ref="I58:I60"/>
    <mergeCell ref="J58:J60"/>
    <mergeCell ref="H58:H60"/>
    <mergeCell ref="F58:F60"/>
    <mergeCell ref="B60:B61"/>
    <mergeCell ref="C60:C61"/>
    <mergeCell ref="E60:E61"/>
    <mergeCell ref="D60:D61"/>
    <mergeCell ref="H61:I61"/>
    <mergeCell ref="J61:Q61"/>
    <mergeCell ref="A50:S51"/>
    <mergeCell ref="K53:M53"/>
    <mergeCell ref="K54:M54"/>
    <mergeCell ref="K55:M55"/>
    <mergeCell ref="A57:O57"/>
    <mergeCell ref="P57:S57"/>
    <mergeCell ref="A12:O12"/>
    <mergeCell ref="K8:M8"/>
    <mergeCell ref="K9:M9"/>
    <mergeCell ref="K10:M10"/>
    <mergeCell ref="A1:S3"/>
    <mergeCell ref="A5:S6"/>
    <mergeCell ref="P12:S12"/>
    <mergeCell ref="S13:S14"/>
    <mergeCell ref="B15:B16"/>
    <mergeCell ref="C15:C16"/>
    <mergeCell ref="E15:E16"/>
    <mergeCell ref="H16:I16"/>
    <mergeCell ref="J16:Q16"/>
    <mergeCell ref="D15:D16"/>
    <mergeCell ref="K13:K15"/>
    <mergeCell ref="M13:M15"/>
    <mergeCell ref="N13:N15"/>
    <mergeCell ref="O13:O14"/>
    <mergeCell ref="Q13:Q15"/>
    <mergeCell ref="R13:R14"/>
    <mergeCell ref="L13:L15"/>
    <mergeCell ref="P13:P14"/>
    <mergeCell ref="A13:A16"/>
    <mergeCell ref="B13:E14"/>
    <mergeCell ref="G13:G15"/>
    <mergeCell ref="I13:I15"/>
    <mergeCell ref="J13:J15"/>
    <mergeCell ref="H13:H15"/>
    <mergeCell ref="F13:F15"/>
    <mergeCell ref="A38:S38"/>
    <mergeCell ref="A39:S39"/>
    <mergeCell ref="A40:S40"/>
    <mergeCell ref="B43:F43"/>
    <mergeCell ref="G43:J43"/>
    <mergeCell ref="A48:B48"/>
    <mergeCell ref="B44:E44"/>
    <mergeCell ref="C45:E45"/>
    <mergeCell ref="B46:E46"/>
    <mergeCell ref="F44:L44"/>
    <mergeCell ref="F45:L45"/>
    <mergeCell ref="F46:L46"/>
  </mergeCells>
  <printOptions horizontalCentered="1" verticalCentered="1"/>
  <pageMargins left="0.39370078740157483" right="0" top="0" bottom="0" header="0" footer="0"/>
  <pageSetup paperSize="9" scale="74" orientation="landscape" r:id="rId1"/>
  <rowBreaks count="1" manualBreakCount="1">
    <brk id="48" max="1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D0ADFA5D5D4E4ABA53C029A49C4142" ma:contentTypeVersion="14" ma:contentTypeDescription="Crie um novo documento." ma:contentTypeScope="" ma:versionID="1fce1adeb024ebf4414ff6ccdcb14f00">
  <xsd:schema xmlns:xsd="http://www.w3.org/2001/XMLSchema" xmlns:xs="http://www.w3.org/2001/XMLSchema" xmlns:p="http://schemas.microsoft.com/office/2006/metadata/properties" xmlns:ns2="e5ebab97-ca7e-4bea-987f-311ac500b789" xmlns:ns3="8a9778c9-1062-4276-9a0b-16a3b19c4846" targetNamespace="http://schemas.microsoft.com/office/2006/metadata/properties" ma:root="true" ma:fieldsID="d8136ced0c521c22a0c03ff6ccf2c916" ns2:_="" ns3:_="">
    <xsd:import namespace="e5ebab97-ca7e-4bea-987f-311ac500b789"/>
    <xsd:import namespace="8a9778c9-1062-4276-9a0b-16a3b19c4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bab97-ca7e-4bea-987f-311ac500b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6b2346-0ff8-4b3f-a071-b20c88ba3f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78c9-1062-4276-9a0b-16a3b19c4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3560e12-c419-4cf0-9018-d2a83918890a}" ma:internalName="TaxCatchAll" ma:showField="CatchAllData" ma:web="8a9778c9-1062-4276-9a0b-16a3b19c4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5ebab97-ca7e-4bea-987f-311ac500b789" xsi:nil="true"/>
    <lcf76f155ced4ddcb4097134ff3c332f xmlns="e5ebab97-ca7e-4bea-987f-311ac500b789">
      <Terms xmlns="http://schemas.microsoft.com/office/infopath/2007/PartnerControls"/>
    </lcf76f155ced4ddcb4097134ff3c332f>
    <TaxCatchAll xmlns="8a9778c9-1062-4276-9a0b-16a3b19c4846" xsi:nil="true"/>
  </documentManagement>
</p:properties>
</file>

<file path=customXml/itemProps1.xml><?xml version="1.0" encoding="utf-8"?>
<ds:datastoreItem xmlns:ds="http://schemas.openxmlformats.org/officeDocument/2006/customXml" ds:itemID="{1D425E81-6ACC-4DE3-9E81-7922FF252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bab97-ca7e-4bea-987f-311ac500b789"/>
    <ds:schemaRef ds:uri="8a9778c9-1062-4276-9a0b-16a3b19c4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5D0056-DD67-4ADF-9286-90C27D6080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DE6B8E-90D9-43A7-BE9A-D192118E4C2C}">
  <ds:schemaRefs>
    <ds:schemaRef ds:uri="http://schemas.microsoft.com/office/2006/metadata/properties"/>
    <ds:schemaRef ds:uri="http://schemas.microsoft.com/office/infopath/2007/PartnerControls"/>
    <ds:schemaRef ds:uri="e5ebab97-ca7e-4bea-987f-311ac500b789"/>
    <ds:schemaRef ds:uri="8a9778c9-1062-4276-9a0b-16a3b19c48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Plan1</vt:lpstr>
      <vt:lpstr>Plan1!Area_de_impressao</vt:lpstr>
      <vt:lpstr>Plan1!Titulos_de_impressao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Felipe Fontes</cp:lastModifiedBy>
  <cp:lastPrinted>2025-01-06T12:04:23Z</cp:lastPrinted>
  <dcterms:created xsi:type="dcterms:W3CDTF">2015-05-27T14:37:03Z</dcterms:created>
  <dcterms:modified xsi:type="dcterms:W3CDTF">2025-01-06T12:13:56Z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0x010100F2D0ADFA5D5D4E4ABA53C029A49C4142</vt:lpwstr>
  </property>
  <property fmtid="{D5CDD505-2E9C-101B-9397-08002B2CF9AE}" pid="3" name="MediaServiceImageTags">
    <vt:lpwstr/>
  </property>
</Properties>
</file>