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 Tworzydło\Downloads\"/>
    </mc:Choice>
  </mc:AlternateContent>
  <xr:revisionPtr revIDLastSave="0" documentId="13_ncr:1_{3F21C97F-A6B8-4EA5-B596-BA38C6B4AA26}" xr6:coauthVersionLast="47" xr6:coauthVersionMax="47" xr10:uidLastSave="{00000000-0000-0000-0000-000000000000}"/>
  <bookViews>
    <workbookView xWindow="-110" yWindow="-110" windowWidth="19420" windowHeight="10420" xr2:uid="{317557EC-7C29-4C81-B636-4E1BF76674B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D20" i="1"/>
  <c r="C20" i="1"/>
  <c r="C17" i="1"/>
  <c r="D17" i="1"/>
  <c r="R25" i="1"/>
  <c r="R22" i="1"/>
  <c r="R19" i="1"/>
  <c r="N23" i="1"/>
  <c r="N22" i="1"/>
  <c r="N21" i="1"/>
  <c r="N20" i="1"/>
  <c r="K23" i="1"/>
  <c r="J23" i="1"/>
  <c r="K22" i="1"/>
  <c r="J22" i="1"/>
  <c r="K21" i="1"/>
  <c r="J21" i="1"/>
  <c r="K20" i="1"/>
  <c r="J20" i="1"/>
  <c r="K18" i="1"/>
  <c r="K16" i="1"/>
  <c r="K15" i="1"/>
  <c r="J15" i="1"/>
  <c r="J18" i="1"/>
  <c r="N18" i="1" s="1"/>
  <c r="J16" i="1"/>
  <c r="K13" i="1"/>
  <c r="J13" i="1"/>
  <c r="N13" i="1" s="1"/>
  <c r="N17" i="1"/>
  <c r="R13" i="1"/>
  <c r="N15" i="1" l="1"/>
  <c r="R16" i="1"/>
  <c r="N16" i="1"/>
</calcChain>
</file>

<file path=xl/sharedStrings.xml><?xml version="1.0" encoding="utf-8"?>
<sst xmlns="http://schemas.openxmlformats.org/spreadsheetml/2006/main" count="82" uniqueCount="62">
  <si>
    <r>
      <t>x</t>
    </r>
    <r>
      <rPr>
        <sz val="8"/>
        <color theme="1"/>
        <rFont val="Calibri"/>
        <family val="2"/>
        <charset val="238"/>
        <scheme val="minor"/>
      </rPr>
      <t>1</t>
    </r>
  </si>
  <si>
    <r>
      <t>x</t>
    </r>
    <r>
      <rPr>
        <sz val="8"/>
        <color theme="1"/>
        <rFont val="Calibri"/>
        <family val="2"/>
        <charset val="238"/>
        <scheme val="minor"/>
      </rPr>
      <t>2</t>
    </r>
  </si>
  <si>
    <r>
      <t>x</t>
    </r>
    <r>
      <rPr>
        <sz val="8"/>
        <color theme="1"/>
        <rFont val="Calibri"/>
        <family val="2"/>
        <charset val="238"/>
        <scheme val="minor"/>
      </rPr>
      <t>3</t>
    </r>
  </si>
  <si>
    <r>
      <t>x</t>
    </r>
    <r>
      <rPr>
        <sz val="8"/>
        <color theme="1"/>
        <rFont val="Calibri"/>
        <family val="2"/>
        <charset val="238"/>
        <scheme val="minor"/>
      </rPr>
      <t>4</t>
    </r>
  </si>
  <si>
    <r>
      <t>x</t>
    </r>
    <r>
      <rPr>
        <sz val="8"/>
        <color theme="1"/>
        <rFont val="Calibri"/>
        <family val="2"/>
        <charset val="238"/>
        <scheme val="minor"/>
      </rPr>
      <t>5</t>
    </r>
  </si>
  <si>
    <r>
      <t>x</t>
    </r>
    <r>
      <rPr>
        <sz val="8"/>
        <color theme="1"/>
        <rFont val="Calibri"/>
        <family val="2"/>
        <charset val="238"/>
        <scheme val="minor"/>
      </rPr>
      <t>6</t>
    </r>
  </si>
  <si>
    <r>
      <t>x</t>
    </r>
    <r>
      <rPr>
        <sz val="8"/>
        <color theme="1"/>
        <rFont val="Calibri"/>
        <family val="2"/>
        <charset val="238"/>
        <scheme val="minor"/>
      </rPr>
      <t>7</t>
    </r>
  </si>
  <si>
    <r>
      <t>x</t>
    </r>
    <r>
      <rPr>
        <sz val="8"/>
        <color theme="1"/>
        <rFont val="Calibri"/>
        <family val="2"/>
        <charset val="238"/>
        <scheme val="minor"/>
      </rPr>
      <t>8</t>
    </r>
  </si>
  <si>
    <r>
      <t>x</t>
    </r>
    <r>
      <rPr>
        <sz val="8"/>
        <color theme="1"/>
        <rFont val="Calibri"/>
        <family val="2"/>
        <charset val="238"/>
        <scheme val="minor"/>
      </rPr>
      <t>9</t>
    </r>
  </si>
  <si>
    <r>
      <t>x</t>
    </r>
    <r>
      <rPr>
        <sz val="8"/>
        <color theme="1"/>
        <rFont val="Calibri"/>
        <family val="2"/>
        <charset val="238"/>
        <scheme val="minor"/>
      </rPr>
      <t>10</t>
    </r>
  </si>
  <si>
    <r>
      <t>x</t>
    </r>
    <r>
      <rPr>
        <sz val="8"/>
        <color theme="1"/>
        <rFont val="Calibri"/>
        <family val="2"/>
        <charset val="238"/>
        <scheme val="minor"/>
      </rPr>
      <t>11</t>
    </r>
  </si>
  <si>
    <r>
      <t>x</t>
    </r>
    <r>
      <rPr>
        <sz val="8"/>
        <color theme="1"/>
        <rFont val="Calibri"/>
        <family val="2"/>
        <charset val="238"/>
        <scheme val="minor"/>
      </rPr>
      <t>12</t>
    </r>
  </si>
  <si>
    <t>nieposortowane</t>
  </si>
  <si>
    <t>posortowane</t>
  </si>
  <si>
    <r>
      <t>y</t>
    </r>
    <r>
      <rPr>
        <sz val="8"/>
        <color theme="1"/>
        <rFont val="Calibri"/>
        <family val="2"/>
        <charset val="238"/>
        <scheme val="minor"/>
      </rPr>
      <t>1</t>
    </r>
  </si>
  <si>
    <r>
      <t>y</t>
    </r>
    <r>
      <rPr>
        <sz val="8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</si>
  <si>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</si>
  <si>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</si>
  <si>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</si>
  <si>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</si>
  <si>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</si>
  <si>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</si>
  <si>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</si>
  <si>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</si>
  <si>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</si>
  <si>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sz val="8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</si>
  <si>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t>przedziały [od - do]</t>
  </si>
  <si>
    <t>ilość liczb</t>
  </si>
  <si>
    <t>A</t>
  </si>
  <si>
    <t>B</t>
  </si>
  <si>
    <t>C</t>
  </si>
  <si>
    <t>D</t>
  </si>
  <si>
    <t>E</t>
  </si>
  <si>
    <t>nazwy</t>
  </si>
  <si>
    <t>histogram liczebności dla konkretnych danych</t>
  </si>
  <si>
    <t>Me</t>
  </si>
  <si>
    <r>
      <t>Me = Q</t>
    </r>
    <r>
      <rPr>
        <sz val="8"/>
        <color theme="1"/>
        <rFont val="Calibri"/>
        <family val="2"/>
        <charset val="238"/>
        <scheme val="minor"/>
      </rPr>
      <t>2</t>
    </r>
  </si>
  <si>
    <t>kwartyl</t>
  </si>
  <si>
    <r>
      <t>Q</t>
    </r>
    <r>
      <rPr>
        <sz val="8"/>
        <color theme="1"/>
        <rFont val="Calibri"/>
        <family val="2"/>
        <charset val="238"/>
        <scheme val="minor"/>
      </rPr>
      <t>1</t>
    </r>
  </si>
  <si>
    <t>pierwszy kwartyl</t>
  </si>
  <si>
    <t>pierwszy</t>
  </si>
  <si>
    <t>trzeci kwartyl</t>
  </si>
  <si>
    <t>trzeci</t>
  </si>
  <si>
    <t>z1</t>
  </si>
  <si>
    <t>z2</t>
  </si>
  <si>
    <t>a</t>
  </si>
  <si>
    <t>b</t>
  </si>
  <si>
    <t>kombinacja liniowa</t>
  </si>
  <si>
    <t>owe</t>
  </si>
  <si>
    <r>
      <t>Q</t>
    </r>
    <r>
      <rPr>
        <sz val="8"/>
        <color theme="1"/>
        <rFont val="Calibri"/>
        <family val="2"/>
        <charset val="238"/>
        <scheme val="minor"/>
      </rPr>
      <t>3</t>
    </r>
  </si>
  <si>
    <t>zzk</t>
  </si>
  <si>
    <t>obszar zmienności</t>
  </si>
  <si>
    <t>R</t>
  </si>
  <si>
    <t>odchylenie ćwiartkowe</t>
  </si>
  <si>
    <t>Q</t>
  </si>
  <si>
    <t>mediana (wartość średnia)</t>
  </si>
  <si>
    <t>współczynnik zmienności w relacji do mediany</t>
  </si>
  <si>
    <t>V(Q)</t>
  </si>
  <si>
    <t>asymetria w relacji do mediany</t>
  </si>
  <si>
    <t>A(Q)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</si>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</sst>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0"/>
    <numFmt numFmtId="169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64" fontId="5" fillId="8" borderId="0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5" fillId="9" borderId="0" xfId="0" applyNumberFormat="1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164" fontId="5" fillId="10" borderId="0" xfId="0" applyNumberFormat="1" applyFont="1" applyFill="1" applyBorder="1" applyAlignment="1">
      <alignment horizontal="center"/>
    </xf>
    <xf numFmtId="164" fontId="5" fillId="7" borderId="7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3" xfId="0" applyBorder="1"/>
    <xf numFmtId="2" fontId="0" fillId="4" borderId="0" xfId="0" applyNumberFormat="1" applyFill="1" applyBorder="1" applyAlignment="1">
      <alignment horizontal="center"/>
    </xf>
    <xf numFmtId="0" fontId="0" fillId="7" borderId="5" xfId="0" applyFill="1" applyBorder="1"/>
    <xf numFmtId="2" fontId="0" fillId="5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7" fontId="5" fillId="12" borderId="7" xfId="0" applyNumberFormat="1" applyFont="1" applyFill="1" applyBorder="1" applyAlignment="1">
      <alignment horizontal="center"/>
    </xf>
    <xf numFmtId="0" fontId="0" fillId="0" borderId="7" xfId="0" applyBorder="1"/>
    <xf numFmtId="2" fontId="0" fillId="13" borderId="3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B4AC-7571-411B-8756-03F4C582A4AE}">
  <dimension ref="B2:S26"/>
  <sheetViews>
    <sheetView tabSelected="1" workbookViewId="0">
      <selection activeCell="B2" sqref="B2:C2"/>
    </sheetView>
  </sheetViews>
  <sheetFormatPr defaultRowHeight="14.5" x14ac:dyDescent="0.35"/>
  <cols>
    <col min="3" max="3" width="10.36328125" bestFit="1" customWidth="1"/>
    <col min="4" max="4" width="8.7265625" customWidth="1"/>
  </cols>
  <sheetData>
    <row r="2" spans="2:19" x14ac:dyDescent="0.35">
      <c r="B2" s="23" t="s">
        <v>12</v>
      </c>
      <c r="C2" s="9"/>
      <c r="E2" s="23" t="s">
        <v>13</v>
      </c>
      <c r="F2" s="8"/>
      <c r="G2" s="37"/>
      <c r="I2" s="6" t="s">
        <v>33</v>
      </c>
      <c r="J2" s="8" t="s">
        <v>26</v>
      </c>
      <c r="K2" s="8"/>
      <c r="L2" s="44" t="s">
        <v>27</v>
      </c>
      <c r="N2" s="5" t="s">
        <v>34</v>
      </c>
      <c r="O2" s="5"/>
      <c r="P2" s="5"/>
      <c r="Q2" s="5"/>
      <c r="R2" s="5"/>
    </row>
    <row r="3" spans="2:19" x14ac:dyDescent="0.35">
      <c r="B3" s="15" t="s">
        <v>0</v>
      </c>
      <c r="C3" s="35">
        <v>3.79</v>
      </c>
      <c r="E3" s="15" t="s">
        <v>14</v>
      </c>
      <c r="F3" s="38">
        <v>3.46</v>
      </c>
      <c r="G3" s="27"/>
      <c r="I3" s="15" t="s">
        <v>28</v>
      </c>
      <c r="J3" s="16">
        <v>3</v>
      </c>
      <c r="K3" s="16">
        <v>4</v>
      </c>
      <c r="L3" s="17">
        <v>6</v>
      </c>
    </row>
    <row r="4" spans="2:19" x14ac:dyDescent="0.35">
      <c r="B4" s="15" t="s">
        <v>1</v>
      </c>
      <c r="C4" s="35">
        <v>6.64</v>
      </c>
      <c r="E4" s="15" t="s">
        <v>15</v>
      </c>
      <c r="F4" s="38">
        <v>3.46</v>
      </c>
      <c r="G4" s="27"/>
      <c r="I4" s="15" t="s">
        <v>29</v>
      </c>
      <c r="J4" s="16">
        <v>4</v>
      </c>
      <c r="K4" s="16">
        <v>5</v>
      </c>
      <c r="L4" s="17">
        <v>0</v>
      </c>
      <c r="N4" s="2"/>
    </row>
    <row r="5" spans="2:19" x14ac:dyDescent="0.35">
      <c r="B5" s="15" t="s">
        <v>2</v>
      </c>
      <c r="C5" s="35">
        <v>3.46</v>
      </c>
      <c r="E5" s="15" t="s">
        <v>16</v>
      </c>
      <c r="F5" s="38">
        <v>3.53</v>
      </c>
      <c r="G5" s="39" t="s">
        <v>40</v>
      </c>
      <c r="I5" s="15" t="s">
        <v>30</v>
      </c>
      <c r="J5" s="16">
        <v>5</v>
      </c>
      <c r="K5" s="16">
        <v>6</v>
      </c>
      <c r="L5" s="17">
        <v>0</v>
      </c>
      <c r="N5" s="2"/>
    </row>
    <row r="6" spans="2:19" x14ac:dyDescent="0.35">
      <c r="B6" s="15" t="s">
        <v>3</v>
      </c>
      <c r="C6" s="35">
        <v>7.51</v>
      </c>
      <c r="E6" s="15" t="s">
        <v>17</v>
      </c>
      <c r="F6" s="38">
        <v>3.6</v>
      </c>
      <c r="G6" s="39" t="s">
        <v>37</v>
      </c>
      <c r="I6" s="15" t="s">
        <v>31</v>
      </c>
      <c r="J6" s="16">
        <v>6</v>
      </c>
      <c r="K6" s="16">
        <v>7</v>
      </c>
      <c r="L6" s="17">
        <v>2</v>
      </c>
      <c r="N6" s="2"/>
      <c r="R6" s="4"/>
    </row>
    <row r="7" spans="2:19" x14ac:dyDescent="0.35">
      <c r="B7" s="15" t="s">
        <v>4</v>
      </c>
      <c r="C7" s="35">
        <v>7.04</v>
      </c>
      <c r="E7" s="15" t="s">
        <v>18</v>
      </c>
      <c r="F7" s="38">
        <v>3.79</v>
      </c>
      <c r="G7" s="27"/>
      <c r="I7" s="19" t="s">
        <v>32</v>
      </c>
      <c r="J7" s="21">
        <v>7</v>
      </c>
      <c r="K7" s="21">
        <v>8</v>
      </c>
      <c r="L7" s="22">
        <v>4</v>
      </c>
      <c r="N7" s="2"/>
      <c r="R7" s="4"/>
    </row>
    <row r="8" spans="2:19" x14ac:dyDescent="0.35">
      <c r="B8" s="15" t="s">
        <v>5</v>
      </c>
      <c r="C8" s="35">
        <v>7.04</v>
      </c>
      <c r="E8" s="15" t="s">
        <v>19</v>
      </c>
      <c r="F8" s="38">
        <v>3.89</v>
      </c>
      <c r="G8" s="27"/>
      <c r="N8" s="2"/>
      <c r="Q8" s="3"/>
      <c r="R8" s="4"/>
    </row>
    <row r="9" spans="2:19" x14ac:dyDescent="0.35">
      <c r="B9" s="15" t="s">
        <v>6</v>
      </c>
      <c r="C9" s="35">
        <v>7.12</v>
      </c>
      <c r="E9" s="15" t="s">
        <v>20</v>
      </c>
      <c r="F9" s="40">
        <v>6.64</v>
      </c>
      <c r="G9" s="27"/>
      <c r="N9" s="2"/>
      <c r="Q9" s="3"/>
      <c r="R9" s="4"/>
    </row>
    <row r="10" spans="2:19" x14ac:dyDescent="0.35">
      <c r="B10" s="15" t="s">
        <v>7</v>
      </c>
      <c r="C10" s="35">
        <v>3.46</v>
      </c>
      <c r="E10" s="15" t="s">
        <v>21</v>
      </c>
      <c r="F10" s="40">
        <v>6.77</v>
      </c>
      <c r="G10" s="27"/>
      <c r="N10" s="1" t="s">
        <v>28</v>
      </c>
      <c r="O10" s="1" t="s">
        <v>29</v>
      </c>
      <c r="P10" s="1" t="s">
        <v>30</v>
      </c>
      <c r="Q10" s="1" t="s">
        <v>31</v>
      </c>
      <c r="R10" s="1" t="s">
        <v>32</v>
      </c>
    </row>
    <row r="11" spans="2:19" x14ac:dyDescent="0.35">
      <c r="B11" s="15" t="s">
        <v>8</v>
      </c>
      <c r="C11" s="35">
        <v>3.89</v>
      </c>
      <c r="E11" s="15" t="s">
        <v>22</v>
      </c>
      <c r="F11" s="41">
        <v>7.04</v>
      </c>
      <c r="G11" s="39" t="s">
        <v>42</v>
      </c>
    </row>
    <row r="12" spans="2:19" x14ac:dyDescent="0.35">
      <c r="B12" s="15" t="s">
        <v>9</v>
      </c>
      <c r="C12" s="35">
        <v>3.53</v>
      </c>
      <c r="E12" s="15" t="s">
        <v>23</v>
      </c>
      <c r="F12" s="41">
        <v>7.04</v>
      </c>
      <c r="G12" s="39" t="s">
        <v>37</v>
      </c>
      <c r="I12" s="6"/>
      <c r="J12" s="7" t="s">
        <v>43</v>
      </c>
      <c r="K12" s="7" t="s">
        <v>44</v>
      </c>
      <c r="L12" s="7" t="s">
        <v>45</v>
      </c>
      <c r="M12" s="7" t="s">
        <v>46</v>
      </c>
      <c r="N12" s="8" t="s">
        <v>47</v>
      </c>
      <c r="O12" s="9"/>
      <c r="Q12" s="23" t="s">
        <v>55</v>
      </c>
      <c r="R12" s="8"/>
      <c r="S12" s="9"/>
    </row>
    <row r="13" spans="2:19" x14ac:dyDescent="0.35">
      <c r="B13" s="15" t="s">
        <v>10</v>
      </c>
      <c r="C13" s="35">
        <v>6.77</v>
      </c>
      <c r="E13" s="15" t="s">
        <v>24</v>
      </c>
      <c r="F13" s="41">
        <v>7.12</v>
      </c>
      <c r="G13" s="27"/>
      <c r="I13" s="10" t="s">
        <v>36</v>
      </c>
      <c r="J13" s="11">
        <f>F8</f>
        <v>3.89</v>
      </c>
      <c r="K13" s="11">
        <f>F9</f>
        <v>6.64</v>
      </c>
      <c r="L13" s="12">
        <v>0.5</v>
      </c>
      <c r="M13" s="12">
        <v>0.5</v>
      </c>
      <c r="N13" s="13">
        <f>J13*L13+K13*M13</f>
        <v>5.2649999999999997</v>
      </c>
      <c r="O13" s="14" t="s">
        <v>50</v>
      </c>
      <c r="Q13" s="15" t="s">
        <v>36</v>
      </c>
      <c r="R13" s="24">
        <f>(F8+F9)/2</f>
        <v>5.2649999999999997</v>
      </c>
      <c r="S13" s="17"/>
    </row>
    <row r="14" spans="2:19" x14ac:dyDescent="0.35">
      <c r="B14" s="19" t="s">
        <v>11</v>
      </c>
      <c r="C14" s="36">
        <v>3.6</v>
      </c>
      <c r="E14" s="19" t="s">
        <v>25</v>
      </c>
      <c r="F14" s="42">
        <v>7.51</v>
      </c>
      <c r="G14" s="43"/>
      <c r="I14" s="15"/>
      <c r="J14" s="16"/>
      <c r="K14" s="16"/>
      <c r="L14" s="16"/>
      <c r="M14" s="16"/>
      <c r="N14" s="16"/>
      <c r="O14" s="17"/>
      <c r="Q14" s="25"/>
      <c r="R14" s="26"/>
      <c r="S14" s="27"/>
    </row>
    <row r="15" spans="2:19" x14ac:dyDescent="0.35">
      <c r="I15" s="15" t="s">
        <v>38</v>
      </c>
      <c r="J15" s="18">
        <f>F5</f>
        <v>3.53</v>
      </c>
      <c r="K15" s="18">
        <f>F6</f>
        <v>3.6</v>
      </c>
      <c r="L15" s="16">
        <v>0.5</v>
      </c>
      <c r="M15" s="16">
        <v>0.5</v>
      </c>
      <c r="N15" s="16">
        <f>J15*L15+K15*M15</f>
        <v>3.5649999999999999</v>
      </c>
      <c r="O15" s="17"/>
      <c r="Q15" s="28" t="s">
        <v>39</v>
      </c>
      <c r="R15" s="29"/>
      <c r="S15" s="30"/>
    </row>
    <row r="16" spans="2:19" x14ac:dyDescent="0.35">
      <c r="B16" s="23" t="s">
        <v>56</v>
      </c>
      <c r="C16" s="8"/>
      <c r="D16" s="8"/>
      <c r="E16" s="8"/>
      <c r="F16" s="9"/>
      <c r="I16" s="10" t="s">
        <v>38</v>
      </c>
      <c r="J16" s="11">
        <f>F5</f>
        <v>3.53</v>
      </c>
      <c r="K16" s="11">
        <f>F6</f>
        <v>3.6</v>
      </c>
      <c r="L16" s="12">
        <v>0.75</v>
      </c>
      <c r="M16" s="12">
        <v>0.25</v>
      </c>
      <c r="N16" s="13">
        <f>J16*L16+K16*M16</f>
        <v>3.5474999999999999</v>
      </c>
      <c r="O16" s="14" t="s">
        <v>50</v>
      </c>
      <c r="Q16" s="15" t="s">
        <v>38</v>
      </c>
      <c r="R16" s="31">
        <f>J16*L16+K16*M16</f>
        <v>3.5474999999999999</v>
      </c>
      <c r="S16" s="17"/>
    </row>
    <row r="17" spans="2:19" x14ac:dyDescent="0.35">
      <c r="B17" s="15" t="s">
        <v>57</v>
      </c>
      <c r="C17" s="45">
        <f>R25/R13*100</f>
        <v>33.167141500474841</v>
      </c>
      <c r="D17" s="46">
        <f>R25/R13*100</f>
        <v>33.167141500474841</v>
      </c>
      <c r="E17" s="47">
        <v>0.33169999999999999</v>
      </c>
      <c r="F17" s="27"/>
      <c r="I17" s="15" t="s">
        <v>38</v>
      </c>
      <c r="J17" s="16"/>
      <c r="K17" s="16"/>
      <c r="L17" s="16"/>
      <c r="M17" s="16"/>
      <c r="N17" s="16">
        <f>QUARTILE(C3:C14,1)</f>
        <v>3.5825</v>
      </c>
      <c r="O17" s="17" t="s">
        <v>48</v>
      </c>
      <c r="Q17" s="25"/>
      <c r="R17" s="26"/>
      <c r="S17" s="27"/>
    </row>
    <row r="18" spans="2:19" x14ac:dyDescent="0.35">
      <c r="B18" s="25"/>
      <c r="C18" s="26"/>
      <c r="D18" s="26"/>
      <c r="E18" s="26"/>
      <c r="F18" s="27"/>
      <c r="I18" s="15" t="s">
        <v>38</v>
      </c>
      <c r="J18" s="18">
        <f>F5</f>
        <v>3.53</v>
      </c>
      <c r="K18" s="18">
        <f>F6</f>
        <v>3.6</v>
      </c>
      <c r="L18" s="16">
        <v>0.25</v>
      </c>
      <c r="M18" s="16">
        <v>0.75</v>
      </c>
      <c r="N18" s="16">
        <f>J18*L18+K18*M18</f>
        <v>3.5825</v>
      </c>
      <c r="O18" s="17"/>
      <c r="Q18" s="28" t="s">
        <v>41</v>
      </c>
      <c r="R18" s="29"/>
      <c r="S18" s="30"/>
    </row>
    <row r="19" spans="2:19" x14ac:dyDescent="0.35">
      <c r="B19" s="28" t="s">
        <v>58</v>
      </c>
      <c r="C19" s="29"/>
      <c r="D19" s="29"/>
      <c r="E19" s="26"/>
      <c r="F19" s="27"/>
      <c r="I19" s="15"/>
      <c r="J19" s="16"/>
      <c r="K19" s="16"/>
      <c r="L19" s="16"/>
      <c r="M19" s="16"/>
      <c r="N19" s="16"/>
      <c r="O19" s="17"/>
      <c r="Q19" s="15" t="s">
        <v>49</v>
      </c>
      <c r="R19" s="32">
        <f>J22*L22+K22*M22</f>
        <v>7.04</v>
      </c>
      <c r="S19" s="17"/>
    </row>
    <row r="20" spans="2:19" x14ac:dyDescent="0.35">
      <c r="B20" s="19" t="s">
        <v>59</v>
      </c>
      <c r="C20" s="48">
        <f>(R19-2*R13+R16)/(R19-R16)</f>
        <v>1.6463851109520557E-2</v>
      </c>
      <c r="D20" s="49">
        <f>C20</f>
        <v>1.6463851109520557E-2</v>
      </c>
      <c r="E20" s="50"/>
      <c r="F20" s="43"/>
      <c r="I20" s="15" t="s">
        <v>49</v>
      </c>
      <c r="J20" s="18">
        <f>$F$11</f>
        <v>7.04</v>
      </c>
      <c r="K20" s="18">
        <f>$F$12</f>
        <v>7.04</v>
      </c>
      <c r="L20" s="16">
        <v>0.5</v>
      </c>
      <c r="M20" s="16">
        <v>0.5</v>
      </c>
      <c r="N20" s="16">
        <f>J20*L20+K20*M20</f>
        <v>7.04</v>
      </c>
      <c r="O20" s="17"/>
      <c r="Q20" s="25"/>
      <c r="R20" s="26"/>
      <c r="S20" s="27"/>
    </row>
    <row r="21" spans="2:19" x14ac:dyDescent="0.35">
      <c r="I21" s="15" t="s">
        <v>49</v>
      </c>
      <c r="J21" s="18">
        <f>$F$11</f>
        <v>7.04</v>
      </c>
      <c r="K21" s="18">
        <f>$F$12</f>
        <v>7.04</v>
      </c>
      <c r="L21" s="16">
        <v>0.75</v>
      </c>
      <c r="M21" s="16">
        <v>0.25</v>
      </c>
      <c r="N21" s="16">
        <f>J21*L21+K21*M21</f>
        <v>7.04</v>
      </c>
      <c r="O21" s="17"/>
      <c r="Q21" s="28" t="s">
        <v>51</v>
      </c>
      <c r="R21" s="29"/>
      <c r="S21" s="30"/>
    </row>
    <row r="22" spans="2:19" x14ac:dyDescent="0.35">
      <c r="B22" s="6" t="s">
        <v>60</v>
      </c>
      <c r="C22" s="51">
        <f>F3</f>
        <v>3.46</v>
      </c>
      <c r="I22" s="10" t="s">
        <v>49</v>
      </c>
      <c r="J22" s="11">
        <f>$F$11</f>
        <v>7.04</v>
      </c>
      <c r="K22" s="11">
        <f>$F$12</f>
        <v>7.04</v>
      </c>
      <c r="L22" s="12">
        <v>0.25</v>
      </c>
      <c r="M22" s="12">
        <v>0.75</v>
      </c>
      <c r="N22" s="13">
        <f>J22*L22+K22*M22</f>
        <v>7.04</v>
      </c>
      <c r="O22" s="14" t="s">
        <v>50</v>
      </c>
      <c r="Q22" s="15" t="s">
        <v>52</v>
      </c>
      <c r="R22" s="33">
        <f>F14-F3</f>
        <v>4.05</v>
      </c>
      <c r="S22" s="17"/>
    </row>
    <row r="23" spans="2:19" x14ac:dyDescent="0.35">
      <c r="B23" s="15" t="s">
        <v>38</v>
      </c>
      <c r="C23" s="52">
        <f>R16</f>
        <v>3.5474999999999999</v>
      </c>
      <c r="I23" s="19" t="s">
        <v>49</v>
      </c>
      <c r="J23" s="20">
        <f>$F$11</f>
        <v>7.04</v>
      </c>
      <c r="K23" s="20">
        <f>$F$12</f>
        <v>7.04</v>
      </c>
      <c r="L23" s="21"/>
      <c r="M23" s="21"/>
      <c r="N23" s="21">
        <f>QUARTILE(C3:C14,3)</f>
        <v>7.04</v>
      </c>
      <c r="O23" s="22" t="s">
        <v>48</v>
      </c>
      <c r="Q23" s="25"/>
      <c r="R23" s="26"/>
      <c r="S23" s="27"/>
    </row>
    <row r="24" spans="2:19" x14ac:dyDescent="0.35">
      <c r="B24" s="15" t="s">
        <v>35</v>
      </c>
      <c r="C24" s="52">
        <f>R13</f>
        <v>5.2649999999999997</v>
      </c>
      <c r="Q24" s="28" t="s">
        <v>53</v>
      </c>
      <c r="R24" s="29"/>
      <c r="S24" s="30"/>
    </row>
    <row r="25" spans="2:19" x14ac:dyDescent="0.35">
      <c r="B25" s="15" t="s">
        <v>49</v>
      </c>
      <c r="C25" s="52">
        <f>R19</f>
        <v>7.04</v>
      </c>
      <c r="Q25" s="19" t="s">
        <v>54</v>
      </c>
      <c r="R25" s="34">
        <f>(R19-R16)/2</f>
        <v>1.7462500000000001</v>
      </c>
      <c r="S25" s="22"/>
    </row>
    <row r="26" spans="2:19" x14ac:dyDescent="0.35">
      <c r="B26" s="19" t="s">
        <v>61</v>
      </c>
      <c r="C26" s="53">
        <f>F14</f>
        <v>7.51</v>
      </c>
    </row>
  </sheetData>
  <sortState xmlns:xlrd2="http://schemas.microsoft.com/office/spreadsheetml/2017/richdata2" ref="F3:F14">
    <sortCondition ref="F3:F14"/>
  </sortState>
  <mergeCells count="12">
    <mergeCell ref="B16:F16"/>
    <mergeCell ref="B19:D19"/>
    <mergeCell ref="B2:C2"/>
    <mergeCell ref="E2:F2"/>
    <mergeCell ref="Q24:S24"/>
    <mergeCell ref="Q21:S21"/>
    <mergeCell ref="Q18:S18"/>
    <mergeCell ref="Q15:S15"/>
    <mergeCell ref="N2:R2"/>
    <mergeCell ref="J2:K2"/>
    <mergeCell ref="N12:O12"/>
    <mergeCell ref="Q12:S12"/>
  </mergeCells>
  <phoneticPr fontId="4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2022-03-28T21:13:33Z</dcterms:created>
  <dcterms:modified xsi:type="dcterms:W3CDTF">2022-03-28T22:46:07Z</dcterms:modified>
</cp:coreProperties>
</file>