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RStudio [projects]\2022-Q1-R-1\Additionally\EXCEL\"/>
    </mc:Choice>
  </mc:AlternateContent>
  <xr:revisionPtr revIDLastSave="0" documentId="13_ncr:1_{EDA14917-3B7C-454C-ACCE-09B8C8524780}" xr6:coauthVersionLast="47" xr6:coauthVersionMax="47" xr10:uidLastSave="{00000000-0000-0000-0000-000000000000}"/>
  <bookViews>
    <workbookView xWindow="-38625" yWindow="-5625" windowWidth="19425" windowHeight="10425" xr2:uid="{B4C25F4D-C007-4CCB-BDA3-5E9189F664D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C27" i="1"/>
  <c r="C28" i="1"/>
  <c r="C29" i="1"/>
  <c r="C25" i="1"/>
  <c r="C23" i="1"/>
  <c r="F21" i="1"/>
  <c r="E3" i="1"/>
  <c r="D3" i="1"/>
  <c r="E21" i="1"/>
  <c r="F20" i="1"/>
  <c r="E20" i="1"/>
  <c r="E18" i="1"/>
  <c r="F19" i="1"/>
  <c r="E19" i="1"/>
  <c r="E17" i="1"/>
  <c r="F18" i="1"/>
  <c r="F17" i="1"/>
  <c r="F15" i="1"/>
  <c r="F14" i="1"/>
  <c r="F11" i="1"/>
  <c r="F10" i="1"/>
  <c r="E15" i="1"/>
  <c r="E14" i="1"/>
  <c r="E13" i="1"/>
  <c r="E12" i="1"/>
  <c r="E11" i="1"/>
  <c r="E10" i="1"/>
  <c r="E8" i="1"/>
  <c r="E4" i="1"/>
  <c r="E5" i="1"/>
  <c r="E6" i="1"/>
  <c r="E7" i="1"/>
  <c r="D4" i="1"/>
  <c r="D5" i="1"/>
  <c r="D6" i="1"/>
  <c r="D7" i="1"/>
  <c r="C9" i="1"/>
  <c r="C8" i="1"/>
</calcChain>
</file>

<file path=xl/sharedStrings.xml><?xml version="1.0" encoding="utf-8"?>
<sst xmlns="http://schemas.openxmlformats.org/spreadsheetml/2006/main" count="26" uniqueCount="26">
  <si>
    <t>n</t>
  </si>
  <si>
    <t>sum</t>
  </si>
  <si>
    <t>var (pop)</t>
  </si>
  <si>
    <t>var [o2]</t>
  </si>
  <si>
    <t>var (z próby) [s2]</t>
  </si>
  <si>
    <t>var (pop) [z probki]</t>
  </si>
  <si>
    <t>&lt;= wartość średnia z próby</t>
  </si>
  <si>
    <t>&lt;= obliczona wariacja z próby</t>
  </si>
  <si>
    <t>&lt;= obliczony estymator wariacji</t>
  </si>
  <si>
    <t>&lt;= obliczone odchylenie standardowe z próby</t>
  </si>
  <si>
    <t>o</t>
  </si>
  <si>
    <t>s</t>
  </si>
  <si>
    <t>mean [x]</t>
  </si>
  <si>
    <t>&lt;= obliczone odchylenie standardowe</t>
  </si>
  <si>
    <t>[x-2o]</t>
  </si>
  <si>
    <t>[x-o]</t>
  </si>
  <si>
    <t>[x]</t>
  </si>
  <si>
    <t>[x+o]</t>
  </si>
  <si>
    <t>[x+2o]</t>
  </si>
  <si>
    <t>&lt;= wynik nr 1</t>
  </si>
  <si>
    <t>&lt;= wynik nr 2</t>
  </si>
  <si>
    <t>&lt;= wynik nr 3</t>
  </si>
  <si>
    <t>&lt;= wynik nr 4</t>
  </si>
  <si>
    <t>&lt;= wynik nr 5</t>
  </si>
  <si>
    <t>średnia ( mean [x] )</t>
  </si>
  <si>
    <t>odległości od średniej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</si>
</sst>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8" xfId="0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/>
    <xf numFmtId="0" fontId="0" fillId="0" borderId="11" xfId="0" applyBorder="1"/>
    <xf numFmtId="165" fontId="1" fillId="7" borderId="4" xfId="0" applyNumberFormat="1" applyFont="1" applyFill="1" applyBorder="1"/>
    <xf numFmtId="165" fontId="1" fillId="7" borderId="7" xfId="0" applyNumberFormat="1" applyFont="1" applyFill="1" applyBorder="1"/>
    <xf numFmtId="165" fontId="1" fillId="7" borderId="9" xfId="0" applyNumberFormat="1" applyFont="1" applyFill="1" applyBorder="1"/>
    <xf numFmtId="165" fontId="1" fillId="5" borderId="4" xfId="0" applyNumberFormat="1" applyFont="1" applyFill="1" applyBorder="1"/>
    <xf numFmtId="165" fontId="1" fillId="6" borderId="9" xfId="0" applyNumberFormat="1" applyFont="1" applyFill="1" applyBorder="1"/>
    <xf numFmtId="165" fontId="1" fillId="4" borderId="9" xfId="0" applyNumberFormat="1" applyFont="1" applyFill="1" applyBorder="1"/>
    <xf numFmtId="165" fontId="1" fillId="3" borderId="7" xfId="0" applyNumberFormat="1" applyFont="1" applyFill="1" applyBorder="1"/>
    <xf numFmtId="0" fontId="1" fillId="2" borderId="1" xfId="0" applyFont="1" applyFill="1" applyBorder="1"/>
    <xf numFmtId="2" fontId="0" fillId="0" borderId="0" xfId="0" applyNumberFormat="1"/>
    <xf numFmtId="0" fontId="1" fillId="0" borderId="6" xfId="0" applyFont="1" applyBorder="1"/>
    <xf numFmtId="165" fontId="0" fillId="8" borderId="8" xfId="0" applyNumberFormat="1" applyFill="1" applyBorder="1"/>
    <xf numFmtId="165" fontId="0" fillId="8" borderId="11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829A-9C4A-428B-B900-10922D22DF35}">
  <dimension ref="B2:G30"/>
  <sheetViews>
    <sheetView tabSelected="1" workbookViewId="0">
      <selection activeCell="E25" sqref="E25"/>
    </sheetView>
  </sheetViews>
  <sheetFormatPr defaultRowHeight="14.5" x14ac:dyDescent="0.35"/>
  <cols>
    <col min="2" max="2" width="19.7265625" bestFit="1" customWidth="1"/>
    <col min="3" max="3" width="6" bestFit="1" customWidth="1"/>
    <col min="4" max="4" width="5" bestFit="1" customWidth="1"/>
    <col min="5" max="5" width="11.81640625" bestFit="1" customWidth="1"/>
    <col min="6" max="6" width="5.36328125" bestFit="1" customWidth="1"/>
    <col min="7" max="7" width="40.36328125" bestFit="1" customWidth="1"/>
  </cols>
  <sheetData>
    <row r="2" spans="2:7" x14ac:dyDescent="0.35">
      <c r="B2" s="3" t="s">
        <v>0</v>
      </c>
      <c r="C2" s="4">
        <v>5</v>
      </c>
      <c r="D2" s="4"/>
      <c r="E2" s="4"/>
      <c r="F2" s="4"/>
      <c r="G2" s="5"/>
    </row>
    <row r="3" spans="2:7" x14ac:dyDescent="0.35">
      <c r="B3" s="6"/>
      <c r="C3" s="7">
        <v>3.22</v>
      </c>
      <c r="D3" s="7">
        <f>C3-$C$9</f>
        <v>0.37800000000000056</v>
      </c>
      <c r="E3" s="8">
        <f>D3^2</f>
        <v>0.14288400000000043</v>
      </c>
      <c r="F3" s="9"/>
      <c r="G3" s="10"/>
    </row>
    <row r="4" spans="2:7" x14ac:dyDescent="0.35">
      <c r="B4" s="6"/>
      <c r="C4" s="7">
        <v>2.44</v>
      </c>
      <c r="D4" s="7">
        <f t="shared" ref="D4:D7" si="0">C4-$C$9</f>
        <v>-0.40199999999999969</v>
      </c>
      <c r="E4" s="8">
        <f t="shared" ref="E4:E7" si="1">D4^2</f>
        <v>0.16160399999999975</v>
      </c>
      <c r="F4" s="9"/>
      <c r="G4" s="10"/>
    </row>
    <row r="5" spans="2:7" x14ac:dyDescent="0.35">
      <c r="B5" s="6"/>
      <c r="C5" s="7">
        <v>3.09</v>
      </c>
      <c r="D5" s="7">
        <f t="shared" si="0"/>
        <v>0.24800000000000022</v>
      </c>
      <c r="E5" s="8">
        <f t="shared" si="1"/>
        <v>6.1504000000000107E-2</v>
      </c>
      <c r="F5" s="9"/>
      <c r="G5" s="10"/>
    </row>
    <row r="6" spans="2:7" x14ac:dyDescent="0.35">
      <c r="B6" s="6"/>
      <c r="C6" s="7">
        <v>2.6</v>
      </c>
      <c r="D6" s="7">
        <f t="shared" si="0"/>
        <v>-0.24199999999999955</v>
      </c>
      <c r="E6" s="8">
        <f t="shared" si="1"/>
        <v>5.8563999999999783E-2</v>
      </c>
      <c r="F6" s="9"/>
      <c r="G6" s="10"/>
    </row>
    <row r="7" spans="2:7" x14ac:dyDescent="0.35">
      <c r="B7" s="6"/>
      <c r="C7" s="7">
        <v>2.86</v>
      </c>
      <c r="D7" s="7">
        <f t="shared" si="0"/>
        <v>1.8000000000000238E-2</v>
      </c>
      <c r="E7" s="8">
        <f t="shared" si="1"/>
        <v>3.2400000000000858E-4</v>
      </c>
      <c r="F7" s="9"/>
      <c r="G7" s="10"/>
    </row>
    <row r="8" spans="2:7" x14ac:dyDescent="0.35">
      <c r="B8" s="6" t="s">
        <v>1</v>
      </c>
      <c r="C8" s="7">
        <f>SUM(C3:C7)</f>
        <v>14.209999999999999</v>
      </c>
      <c r="D8" s="9"/>
      <c r="E8" s="8">
        <f>SUM(E3:E7)</f>
        <v>0.42488000000000009</v>
      </c>
      <c r="F8" s="9"/>
      <c r="G8" s="10"/>
    </row>
    <row r="9" spans="2:7" x14ac:dyDescent="0.35">
      <c r="B9" s="6" t="s">
        <v>12</v>
      </c>
      <c r="C9" s="25">
        <f>C8/C2</f>
        <v>2.8419999999999996</v>
      </c>
      <c r="D9" s="1"/>
      <c r="E9" s="1"/>
      <c r="F9" s="1"/>
      <c r="G9" s="2" t="s">
        <v>6</v>
      </c>
    </row>
    <row r="10" spans="2:7" x14ac:dyDescent="0.35">
      <c r="B10" s="6" t="s">
        <v>3</v>
      </c>
      <c r="C10" s="9"/>
      <c r="D10" s="9"/>
      <c r="E10" s="11">
        <f>E8/C2</f>
        <v>8.4976000000000024E-2</v>
      </c>
      <c r="F10" s="24">
        <f>E8/C2</f>
        <v>8.4976000000000024E-2</v>
      </c>
      <c r="G10" s="10" t="s">
        <v>7</v>
      </c>
    </row>
    <row r="11" spans="2:7" x14ac:dyDescent="0.35">
      <c r="B11" s="6" t="s">
        <v>4</v>
      </c>
      <c r="C11" s="9"/>
      <c r="D11" s="9"/>
      <c r="E11" s="11">
        <f>E8/(C2-1)</f>
        <v>0.10622000000000002</v>
      </c>
      <c r="F11" s="23">
        <f>E8/(C2-1)</f>
        <v>0.10622000000000002</v>
      </c>
      <c r="G11" s="17" t="s">
        <v>8</v>
      </c>
    </row>
    <row r="12" spans="2:7" x14ac:dyDescent="0.35">
      <c r="B12" s="6" t="s">
        <v>2</v>
      </c>
      <c r="C12" s="9"/>
      <c r="D12" s="9"/>
      <c r="E12" s="12">
        <f>_xlfn.VAR.P(C3:C7)</f>
        <v>8.4976000000000343E-2</v>
      </c>
      <c r="F12" s="12"/>
      <c r="G12" s="10"/>
    </row>
    <row r="13" spans="2:7" x14ac:dyDescent="0.35">
      <c r="B13" s="6" t="s">
        <v>5</v>
      </c>
      <c r="C13" s="9"/>
      <c r="D13" s="9"/>
      <c r="E13" s="12">
        <f>_xlfn.VAR.S(C3:C7)</f>
        <v>0.10622000000000043</v>
      </c>
      <c r="F13" s="12"/>
      <c r="G13" s="10"/>
    </row>
    <row r="14" spans="2:7" x14ac:dyDescent="0.35">
      <c r="B14" s="6" t="s">
        <v>10</v>
      </c>
      <c r="C14" s="9"/>
      <c r="D14" s="9"/>
      <c r="E14" s="11">
        <f>_xlfn.STDEV.P(C3:C7)</f>
        <v>0.29150643217603339</v>
      </c>
      <c r="F14" s="21">
        <f>_xlfn.STDEV.P(C3:C7)</f>
        <v>0.29150643217603339</v>
      </c>
      <c r="G14" s="5" t="s">
        <v>9</v>
      </c>
    </row>
    <row r="15" spans="2:7" x14ac:dyDescent="0.35">
      <c r="B15" s="6" t="s">
        <v>11</v>
      </c>
      <c r="C15" s="9"/>
      <c r="D15" s="9"/>
      <c r="E15" s="11">
        <f>_xlfn.STDEV.S(C3:C7)</f>
        <v>0.32591409911202129</v>
      </c>
      <c r="F15" s="22">
        <f>_xlfn.STDEV.S(C3:C7)</f>
        <v>0.32591409911202129</v>
      </c>
      <c r="G15" s="17" t="s">
        <v>13</v>
      </c>
    </row>
    <row r="16" spans="2:7" x14ac:dyDescent="0.35">
      <c r="B16" s="6"/>
      <c r="C16" s="9"/>
      <c r="D16" s="9"/>
      <c r="E16" s="9"/>
      <c r="F16" s="9"/>
      <c r="G16" s="10"/>
    </row>
    <row r="17" spans="2:7" x14ac:dyDescent="0.35">
      <c r="B17" s="6" t="s">
        <v>14</v>
      </c>
      <c r="C17" s="9"/>
      <c r="D17" s="9"/>
      <c r="E17" s="13">
        <f>C9-E14*2</f>
        <v>2.2589871356479327</v>
      </c>
      <c r="F17" s="18">
        <f>C9-E14*2</f>
        <v>2.2589871356479327</v>
      </c>
      <c r="G17" s="5" t="s">
        <v>19</v>
      </c>
    </row>
    <row r="18" spans="2:7" x14ac:dyDescent="0.35">
      <c r="B18" s="6" t="s">
        <v>15</v>
      </c>
      <c r="C18" s="9"/>
      <c r="D18" s="9"/>
      <c r="E18" s="13">
        <f>C9-E14</f>
        <v>2.5504935678239664</v>
      </c>
      <c r="F18" s="19">
        <f>C9-E14</f>
        <v>2.5504935678239664</v>
      </c>
      <c r="G18" s="10" t="s">
        <v>20</v>
      </c>
    </row>
    <row r="19" spans="2:7" x14ac:dyDescent="0.35">
      <c r="B19" s="6" t="s">
        <v>16</v>
      </c>
      <c r="C19" s="9"/>
      <c r="D19" s="9"/>
      <c r="E19" s="13">
        <f>C9</f>
        <v>2.8419999999999996</v>
      </c>
      <c r="F19" s="19">
        <f>C9</f>
        <v>2.8419999999999996</v>
      </c>
      <c r="G19" s="10" t="s">
        <v>21</v>
      </c>
    </row>
    <row r="20" spans="2:7" x14ac:dyDescent="0.35">
      <c r="B20" s="6" t="s">
        <v>17</v>
      </c>
      <c r="C20" s="9"/>
      <c r="D20" s="9"/>
      <c r="E20" s="13">
        <f>C9+E14</f>
        <v>3.1335064321760329</v>
      </c>
      <c r="F20" s="19">
        <f>C9+E14</f>
        <v>3.1335064321760329</v>
      </c>
      <c r="G20" s="10" t="s">
        <v>22</v>
      </c>
    </row>
    <row r="21" spans="2:7" x14ac:dyDescent="0.35">
      <c r="B21" s="14" t="s">
        <v>18</v>
      </c>
      <c r="C21" s="15"/>
      <c r="D21" s="15"/>
      <c r="E21" s="16">
        <f>C9+E14*2</f>
        <v>3.4250128643520665</v>
      </c>
      <c r="F21" s="20">
        <f>C9+E14*2</f>
        <v>3.4250128643520665</v>
      </c>
      <c r="G21" s="17" t="s">
        <v>23</v>
      </c>
    </row>
    <row r="23" spans="2:7" x14ac:dyDescent="0.35">
      <c r="B23" s="3" t="s">
        <v>24</v>
      </c>
      <c r="C23" s="27">
        <f>C8/C2</f>
        <v>2.8419999999999996</v>
      </c>
    </row>
    <row r="24" spans="2:7" x14ac:dyDescent="0.35">
      <c r="B24" s="6"/>
      <c r="C24" s="10"/>
    </row>
    <row r="25" spans="2:7" x14ac:dyDescent="0.35">
      <c r="B25" s="6" t="s">
        <v>25</v>
      </c>
      <c r="C25" s="28">
        <f>C3-$C$23</f>
        <v>0.37800000000000056</v>
      </c>
    </row>
    <row r="26" spans="2:7" x14ac:dyDescent="0.35">
      <c r="B26" s="6"/>
      <c r="C26" s="28">
        <f t="shared" ref="C26:C29" si="2">C4-$C$23</f>
        <v>-0.40199999999999969</v>
      </c>
    </row>
    <row r="27" spans="2:7" x14ac:dyDescent="0.35">
      <c r="B27" s="6"/>
      <c r="C27" s="28">
        <f t="shared" si="2"/>
        <v>0.24800000000000022</v>
      </c>
    </row>
    <row r="28" spans="2:7" x14ac:dyDescent="0.35">
      <c r="B28" s="6"/>
      <c r="C28" s="28">
        <f t="shared" si="2"/>
        <v>-0.24199999999999955</v>
      </c>
    </row>
    <row r="29" spans="2:7" x14ac:dyDescent="0.35">
      <c r="B29" s="14"/>
      <c r="C29" s="29">
        <f t="shared" si="2"/>
        <v>1.8000000000000238E-2</v>
      </c>
    </row>
    <row r="30" spans="2:7" x14ac:dyDescent="0.35">
      <c r="C30" s="26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Tworzydło</dc:creator>
  <cp:lastModifiedBy>Łukasz Tworzydło</cp:lastModifiedBy>
  <dcterms:created xsi:type="dcterms:W3CDTF">2022-03-28T12:41:11Z</dcterms:created>
  <dcterms:modified xsi:type="dcterms:W3CDTF">2022-03-28T20:38:55Z</dcterms:modified>
</cp:coreProperties>
</file>