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pe Tonus\GitHub Repositories\2022-Q4-4_MATH_operations-research\1_Transportation-Problem_LPP\src\2022-12-17 (1)\Transportation-Problem_LPP\2_MS-Exel_Solver-Results_XLSX-FILE\"/>
    </mc:Choice>
  </mc:AlternateContent>
  <xr:revisionPtr revIDLastSave="0" documentId="13_ncr:1_{8B94B92E-E338-4D7C-8B31-CA961EB33C30}" xr6:coauthVersionLast="47" xr6:coauthVersionMax="47" xr10:uidLastSave="{00000000-0000-0000-0000-000000000000}"/>
  <bookViews>
    <workbookView xWindow="-110" yWindow="-110" windowWidth="19420" windowHeight="10420" activeTab="1" xr2:uid="{5069B475-95CF-4AFB-8FD9-7009343AD4F0}"/>
  </bookViews>
  <sheets>
    <sheet name="1_Bez-Magazynu" sheetId="1" r:id="rId1"/>
    <sheet name="2_Z-Magazynem" sheetId="2" r:id="rId2"/>
  </sheets>
  <definedNames>
    <definedName name="solver_adj" localSheetId="0" hidden="1">'1_Bez-Magazynu'!$B$20:$E$22</definedName>
    <definedName name="solver_adj" localSheetId="1" hidden="1">'2_Z-Magazynem'!$B$20:$F$22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'1_Bez-Magazynu'!$B$25:$E$25</definedName>
    <definedName name="solver_lhs1" localSheetId="1" hidden="1">'2_Z-Magazynem'!$B$25:$F$25</definedName>
    <definedName name="solver_lhs2" localSheetId="0" hidden="1">'1_Bez-Magazynu'!$G$20:$G$22</definedName>
    <definedName name="solver_lhs2" localSheetId="1" hidden="1">'2_Z-Magazynem'!$H$20:$H$22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'1_Bez-Magazynu'!$H$25</definedName>
    <definedName name="solver_opt" localSheetId="1" hidden="1">'2_Z-Magazynem'!$I$25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2</definedName>
    <definedName name="solver_rel2" localSheetId="0" hidden="1">1</definedName>
    <definedName name="solver_rel2" localSheetId="1" hidden="1">1</definedName>
    <definedName name="solver_rhs1" localSheetId="0" hidden="1">'1_Bez-Magazynu'!$B$16:$E$16</definedName>
    <definedName name="solver_rhs1" localSheetId="1" hidden="1">'2_Z-Magazynem'!$B$16:$F$16</definedName>
    <definedName name="solver_rhs2" localSheetId="0" hidden="1">'1_Bez-Magazynu'!$G$11:$G$13</definedName>
    <definedName name="solver_rhs2" localSheetId="1" hidden="1">'2_Z-Magazynem'!$H$11:$H$13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I25" i="2"/>
  <c r="H22" i="2"/>
  <c r="H21" i="2"/>
  <c r="H20" i="2"/>
  <c r="F25" i="2"/>
  <c r="E25" i="2"/>
  <c r="D25" i="2"/>
  <c r="C25" i="2"/>
  <c r="B25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H15" i="2"/>
  <c r="H25" i="1"/>
  <c r="E25" i="1"/>
  <c r="D25" i="1"/>
  <c r="C25" i="1"/>
  <c r="B25" i="1"/>
  <c r="G22" i="1"/>
  <c r="G21" i="1"/>
  <c r="G20" i="1"/>
  <c r="G16" i="1"/>
  <c r="G15" i="1"/>
  <c r="H25" i="2" l="1"/>
  <c r="H24" i="2"/>
  <c r="G24" i="1"/>
  <c r="G25" i="1"/>
</calcChain>
</file>

<file path=xl/sharedStrings.xml><?xml version="1.0" encoding="utf-8"?>
<sst xmlns="http://schemas.openxmlformats.org/spreadsheetml/2006/main" count="86" uniqueCount="24">
  <si>
    <t>ZADANIE TRANSPORTOWE [ TRANSPORTATION PROBLEM ]</t>
  </si>
  <si>
    <t>ZAKŁADY</t>
  </si>
  <si>
    <t>ODBIORCY</t>
  </si>
  <si>
    <t>P</t>
  </si>
  <si>
    <t>R</t>
  </si>
  <si>
    <t>S</t>
  </si>
  <si>
    <t>T</t>
  </si>
  <si>
    <t>Bj</t>
  </si>
  <si>
    <t>Ai</t>
  </si>
  <si>
    <t>Ci</t>
  </si>
  <si>
    <t>Ci =&gt; KP [ koszty produkcji ]</t>
  </si>
  <si>
    <t>Ai =&gt; ZP [ zdolności produkcyjne ]</t>
  </si>
  <si>
    <t>Koszty transportu [w zł za kg ]</t>
  </si>
  <si>
    <t>Zapotrzebowanie odbiorców (t)</t>
  </si>
  <si>
    <t>Bj =&gt; ZM [ zapotrzebowanie miast ]</t>
  </si>
  <si>
    <t>Możliwości dostawców [do produkcji]</t>
  </si>
  <si>
    <t xml:space="preserve"> =&gt; łączne zapotrzebowanie odbiorców</t>
  </si>
  <si>
    <t xml:space="preserve"> =&gt; łączne możliwości dostawców</t>
  </si>
  <si>
    <t>Łączny koszt przewozu</t>
  </si>
  <si>
    <t>Ilość surowca w kg przewieziona na trasach</t>
  </si>
  <si>
    <t>Ilość surowca w kg przywieziona do odbiorców</t>
  </si>
  <si>
    <t>Ilość surowca w kg wywieziona z zakładów</t>
  </si>
  <si>
    <t>MAGAZYN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</si>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</sst>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" xfId="0" applyFill="1" applyBorder="1"/>
    <xf numFmtId="0" fontId="0" fillId="3" borderId="7" xfId="0" applyFill="1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" xfId="0" applyBorder="1"/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839E-8C85-45AA-8020-17F9C0919B4A}">
  <dimension ref="A1:L25"/>
  <sheetViews>
    <sheetView zoomScale="80" zoomScaleNormal="80" workbookViewId="0">
      <selection activeCell="H25" sqref="H25:J25"/>
    </sheetView>
  </sheetViews>
  <sheetFormatPr defaultRowHeight="14.5" x14ac:dyDescent="0.35"/>
  <sheetData>
    <row r="1" spans="1:12" ht="15" thickBot="1" x14ac:dyDescent="0.4">
      <c r="A1" s="19" t="s">
        <v>0</v>
      </c>
      <c r="B1" s="19"/>
      <c r="C1" s="19"/>
      <c r="D1" s="19"/>
      <c r="E1" s="19"/>
      <c r="F1" s="19"/>
    </row>
    <row r="2" spans="1:12" x14ac:dyDescent="0.35">
      <c r="A2" s="25" t="s">
        <v>1</v>
      </c>
      <c r="B2" s="23" t="s">
        <v>2</v>
      </c>
      <c r="C2" s="23"/>
      <c r="D2" s="23"/>
      <c r="E2" s="24"/>
      <c r="F2" s="25" t="s">
        <v>8</v>
      </c>
      <c r="G2" s="27" t="s">
        <v>9</v>
      </c>
      <c r="I2" s="19" t="s">
        <v>11</v>
      </c>
      <c r="J2" s="19"/>
      <c r="K2" s="19"/>
      <c r="L2" s="19"/>
    </row>
    <row r="3" spans="1:12" x14ac:dyDescent="0.35">
      <c r="A3" s="26"/>
      <c r="B3" s="3" t="s">
        <v>3</v>
      </c>
      <c r="C3" s="3" t="s">
        <v>4</v>
      </c>
      <c r="D3" s="3" t="s">
        <v>5</v>
      </c>
      <c r="E3" s="4" t="s">
        <v>6</v>
      </c>
      <c r="F3" s="26"/>
      <c r="G3" s="28"/>
      <c r="I3" s="19" t="s">
        <v>10</v>
      </c>
      <c r="J3" s="19"/>
      <c r="K3" s="19"/>
      <c r="L3" s="19"/>
    </row>
    <row r="4" spans="1:12" x14ac:dyDescent="0.35">
      <c r="A4" s="6" t="s">
        <v>3</v>
      </c>
      <c r="B4" s="3">
        <v>0</v>
      </c>
      <c r="C4" s="3">
        <v>0.4</v>
      </c>
      <c r="D4" s="3">
        <v>0.5</v>
      </c>
      <c r="E4" s="4">
        <v>1</v>
      </c>
      <c r="F4" s="6">
        <v>3000</v>
      </c>
      <c r="G4" s="4">
        <v>4</v>
      </c>
      <c r="I4" s="19" t="s">
        <v>14</v>
      </c>
      <c r="J4" s="19"/>
      <c r="K4" s="19"/>
      <c r="L4" s="19"/>
    </row>
    <row r="5" spans="1:12" x14ac:dyDescent="0.35">
      <c r="A5" s="6" t="s">
        <v>4</v>
      </c>
      <c r="B5" s="3">
        <v>1</v>
      </c>
      <c r="C5" s="3">
        <v>0</v>
      </c>
      <c r="D5" s="3">
        <v>0.8</v>
      </c>
      <c r="E5" s="4">
        <v>0.6</v>
      </c>
      <c r="F5" s="6">
        <v>2000</v>
      </c>
      <c r="G5" s="4">
        <v>4.5</v>
      </c>
    </row>
    <row r="6" spans="1:12" ht="15" thickBot="1" x14ac:dyDescent="0.4">
      <c r="A6" s="7" t="s">
        <v>5</v>
      </c>
      <c r="B6" s="8">
        <v>0.5</v>
      </c>
      <c r="C6" s="8">
        <v>0.5</v>
      </c>
      <c r="D6" s="8">
        <v>0</v>
      </c>
      <c r="E6" s="9">
        <v>0.8</v>
      </c>
      <c r="F6" s="6">
        <v>2500</v>
      </c>
      <c r="G6" s="4">
        <v>4.2</v>
      </c>
    </row>
    <row r="7" spans="1:12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12">
        <v>1000</v>
      </c>
      <c r="F7" s="7"/>
      <c r="G7" s="9"/>
    </row>
    <row r="9" spans="1:12" ht="15" thickBot="1" x14ac:dyDescent="0.4">
      <c r="A9" s="19" t="s">
        <v>12</v>
      </c>
      <c r="B9" s="19"/>
      <c r="C9" s="19"/>
      <c r="D9" s="19"/>
      <c r="G9" s="19" t="s">
        <v>15</v>
      </c>
      <c r="H9" s="19"/>
      <c r="I9" s="19"/>
      <c r="J9" s="19"/>
    </row>
    <row r="10" spans="1:12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G10" s="6" t="s">
        <v>8</v>
      </c>
    </row>
    <row r="11" spans="1:12" x14ac:dyDescent="0.35">
      <c r="A11" s="6" t="s">
        <v>3</v>
      </c>
      <c r="B11" s="3">
        <v>0</v>
      </c>
      <c r="C11" s="3">
        <v>0.4</v>
      </c>
      <c r="D11" s="3">
        <v>0.5</v>
      </c>
      <c r="E11" s="4">
        <v>1</v>
      </c>
      <c r="G11" s="6">
        <v>3000</v>
      </c>
    </row>
    <row r="12" spans="1:12" x14ac:dyDescent="0.35">
      <c r="A12" s="6" t="s">
        <v>4</v>
      </c>
      <c r="B12" s="3">
        <v>1</v>
      </c>
      <c r="C12" s="3">
        <v>0</v>
      </c>
      <c r="D12" s="3">
        <v>0.8</v>
      </c>
      <c r="E12" s="4">
        <v>0.6</v>
      </c>
      <c r="G12" s="6">
        <v>2000</v>
      </c>
    </row>
    <row r="13" spans="1:12" ht="15" thickBot="1" x14ac:dyDescent="0.4">
      <c r="A13" s="7" t="s">
        <v>5</v>
      </c>
      <c r="B13" s="8">
        <v>0.5</v>
      </c>
      <c r="C13" s="8">
        <v>0.5</v>
      </c>
      <c r="D13" s="8">
        <v>0</v>
      </c>
      <c r="E13" s="9">
        <v>0.8</v>
      </c>
      <c r="G13" s="6">
        <v>2500</v>
      </c>
    </row>
    <row r="14" spans="1:12" ht="15" thickBot="1" x14ac:dyDescent="0.4"/>
    <row r="15" spans="1:12" ht="15" thickBot="1" x14ac:dyDescent="0.4">
      <c r="A15" s="29" t="s">
        <v>13</v>
      </c>
      <c r="B15" s="29"/>
      <c r="C15" s="29"/>
      <c r="D15" s="29"/>
      <c r="G15" s="13">
        <f>SUM(G11:G13)</f>
        <v>7500</v>
      </c>
      <c r="H15" s="30" t="s">
        <v>17</v>
      </c>
      <c r="I15" s="30"/>
      <c r="J15" s="30"/>
      <c r="K15" s="31"/>
    </row>
    <row r="16" spans="1:12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G16" s="14">
        <f>SUM(B16:E16)</f>
        <v>5000</v>
      </c>
      <c r="H16" s="21" t="s">
        <v>16</v>
      </c>
      <c r="I16" s="21"/>
      <c r="J16" s="21"/>
      <c r="K16" s="22"/>
    </row>
    <row r="18" spans="1:11" ht="15" thickBot="1" x14ac:dyDescent="0.4">
      <c r="A18" s="19" t="s">
        <v>19</v>
      </c>
      <c r="B18" s="19"/>
      <c r="C18" s="19"/>
      <c r="D18" s="19"/>
      <c r="E18" s="19"/>
    </row>
    <row r="19" spans="1:11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G19" s="19" t="s">
        <v>21</v>
      </c>
      <c r="H19" s="19"/>
      <c r="I19" s="19"/>
      <c r="J19" s="19"/>
      <c r="K19" s="19"/>
    </row>
    <row r="20" spans="1:11" x14ac:dyDescent="0.35">
      <c r="A20" s="6" t="s">
        <v>3</v>
      </c>
      <c r="B20" s="3">
        <v>1000</v>
      </c>
      <c r="C20" s="3">
        <v>0</v>
      </c>
      <c r="D20" s="3">
        <v>0</v>
      </c>
      <c r="E20" s="4">
        <v>0</v>
      </c>
      <c r="G20" s="17">
        <f>SUM(B20:E20)</f>
        <v>1000</v>
      </c>
    </row>
    <row r="21" spans="1:11" x14ac:dyDescent="0.35">
      <c r="A21" s="6" t="s">
        <v>4</v>
      </c>
      <c r="B21" s="3">
        <v>0</v>
      </c>
      <c r="C21" s="3">
        <v>2000</v>
      </c>
      <c r="D21" s="3">
        <v>0</v>
      </c>
      <c r="E21" s="4">
        <v>0</v>
      </c>
      <c r="G21" s="17">
        <f>SUM(B21:E21)</f>
        <v>2000</v>
      </c>
    </row>
    <row r="22" spans="1:11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G22" s="17">
        <f>SUM(B22:E22)</f>
        <v>2000</v>
      </c>
    </row>
    <row r="24" spans="1:11" x14ac:dyDescent="0.35">
      <c r="A24" s="19" t="s">
        <v>20</v>
      </c>
      <c r="B24" s="19"/>
      <c r="C24" s="19"/>
      <c r="D24" s="19"/>
      <c r="E24" s="19"/>
      <c r="G24" s="16">
        <f>SUM(G20:G22)</f>
        <v>5000</v>
      </c>
      <c r="H24" s="19" t="s">
        <v>18</v>
      </c>
      <c r="I24" s="19"/>
      <c r="J24" s="19"/>
    </row>
    <row r="25" spans="1:11" x14ac:dyDescent="0.35"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G25" s="15">
        <f>SUM(B25:E25)</f>
        <v>5000</v>
      </c>
      <c r="H25" s="20">
        <f>SUMPRODUCT(B11:E13,B20:E22)</f>
        <v>800</v>
      </c>
      <c r="I25" s="20"/>
      <c r="J25" s="20"/>
    </row>
  </sheetData>
  <mergeCells count="18">
    <mergeCell ref="H16:K16"/>
    <mergeCell ref="A1:F1"/>
    <mergeCell ref="B2:E2"/>
    <mergeCell ref="F2:F3"/>
    <mergeCell ref="G2:G3"/>
    <mergeCell ref="I2:L2"/>
    <mergeCell ref="I3:L3"/>
    <mergeCell ref="A2:A3"/>
    <mergeCell ref="A15:D15"/>
    <mergeCell ref="A9:D9"/>
    <mergeCell ref="I4:L4"/>
    <mergeCell ref="G9:J9"/>
    <mergeCell ref="H15:K15"/>
    <mergeCell ref="G19:K19"/>
    <mergeCell ref="A24:E24"/>
    <mergeCell ref="H24:J24"/>
    <mergeCell ref="H25:J25"/>
    <mergeCell ref="A18:E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DDEF-5E10-42E4-BD49-5068666644FA}">
  <dimension ref="A1:M25"/>
  <sheetViews>
    <sheetView tabSelected="1" zoomScale="80" zoomScaleNormal="80" workbookViewId="0">
      <selection activeCell="G25" sqref="G25"/>
    </sheetView>
  </sheetViews>
  <sheetFormatPr defaultRowHeight="14.5" x14ac:dyDescent="0.35"/>
  <cols>
    <col min="6" max="6" width="9.54296875" bestFit="1" customWidth="1"/>
  </cols>
  <sheetData>
    <row r="1" spans="1:13" ht="15" thickBot="1" x14ac:dyDescent="0.4">
      <c r="A1" s="29" t="s">
        <v>0</v>
      </c>
      <c r="B1" s="29"/>
      <c r="C1" s="29"/>
      <c r="D1" s="29"/>
      <c r="E1" s="29"/>
      <c r="F1" s="29"/>
      <c r="G1" s="29"/>
      <c r="H1" s="29"/>
    </row>
    <row r="2" spans="1:13" x14ac:dyDescent="0.35">
      <c r="A2" s="25" t="s">
        <v>1</v>
      </c>
      <c r="B2" s="23" t="s">
        <v>2</v>
      </c>
      <c r="C2" s="23"/>
      <c r="D2" s="23"/>
      <c r="E2" s="38"/>
      <c r="F2" s="53" t="s">
        <v>22</v>
      </c>
      <c r="G2" s="41" t="s">
        <v>8</v>
      </c>
      <c r="H2" s="27" t="s">
        <v>9</v>
      </c>
      <c r="J2" s="19" t="s">
        <v>11</v>
      </c>
      <c r="K2" s="19"/>
      <c r="L2" s="19"/>
      <c r="M2" s="19"/>
    </row>
    <row r="3" spans="1:13" x14ac:dyDescent="0.35">
      <c r="A3" s="26"/>
      <c r="B3" s="3" t="s">
        <v>3</v>
      </c>
      <c r="C3" s="3" t="s">
        <v>4</v>
      </c>
      <c r="D3" s="3" t="s">
        <v>5</v>
      </c>
      <c r="E3" s="39" t="s">
        <v>6</v>
      </c>
      <c r="F3" s="44" t="s">
        <v>23</v>
      </c>
      <c r="G3" s="42"/>
      <c r="H3" s="28"/>
      <c r="J3" s="19" t="s">
        <v>10</v>
      </c>
      <c r="K3" s="19"/>
      <c r="L3" s="19"/>
      <c r="M3" s="19"/>
    </row>
    <row r="4" spans="1:13" x14ac:dyDescent="0.35">
      <c r="A4" s="6" t="s">
        <v>3</v>
      </c>
      <c r="B4" s="3">
        <v>0</v>
      </c>
      <c r="C4" s="3">
        <v>0.4</v>
      </c>
      <c r="D4" s="3">
        <v>0.5</v>
      </c>
      <c r="E4" s="39">
        <v>1</v>
      </c>
      <c r="F4" s="44">
        <v>0</v>
      </c>
      <c r="G4" s="43">
        <v>3000</v>
      </c>
      <c r="H4" s="4">
        <v>4</v>
      </c>
      <c r="J4" s="19" t="s">
        <v>14</v>
      </c>
      <c r="K4" s="19"/>
      <c r="L4" s="19"/>
      <c r="M4" s="19"/>
    </row>
    <row r="5" spans="1:13" x14ac:dyDescent="0.35">
      <c r="A5" s="6" t="s">
        <v>4</v>
      </c>
      <c r="B5" s="3">
        <v>1</v>
      </c>
      <c r="C5" s="3">
        <v>0</v>
      </c>
      <c r="D5" s="3">
        <v>0.8</v>
      </c>
      <c r="E5" s="39">
        <v>0.6</v>
      </c>
      <c r="F5" s="44">
        <v>0</v>
      </c>
      <c r="G5" s="43">
        <v>2000</v>
      </c>
      <c r="H5" s="4">
        <v>4.5</v>
      </c>
    </row>
    <row r="6" spans="1:13" ht="15" thickBot="1" x14ac:dyDescent="0.4">
      <c r="A6" s="45" t="s">
        <v>5</v>
      </c>
      <c r="B6" s="46">
        <v>0.5</v>
      </c>
      <c r="C6" s="46">
        <v>0.5</v>
      </c>
      <c r="D6" s="46">
        <v>0</v>
      </c>
      <c r="E6" s="47">
        <v>0.8</v>
      </c>
      <c r="F6" s="48">
        <v>0</v>
      </c>
      <c r="G6" s="49">
        <v>2500</v>
      </c>
      <c r="H6" s="50">
        <v>4.2</v>
      </c>
    </row>
    <row r="7" spans="1:13" ht="15" thickBot="1" x14ac:dyDescent="0.4">
      <c r="A7" s="10" t="s">
        <v>7</v>
      </c>
      <c r="B7" s="11">
        <v>1000</v>
      </c>
      <c r="C7" s="11">
        <v>2000</v>
      </c>
      <c r="D7" s="11">
        <v>1000</v>
      </c>
      <c r="E7" s="40">
        <v>1000</v>
      </c>
      <c r="F7" s="51">
        <v>2000</v>
      </c>
      <c r="G7" s="52"/>
      <c r="H7" s="12"/>
    </row>
    <row r="9" spans="1:13" ht="15" thickBot="1" x14ac:dyDescent="0.4">
      <c r="A9" s="29" t="s">
        <v>12</v>
      </c>
      <c r="B9" s="29"/>
      <c r="C9" s="29"/>
      <c r="D9" s="29"/>
      <c r="E9" s="29"/>
      <c r="F9" s="29"/>
      <c r="H9" s="19" t="s">
        <v>15</v>
      </c>
      <c r="I9" s="19"/>
      <c r="J9" s="19"/>
      <c r="K9" s="19"/>
    </row>
    <row r="10" spans="1:13" x14ac:dyDescent="0.35">
      <c r="A10" s="5"/>
      <c r="B10" s="1" t="s">
        <v>3</v>
      </c>
      <c r="C10" s="1" t="s">
        <v>4</v>
      </c>
      <c r="D10" s="1" t="s">
        <v>5</v>
      </c>
      <c r="E10" s="2" t="s">
        <v>6</v>
      </c>
      <c r="F10" s="54" t="s">
        <v>23</v>
      </c>
      <c r="H10" s="6" t="s">
        <v>8</v>
      </c>
    </row>
    <row r="11" spans="1:13" x14ac:dyDescent="0.35">
      <c r="A11" s="6" t="s">
        <v>3</v>
      </c>
      <c r="B11" s="3">
        <f>(0*H4)</f>
        <v>0</v>
      </c>
      <c r="C11" s="3">
        <f>(0.4*H4)</f>
        <v>1.6</v>
      </c>
      <c r="D11" s="3">
        <f>(0.5*H4)</f>
        <v>2</v>
      </c>
      <c r="E11" s="4">
        <f>(1*H4)</f>
        <v>4</v>
      </c>
      <c r="F11" s="55">
        <f>(0*H4)</f>
        <v>0</v>
      </c>
      <c r="H11" s="6">
        <v>3000</v>
      </c>
    </row>
    <row r="12" spans="1:13" x14ac:dyDescent="0.35">
      <c r="A12" s="6" t="s">
        <v>4</v>
      </c>
      <c r="B12" s="3">
        <f>(1*H5)</f>
        <v>4.5</v>
      </c>
      <c r="C12" s="3">
        <f>(0*H5)</f>
        <v>0</v>
      </c>
      <c r="D12" s="3">
        <f>(0.8*H5)</f>
        <v>3.6</v>
      </c>
      <c r="E12" s="4">
        <f>(0.6*H5)</f>
        <v>2.6999999999999997</v>
      </c>
      <c r="F12" s="55">
        <f>(0*H5)</f>
        <v>0</v>
      </c>
      <c r="H12" s="6">
        <v>2000</v>
      </c>
    </row>
    <row r="13" spans="1:13" ht="15" thickBot="1" x14ac:dyDescent="0.4">
      <c r="A13" s="7" t="s">
        <v>5</v>
      </c>
      <c r="B13" s="8">
        <f>(0.5*H6)</f>
        <v>2.1</v>
      </c>
      <c r="C13" s="8">
        <f>(0.5*H6)</f>
        <v>2.1</v>
      </c>
      <c r="D13" s="8">
        <f>(0*H6)</f>
        <v>0</v>
      </c>
      <c r="E13" s="9">
        <f>(0.8*H6)</f>
        <v>3.3600000000000003</v>
      </c>
      <c r="F13" s="56">
        <f>(0*H6)</f>
        <v>0</v>
      </c>
      <c r="H13" s="6">
        <v>2500</v>
      </c>
    </row>
    <row r="14" spans="1:13" ht="15" thickBot="1" x14ac:dyDescent="0.4"/>
    <row r="15" spans="1:13" ht="15" thickBot="1" x14ac:dyDescent="0.4">
      <c r="A15" s="29" t="s">
        <v>13</v>
      </c>
      <c r="B15" s="29"/>
      <c r="C15" s="29"/>
      <c r="D15" s="29"/>
      <c r="E15" s="29"/>
      <c r="F15" s="29"/>
      <c r="H15" s="13">
        <f>SUM(H11:H13)</f>
        <v>7500</v>
      </c>
      <c r="I15" s="35" t="s">
        <v>17</v>
      </c>
      <c r="J15" s="36"/>
      <c r="K15" s="36"/>
      <c r="L15" s="37"/>
    </row>
    <row r="16" spans="1:13" ht="15" thickBot="1" x14ac:dyDescent="0.4">
      <c r="A16" s="10" t="s">
        <v>7</v>
      </c>
      <c r="B16" s="11">
        <v>1000</v>
      </c>
      <c r="C16" s="11">
        <v>2000</v>
      </c>
      <c r="D16" s="11">
        <v>1000</v>
      </c>
      <c r="E16" s="12">
        <v>1000</v>
      </c>
      <c r="F16" s="57">
        <v>2000</v>
      </c>
      <c r="H16" s="14">
        <f>SUM(B16:F16)</f>
        <v>7000</v>
      </c>
      <c r="I16" s="32" t="s">
        <v>16</v>
      </c>
      <c r="J16" s="33"/>
      <c r="K16" s="33"/>
      <c r="L16" s="34"/>
    </row>
    <row r="18" spans="1:12" ht="15" thickBot="1" x14ac:dyDescent="0.4">
      <c r="A18" s="19" t="s">
        <v>19</v>
      </c>
      <c r="B18" s="19"/>
      <c r="C18" s="19"/>
      <c r="D18" s="19"/>
      <c r="E18" s="19"/>
    </row>
    <row r="19" spans="1:12" x14ac:dyDescent="0.35">
      <c r="A19" s="5"/>
      <c r="B19" s="1" t="s">
        <v>3</v>
      </c>
      <c r="C19" s="1" t="s">
        <v>4</v>
      </c>
      <c r="D19" s="1" t="s">
        <v>5</v>
      </c>
      <c r="E19" s="2" t="s">
        <v>6</v>
      </c>
      <c r="F19" s="54" t="s">
        <v>23</v>
      </c>
      <c r="H19" s="19" t="s">
        <v>21</v>
      </c>
      <c r="I19" s="19"/>
      <c r="J19" s="19"/>
      <c r="K19" s="19"/>
      <c r="L19" s="19"/>
    </row>
    <row r="20" spans="1:12" x14ac:dyDescent="0.35">
      <c r="A20" s="6" t="s">
        <v>3</v>
      </c>
      <c r="B20" s="3">
        <v>1000</v>
      </c>
      <c r="C20" s="3">
        <v>0</v>
      </c>
      <c r="D20" s="3">
        <v>0</v>
      </c>
      <c r="E20" s="4">
        <v>0</v>
      </c>
      <c r="F20" s="55">
        <v>1500</v>
      </c>
      <c r="H20" s="17">
        <f>SUM(B20:F20)</f>
        <v>2500</v>
      </c>
    </row>
    <row r="21" spans="1:12" x14ac:dyDescent="0.35">
      <c r="A21" s="6" t="s">
        <v>4</v>
      </c>
      <c r="B21" s="3">
        <v>0</v>
      </c>
      <c r="C21" s="3">
        <v>2000</v>
      </c>
      <c r="D21" s="3">
        <v>0</v>
      </c>
      <c r="E21" s="4">
        <v>0</v>
      </c>
      <c r="F21" s="55">
        <v>0</v>
      </c>
      <c r="H21" s="17">
        <f>SUM(B21:F21)</f>
        <v>2000</v>
      </c>
    </row>
    <row r="22" spans="1:12" ht="15" thickBot="1" x14ac:dyDescent="0.4">
      <c r="A22" s="7" t="s">
        <v>5</v>
      </c>
      <c r="B22" s="8">
        <v>0</v>
      </c>
      <c r="C22" s="8">
        <v>0</v>
      </c>
      <c r="D22" s="8">
        <v>1000</v>
      </c>
      <c r="E22" s="9">
        <v>1000</v>
      </c>
      <c r="F22" s="56">
        <v>500</v>
      </c>
      <c r="H22" s="17">
        <f>SUM(B22:F22)</f>
        <v>2500</v>
      </c>
    </row>
    <row r="24" spans="1:12" x14ac:dyDescent="0.35">
      <c r="A24" s="19" t="s">
        <v>20</v>
      </c>
      <c r="B24" s="19"/>
      <c r="C24" s="19"/>
      <c r="D24" s="19"/>
      <c r="E24" s="19"/>
      <c r="F24" s="19"/>
      <c r="H24" s="16">
        <f>SUM(H20:H22)</f>
        <v>7000</v>
      </c>
      <c r="I24" s="19" t="s">
        <v>18</v>
      </c>
      <c r="J24" s="19"/>
      <c r="K24" s="19"/>
    </row>
    <row r="25" spans="1:12" x14ac:dyDescent="0.35">
      <c r="B25" s="18">
        <f>SUM(B20:B22)</f>
        <v>1000</v>
      </c>
      <c r="C25" s="18">
        <f>SUM(C20:C22)</f>
        <v>2000</v>
      </c>
      <c r="D25" s="18">
        <f>SUM(D20:D22)</f>
        <v>1000</v>
      </c>
      <c r="E25" s="18">
        <f>SUM(E20:E22)</f>
        <v>1000</v>
      </c>
      <c r="F25" s="18">
        <f>SUM(F20:F22)</f>
        <v>2000</v>
      </c>
      <c r="H25" s="15">
        <f>SUM(B25:F25)</f>
        <v>7000</v>
      </c>
      <c r="I25" s="20">
        <f>SUMPRODUCT(B11:E13,B20:E22)</f>
        <v>3360.0000000000005</v>
      </c>
      <c r="J25" s="20"/>
      <c r="K25" s="20"/>
    </row>
  </sheetData>
  <mergeCells count="18">
    <mergeCell ref="J2:M2"/>
    <mergeCell ref="H2:H3"/>
    <mergeCell ref="I25:K25"/>
    <mergeCell ref="A24:F24"/>
    <mergeCell ref="A15:F15"/>
    <mergeCell ref="A9:F9"/>
    <mergeCell ref="A18:E18"/>
    <mergeCell ref="H19:L19"/>
    <mergeCell ref="I24:K24"/>
    <mergeCell ref="J3:M3"/>
    <mergeCell ref="J4:M4"/>
    <mergeCell ref="H9:K9"/>
    <mergeCell ref="I15:L15"/>
    <mergeCell ref="I16:L16"/>
    <mergeCell ref="A2:A3"/>
    <mergeCell ref="B2:E2"/>
    <mergeCell ref="G2:G3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1_Bez-Magazynu</vt:lpstr>
      <vt:lpstr>2_Z-Magazynem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2022-12-04T10:14:14Z</dcterms:created>
  <dcterms:modified xsi:type="dcterms:W3CDTF">2022-12-17T09:35:22Z</dcterms:modified>
</cp:coreProperties>
</file>