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rpe Tonus\GitHub Repositories\2022-Q4-4_MATH_operations-research\1_Transportation-Problem_LPP\src\2023-01-04 (2)\Transportation-Problem_LPP\2_MS-Exel_Solver-Results_XLSX-FILE\"/>
    </mc:Choice>
  </mc:AlternateContent>
  <xr:revisionPtr revIDLastSave="0" documentId="13_ncr:1_{9A3DAD4C-0C01-4BEA-9E2A-B4B2A605CC94}" xr6:coauthVersionLast="47" xr6:coauthVersionMax="47" xr10:uidLastSave="{00000000-0000-0000-0000-000000000000}"/>
  <bookViews>
    <workbookView xWindow="-38520" yWindow="-11595" windowWidth="38640" windowHeight="21240" activeTab="5" xr2:uid="{5069B475-95CF-4AFB-8FD9-7009343AD4F0}"/>
  </bookViews>
  <sheets>
    <sheet name="0_Zeszyt (TP-n)" sheetId="3" r:id="rId1"/>
    <sheet name="1.1_Bez-Magazynu (bkt)" sheetId="1" r:id="rId2"/>
    <sheet name="1.2_Z-Magazynem (bkt)" sheetId="5" r:id="rId3"/>
    <sheet name="2.1_Z-Magazynem (kt)" sheetId="2" r:id="rId4"/>
    <sheet name="2.2_Z-Magazynem (kt+fc)" sheetId="4" r:id="rId5"/>
    <sheet name="3_Z-Magazynem (kt+2fc)" sheetId="6" r:id="rId6"/>
  </sheets>
  <definedNames>
    <definedName name="solver_adj" localSheetId="1" hidden="1">'1.1_Bez-Magazynu (bkt)'!$B$20:$E$22</definedName>
    <definedName name="solver_adj" localSheetId="2" hidden="1">'1.2_Z-Magazynem (bkt)'!$B$20:$F$22</definedName>
    <definedName name="solver_adj" localSheetId="3" hidden="1">'2.1_Z-Magazynem (kt)'!$B$20:$F$22</definedName>
    <definedName name="solver_adj" localSheetId="4" hidden="1">'2.2_Z-Magazynem (kt+fc)'!$B$20:$F$22</definedName>
    <definedName name="solver_adj" localSheetId="5" hidden="1">'3_Z-Magazynem (kt+2fc)'!$B$20:$F$22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lhs1" localSheetId="1" hidden="1">'1.1_Bez-Magazynu (bkt)'!$B$25:$E$25</definedName>
    <definedName name="solver_lhs1" localSheetId="2" hidden="1">'1.2_Z-Magazynem (bkt)'!$B$25:$F$25</definedName>
    <definedName name="solver_lhs1" localSheetId="3" hidden="1">'2.1_Z-Magazynem (kt)'!$B$25:$F$25</definedName>
    <definedName name="solver_lhs1" localSheetId="4" hidden="1">'2.2_Z-Magazynem (kt+fc)'!$B$25:$F$25</definedName>
    <definedName name="solver_lhs1" localSheetId="5" hidden="1">'3_Z-Magazynem (kt+2fc)'!$B$25:$F$25</definedName>
    <definedName name="solver_lhs2" localSheetId="1" hidden="1">'1.1_Bez-Magazynu (bkt)'!$G$20:$G$22</definedName>
    <definedName name="solver_lhs2" localSheetId="2" hidden="1">'1.2_Z-Magazynem (bkt)'!$H$20:$H$22</definedName>
    <definedName name="solver_lhs2" localSheetId="3" hidden="1">'2.1_Z-Magazynem (kt)'!$H$20:$H$22</definedName>
    <definedName name="solver_lhs2" localSheetId="4" hidden="1">'2.2_Z-Magazynem (kt+fc)'!$H$20:$H$22</definedName>
    <definedName name="solver_lhs2" localSheetId="5" hidden="1">'3_Z-Magazynem (kt+2fc)'!$H$20:$H$22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um" localSheetId="1" hidden="1">2</definedName>
    <definedName name="solver_num" localSheetId="2" hidden="1">2</definedName>
    <definedName name="solver_num" localSheetId="3" hidden="1">2</definedName>
    <definedName name="solver_num" localSheetId="4" hidden="1">2</definedName>
    <definedName name="solver_num" localSheetId="5" hidden="1">2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opt" localSheetId="1" hidden="1">'1.1_Bez-Magazynu (bkt)'!$H$25</definedName>
    <definedName name="solver_opt" localSheetId="2" hidden="1">'1.2_Z-Magazynem (bkt)'!$I$25</definedName>
    <definedName name="solver_opt" localSheetId="3" hidden="1">'2.1_Z-Magazynem (kt)'!$I$25</definedName>
    <definedName name="solver_opt" localSheetId="4" hidden="1">'2.2_Z-Magazynem (kt+fc)'!$I$25</definedName>
    <definedName name="solver_opt" localSheetId="5" hidden="1">'3_Z-Magazynem (kt+2fc)'!$I$25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el1" localSheetId="1" hidden="1">2</definedName>
    <definedName name="solver_rel1" localSheetId="2" hidden="1">2</definedName>
    <definedName name="solver_rel1" localSheetId="3" hidden="1">2</definedName>
    <definedName name="solver_rel1" localSheetId="4" hidden="1">2</definedName>
    <definedName name="solver_rel1" localSheetId="5" hidden="1">2</definedName>
    <definedName name="solver_rel2" localSheetId="1" hidden="1">1</definedName>
    <definedName name="solver_rel2" localSheetId="2" hidden="1">1</definedName>
    <definedName name="solver_rel2" localSheetId="3" hidden="1">1</definedName>
    <definedName name="solver_rel2" localSheetId="4" hidden="1">1</definedName>
    <definedName name="solver_rel2" localSheetId="5" hidden="1">1</definedName>
    <definedName name="solver_rhs1" localSheetId="1" hidden="1">'1.1_Bez-Magazynu (bkt)'!$B$16:$E$16</definedName>
    <definedName name="solver_rhs1" localSheetId="2" hidden="1">'1.2_Z-Magazynem (bkt)'!$B$16:$F$16</definedName>
    <definedName name="solver_rhs1" localSheetId="3" hidden="1">'2.1_Z-Magazynem (kt)'!$B$16:$F$16</definedName>
    <definedName name="solver_rhs1" localSheetId="4" hidden="1">'2.2_Z-Magazynem (kt+fc)'!$B$16:$F$16</definedName>
    <definedName name="solver_rhs1" localSheetId="5" hidden="1">'3_Z-Magazynem (kt+2fc)'!$B$16:$F$16</definedName>
    <definedName name="solver_rhs2" localSheetId="1" hidden="1">'1.1_Bez-Magazynu (bkt)'!$G$11:$G$13</definedName>
    <definedName name="solver_rhs2" localSheetId="2" hidden="1">'1.2_Z-Magazynem (bkt)'!$H$11:$H$13</definedName>
    <definedName name="solver_rhs2" localSheetId="3" hidden="1">'2.1_Z-Magazynem (kt)'!$H$11:$H$13</definedName>
    <definedName name="solver_rhs2" localSheetId="4" hidden="1">'2.2_Z-Magazynem (kt+fc)'!$H$11:$H$13</definedName>
    <definedName name="solver_rhs2" localSheetId="5" hidden="1">'3_Z-Magazynem (kt+2fc)'!$H$11:$H$13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0" i="6" l="1"/>
  <c r="V16" i="6"/>
  <c r="I25" i="5"/>
  <c r="H25" i="1"/>
  <c r="P11" i="6"/>
  <c r="Q11" i="6"/>
  <c r="R11" i="6"/>
  <c r="S11" i="6"/>
  <c r="T11" i="6"/>
  <c r="P12" i="6"/>
  <c r="Q12" i="6"/>
  <c r="R12" i="6"/>
  <c r="S12" i="6"/>
  <c r="T12" i="6"/>
  <c r="P13" i="6"/>
  <c r="Q13" i="6"/>
  <c r="R13" i="6"/>
  <c r="S13" i="6"/>
  <c r="T13" i="6"/>
  <c r="F25" i="6"/>
  <c r="E25" i="6"/>
  <c r="D25" i="6"/>
  <c r="C25" i="6"/>
  <c r="B25" i="6"/>
  <c r="H22" i="6"/>
  <c r="H21" i="6"/>
  <c r="H20" i="6"/>
  <c r="H16" i="6"/>
  <c r="H15" i="6"/>
  <c r="F13" i="6"/>
  <c r="T6" i="6" s="1"/>
  <c r="E13" i="6"/>
  <c r="S6" i="6" s="1"/>
  <c r="D13" i="6"/>
  <c r="R6" i="6" s="1"/>
  <c r="C13" i="6"/>
  <c r="Q6" i="6" s="1"/>
  <c r="B13" i="6"/>
  <c r="P6" i="6" s="1"/>
  <c r="F12" i="6"/>
  <c r="T5" i="6" s="1"/>
  <c r="E12" i="6"/>
  <c r="S5" i="6" s="1"/>
  <c r="D12" i="6"/>
  <c r="R5" i="6" s="1"/>
  <c r="C12" i="6"/>
  <c r="Q5" i="6" s="1"/>
  <c r="B12" i="6"/>
  <c r="P5" i="6" s="1"/>
  <c r="F11" i="6"/>
  <c r="T4" i="6" s="1"/>
  <c r="E11" i="6"/>
  <c r="S4" i="6" s="1"/>
  <c r="D11" i="6"/>
  <c r="R4" i="6" s="1"/>
  <c r="C11" i="6"/>
  <c r="Q4" i="6" s="1"/>
  <c r="B11" i="6"/>
  <c r="P4" i="6" s="1"/>
  <c r="F25" i="5"/>
  <c r="E25" i="5"/>
  <c r="D25" i="5"/>
  <c r="C25" i="5"/>
  <c r="B25" i="5"/>
  <c r="H22" i="5"/>
  <c r="H21" i="5"/>
  <c r="H20" i="5"/>
  <c r="H16" i="5"/>
  <c r="H15" i="5"/>
  <c r="S13" i="4"/>
  <c r="S12" i="4"/>
  <c r="S11" i="4"/>
  <c r="R13" i="4"/>
  <c r="R12" i="4"/>
  <c r="R11" i="4"/>
  <c r="Q13" i="4"/>
  <c r="Q12" i="4"/>
  <c r="Q11" i="4"/>
  <c r="P13" i="4"/>
  <c r="P12" i="4"/>
  <c r="P11" i="4"/>
  <c r="O13" i="4"/>
  <c r="O12" i="4"/>
  <c r="O11" i="4"/>
  <c r="S22" i="4"/>
  <c r="S21" i="4"/>
  <c r="S20" i="4"/>
  <c r="R22" i="4"/>
  <c r="R21" i="4"/>
  <c r="R20" i="4"/>
  <c r="Q22" i="4"/>
  <c r="Q21" i="4"/>
  <c r="Q20" i="4"/>
  <c r="P22" i="4"/>
  <c r="P21" i="4"/>
  <c r="P20" i="4"/>
  <c r="O22" i="4"/>
  <c r="O21" i="4"/>
  <c r="O20" i="4"/>
  <c r="F25" i="4"/>
  <c r="E25" i="4"/>
  <c r="D25" i="4"/>
  <c r="C25" i="4"/>
  <c r="B25" i="4"/>
  <c r="H22" i="4"/>
  <c r="H21" i="4"/>
  <c r="H20" i="4"/>
  <c r="H16" i="4"/>
  <c r="H15" i="4"/>
  <c r="F13" i="4"/>
  <c r="E13" i="4"/>
  <c r="D13" i="4"/>
  <c r="C13" i="4"/>
  <c r="B13" i="4"/>
  <c r="F12" i="4"/>
  <c r="E12" i="4"/>
  <c r="D12" i="4"/>
  <c r="C12" i="4"/>
  <c r="B12" i="4"/>
  <c r="F11" i="4"/>
  <c r="E11" i="4"/>
  <c r="D11" i="4"/>
  <c r="C11" i="4"/>
  <c r="B11" i="4"/>
  <c r="F13" i="2"/>
  <c r="E13" i="2"/>
  <c r="D13" i="2"/>
  <c r="C13" i="2"/>
  <c r="B13" i="2"/>
  <c r="F12" i="2"/>
  <c r="E12" i="2"/>
  <c r="D12" i="2"/>
  <c r="C12" i="2"/>
  <c r="B12" i="2"/>
  <c r="F11" i="2"/>
  <c r="E11" i="2"/>
  <c r="D11" i="2"/>
  <c r="C11" i="2"/>
  <c r="B11" i="2"/>
  <c r="H16" i="2"/>
  <c r="H22" i="2"/>
  <c r="H21" i="2"/>
  <c r="H20" i="2"/>
  <c r="F25" i="2"/>
  <c r="E25" i="2"/>
  <c r="D25" i="2"/>
  <c r="C25" i="2"/>
  <c r="B25" i="2"/>
  <c r="H15" i="2"/>
  <c r="E25" i="1"/>
  <c r="D25" i="1"/>
  <c r="C25" i="1"/>
  <c r="B25" i="1"/>
  <c r="G22" i="1"/>
  <c r="G21" i="1"/>
  <c r="G20" i="1"/>
  <c r="G16" i="1"/>
  <c r="G15" i="1"/>
  <c r="O17" i="6" l="1"/>
  <c r="H24" i="6"/>
  <c r="H25" i="6"/>
  <c r="I25" i="6"/>
  <c r="H25" i="5"/>
  <c r="H24" i="5"/>
  <c r="N25" i="4"/>
  <c r="I25" i="4"/>
  <c r="H25" i="4"/>
  <c r="H24" i="4"/>
  <c r="I25" i="2"/>
  <c r="H25" i="2"/>
  <c r="H24" i="2"/>
  <c r="G24" i="1"/>
  <c r="G25" i="1"/>
</calcChain>
</file>

<file path=xl/sharedStrings.xml><?xml version="1.0" encoding="utf-8"?>
<sst xmlns="http://schemas.openxmlformats.org/spreadsheetml/2006/main" count="290" uniqueCount="33">
  <si>
    <t>ZADANIE TRANSPORTOWE [ TRANSPORTATION PROBLEM ]</t>
  </si>
  <si>
    <t>ZAKŁADY</t>
  </si>
  <si>
    <t>ODBIORCY</t>
  </si>
  <si>
    <t>P</t>
  </si>
  <si>
    <t>R</t>
  </si>
  <si>
    <t>S</t>
  </si>
  <si>
    <t>T</t>
  </si>
  <si>
    <t>Bj</t>
  </si>
  <si>
    <t>Ai</t>
  </si>
  <si>
    <t>Ci</t>
  </si>
  <si>
    <t>Ci =&gt; KP [ koszty produkcji ]</t>
  </si>
  <si>
    <t>Ai =&gt; ZP [ zdolności produkcyjne ]</t>
  </si>
  <si>
    <t>Koszty transportu [w zł za kg ]</t>
  </si>
  <si>
    <t>Bj =&gt; ZM [ zapotrzebowanie miast ]</t>
  </si>
  <si>
    <t>Możliwości dostawców [do produkcji]</t>
  </si>
  <si>
    <t xml:space="preserve"> =&gt; łączne zapotrzebowanie odbiorców</t>
  </si>
  <si>
    <t xml:space="preserve"> =&gt; łączne możliwości dostawców</t>
  </si>
  <si>
    <t>Łączny koszt przewozu</t>
  </si>
  <si>
    <t>Ilość surowca w kg przewieziona na trasach</t>
  </si>
  <si>
    <t>Ilość surowca w kg przywieziona do odbiorców</t>
  </si>
  <si>
    <t>Ilość surowca w kg wywieziona z zakładów</t>
  </si>
  <si>
    <t>MAGAZYN</t>
  </si>
  <si>
    <t>M</t>
  </si>
  <si>
    <t>Funkcja celu (z uwzględnieniem fikcyjnego magazynu )</t>
  </si>
  <si>
    <t>Zapotrzebowanie odbiorców (kg)</t>
  </si>
  <si>
    <t>[ ilość przewieziona - bez uwzględnienia kosztów produkcji ]</t>
  </si>
  <si>
    <t>[ ilość przewieziona - z uwzględnienieniem kosztów produkcji ]</t>
  </si>
  <si>
    <t>Łączny koszt przewozu [ uwzględniając koszty transportu ]</t>
  </si>
  <si>
    <t>&lt; oraz przewiezionej ilości przy uwzględnieniu KP &gt;</t>
  </si>
  <si>
    <t>&lt; oraz przewiezionej ilości bez uwzględnienia KP &gt;</t>
  </si>
  <si>
    <t>Obliczenia pomocnicze [ bez względnienia KP ]</t>
  </si>
  <si>
    <t>Koszty transportu [w zł za kg ] &lt; z uwzględnieniem KP &gt;</t>
  </si>
  <si>
    <t>Koszty transportu [w zł za kg ] &lt; bez uwzględnienia KP 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</si>
</sst>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2" xfId="0" applyFill="1" applyBorder="1"/>
    <xf numFmtId="0" fontId="0" fillId="3" borderId="7" xfId="0" applyFill="1" applyBorder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" xfId="0" applyBorder="1"/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1" fillId="0" borderId="14" xfId="0" applyFont="1" applyBorder="1" applyAlignment="1">
      <alignment horizontal="center"/>
    </xf>
    <xf numFmtId="0" fontId="0" fillId="3" borderId="8" xfId="0" applyFill="1" applyBorder="1" applyAlignment="1">
      <alignment horizontal="left"/>
    </xf>
    <xf numFmtId="0" fontId="0" fillId="3" borderId="9" xfId="0" applyFill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2" borderId="21" xfId="0" applyFill="1" applyBorder="1" applyAlignment="1">
      <alignment horizontal="left"/>
    </xf>
    <xf numFmtId="0" fontId="0" fillId="2" borderId="22" xfId="0" applyFill="1" applyBorder="1" applyAlignment="1">
      <alignment horizontal="left"/>
    </xf>
    <xf numFmtId="0" fontId="0" fillId="2" borderId="23" xfId="0" applyFill="1" applyBorder="1" applyAlignment="1">
      <alignment horizontal="left"/>
    </xf>
    <xf numFmtId="0" fontId="0" fillId="3" borderId="18" xfId="0" applyFill="1" applyBorder="1" applyAlignment="1">
      <alignment horizontal="left"/>
    </xf>
    <xf numFmtId="0" fontId="0" fillId="3" borderId="19" xfId="0" applyFill="1" applyBorder="1" applyAlignment="1">
      <alignment horizontal="left"/>
    </xf>
    <xf numFmtId="0" fontId="0" fillId="3" borderId="20" xfId="0" applyFill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298449</xdr:colOff>
      <xdr:row>21</xdr:row>
      <xdr:rowOff>28176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5D1F14A-7695-24BB-286A-FCB4FC56A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956049" cy="38953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ADA3-9B4E-4EC8-91DC-1BE34F41EF1C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1839E-8C85-45AA-8020-17F9C0919B4A}">
  <dimension ref="A1:L25"/>
  <sheetViews>
    <sheetView zoomScale="80" zoomScaleNormal="80" workbookViewId="0">
      <selection activeCell="H25" sqref="H25:J25"/>
    </sheetView>
  </sheetViews>
  <sheetFormatPr defaultRowHeight="14.5" x14ac:dyDescent="0.35"/>
  <sheetData>
    <row r="1" spans="1:12" ht="15" thickBot="1" x14ac:dyDescent="0.4">
      <c r="A1" s="36" t="s">
        <v>0</v>
      </c>
      <c r="B1" s="36"/>
      <c r="C1" s="36"/>
      <c r="D1" s="36"/>
      <c r="E1" s="36"/>
      <c r="F1" s="36"/>
      <c r="G1" s="36"/>
    </row>
    <row r="2" spans="1:12" x14ac:dyDescent="0.35">
      <c r="A2" s="32" t="s">
        <v>1</v>
      </c>
      <c r="B2" s="39" t="s">
        <v>2</v>
      </c>
      <c r="C2" s="39"/>
      <c r="D2" s="39"/>
      <c r="E2" s="40"/>
      <c r="F2" s="32" t="s">
        <v>8</v>
      </c>
      <c r="G2" s="41" t="s">
        <v>9</v>
      </c>
      <c r="I2" s="31" t="s">
        <v>11</v>
      </c>
      <c r="J2" s="31"/>
      <c r="K2" s="31"/>
      <c r="L2" s="31"/>
    </row>
    <row r="3" spans="1:12" x14ac:dyDescent="0.35">
      <c r="A3" s="33"/>
      <c r="B3" s="3" t="s">
        <v>3</v>
      </c>
      <c r="C3" s="3" t="s">
        <v>4</v>
      </c>
      <c r="D3" s="3" t="s">
        <v>5</v>
      </c>
      <c r="E3" s="4" t="s">
        <v>6</v>
      </c>
      <c r="F3" s="33"/>
      <c r="G3" s="42"/>
      <c r="I3" s="31" t="s">
        <v>10</v>
      </c>
      <c r="J3" s="31"/>
      <c r="K3" s="31"/>
      <c r="L3" s="31"/>
    </row>
    <row r="4" spans="1:12" x14ac:dyDescent="0.35">
      <c r="A4" s="6" t="s">
        <v>3</v>
      </c>
      <c r="B4" s="3">
        <v>0</v>
      </c>
      <c r="C4" s="3">
        <v>0.4</v>
      </c>
      <c r="D4" s="3">
        <v>0.5</v>
      </c>
      <c r="E4" s="4">
        <v>1</v>
      </c>
      <c r="F4" s="6">
        <v>3000</v>
      </c>
      <c r="G4" s="4">
        <v>4</v>
      </c>
      <c r="I4" s="31" t="s">
        <v>13</v>
      </c>
      <c r="J4" s="31"/>
      <c r="K4" s="31"/>
      <c r="L4" s="31"/>
    </row>
    <row r="5" spans="1:12" x14ac:dyDescent="0.35">
      <c r="A5" s="6" t="s">
        <v>4</v>
      </c>
      <c r="B5" s="3">
        <v>1</v>
      </c>
      <c r="C5" s="3">
        <v>0</v>
      </c>
      <c r="D5" s="3">
        <v>0.8</v>
      </c>
      <c r="E5" s="4">
        <v>0.6</v>
      </c>
      <c r="F5" s="6">
        <v>2000</v>
      </c>
      <c r="G5" s="4">
        <v>4.5</v>
      </c>
    </row>
    <row r="6" spans="1:12" ht="15" thickBot="1" x14ac:dyDescent="0.4">
      <c r="A6" s="7" t="s">
        <v>5</v>
      </c>
      <c r="B6" s="8">
        <v>0.5</v>
      </c>
      <c r="C6" s="8">
        <v>0.5</v>
      </c>
      <c r="D6" s="8">
        <v>0</v>
      </c>
      <c r="E6" s="9">
        <v>0.8</v>
      </c>
      <c r="F6" s="6">
        <v>2500</v>
      </c>
      <c r="G6" s="4">
        <v>4.2</v>
      </c>
    </row>
    <row r="7" spans="1:12" ht="15" thickBot="1" x14ac:dyDescent="0.4">
      <c r="A7" s="10" t="s">
        <v>7</v>
      </c>
      <c r="B7" s="11">
        <v>1000</v>
      </c>
      <c r="C7" s="11">
        <v>2000</v>
      </c>
      <c r="D7" s="11">
        <v>1000</v>
      </c>
      <c r="E7" s="12">
        <v>1000</v>
      </c>
      <c r="F7" s="7"/>
      <c r="G7" s="9"/>
    </row>
    <row r="9" spans="1:12" ht="15" thickBot="1" x14ac:dyDescent="0.4">
      <c r="A9" s="36" t="s">
        <v>12</v>
      </c>
      <c r="B9" s="36"/>
      <c r="C9" s="36"/>
      <c r="D9" s="36"/>
      <c r="E9" s="36"/>
      <c r="G9" s="31" t="s">
        <v>14</v>
      </c>
      <c r="H9" s="31"/>
      <c r="I9" s="31"/>
      <c r="J9" s="31"/>
    </row>
    <row r="10" spans="1:12" x14ac:dyDescent="0.35">
      <c r="A10" s="5"/>
      <c r="B10" s="1" t="s">
        <v>3</v>
      </c>
      <c r="C10" s="1" t="s">
        <v>4</v>
      </c>
      <c r="D10" s="1" t="s">
        <v>5</v>
      </c>
      <c r="E10" s="2" t="s">
        <v>6</v>
      </c>
      <c r="G10" s="6" t="s">
        <v>8</v>
      </c>
    </row>
    <row r="11" spans="1:12" x14ac:dyDescent="0.35">
      <c r="A11" s="6" t="s">
        <v>3</v>
      </c>
      <c r="B11" s="3">
        <v>0</v>
      </c>
      <c r="C11" s="3">
        <v>0.4</v>
      </c>
      <c r="D11" s="3">
        <v>0.5</v>
      </c>
      <c r="E11" s="4">
        <v>1</v>
      </c>
      <c r="G11" s="6">
        <v>3000</v>
      </c>
    </row>
    <row r="12" spans="1:12" x14ac:dyDescent="0.35">
      <c r="A12" s="6" t="s">
        <v>4</v>
      </c>
      <c r="B12" s="3">
        <v>1</v>
      </c>
      <c r="C12" s="3">
        <v>0</v>
      </c>
      <c r="D12" s="3">
        <v>0.8</v>
      </c>
      <c r="E12" s="4">
        <v>0.6</v>
      </c>
      <c r="G12" s="6">
        <v>2000</v>
      </c>
    </row>
    <row r="13" spans="1:12" ht="15" thickBot="1" x14ac:dyDescent="0.4">
      <c r="A13" s="7" t="s">
        <v>5</v>
      </c>
      <c r="B13" s="8">
        <v>0.5</v>
      </c>
      <c r="C13" s="8">
        <v>0.5</v>
      </c>
      <c r="D13" s="8">
        <v>0</v>
      </c>
      <c r="E13" s="9">
        <v>0.8</v>
      </c>
      <c r="G13" s="6">
        <v>2500</v>
      </c>
    </row>
    <row r="14" spans="1:12" ht="15" thickBot="1" x14ac:dyDescent="0.4"/>
    <row r="15" spans="1:12" ht="15" thickBot="1" x14ac:dyDescent="0.4">
      <c r="A15" s="36" t="s">
        <v>24</v>
      </c>
      <c r="B15" s="36"/>
      <c r="C15" s="36"/>
      <c r="D15" s="36"/>
      <c r="E15" s="36"/>
      <c r="G15" s="13">
        <f>SUM(G11:G13)</f>
        <v>7500</v>
      </c>
      <c r="H15" s="34" t="s">
        <v>16</v>
      </c>
      <c r="I15" s="34"/>
      <c r="J15" s="34"/>
      <c r="K15" s="35"/>
    </row>
    <row r="16" spans="1:12" ht="15" thickBot="1" x14ac:dyDescent="0.4">
      <c r="A16" s="10" t="s">
        <v>7</v>
      </c>
      <c r="B16" s="11">
        <v>1000</v>
      </c>
      <c r="C16" s="11">
        <v>2000</v>
      </c>
      <c r="D16" s="11">
        <v>1000</v>
      </c>
      <c r="E16" s="12">
        <v>1000</v>
      </c>
      <c r="G16" s="14">
        <f>SUM(B16:E16)</f>
        <v>5000</v>
      </c>
      <c r="H16" s="37" t="s">
        <v>15</v>
      </c>
      <c r="I16" s="37"/>
      <c r="J16" s="37"/>
      <c r="K16" s="38"/>
    </row>
    <row r="18" spans="1:11" ht="15" thickBot="1" x14ac:dyDescent="0.4">
      <c r="A18" s="31" t="s">
        <v>18</v>
      </c>
      <c r="B18" s="31"/>
      <c r="C18" s="31"/>
      <c r="D18" s="31"/>
      <c r="E18" s="31"/>
    </row>
    <row r="19" spans="1:11" x14ac:dyDescent="0.35">
      <c r="A19" s="5"/>
      <c r="B19" s="1" t="s">
        <v>3</v>
      </c>
      <c r="C19" s="1" t="s">
        <v>4</v>
      </c>
      <c r="D19" s="1" t="s">
        <v>5</v>
      </c>
      <c r="E19" s="2" t="s">
        <v>6</v>
      </c>
      <c r="G19" s="31" t="s">
        <v>20</v>
      </c>
      <c r="H19" s="31"/>
      <c r="I19" s="31"/>
      <c r="J19" s="31"/>
      <c r="K19" s="31"/>
    </row>
    <row r="20" spans="1:11" x14ac:dyDescent="0.35">
      <c r="A20" s="6" t="s">
        <v>3</v>
      </c>
      <c r="B20" s="3">
        <v>1000</v>
      </c>
      <c r="C20" s="3">
        <v>0</v>
      </c>
      <c r="D20" s="3">
        <v>0</v>
      </c>
      <c r="E20" s="4">
        <v>0</v>
      </c>
      <c r="G20" s="17">
        <f>SUM(B20:E20)</f>
        <v>1000</v>
      </c>
    </row>
    <row r="21" spans="1:11" x14ac:dyDescent="0.35">
      <c r="A21" s="6" t="s">
        <v>4</v>
      </c>
      <c r="B21" s="3">
        <v>0</v>
      </c>
      <c r="C21" s="3">
        <v>2000</v>
      </c>
      <c r="D21" s="3">
        <v>0</v>
      </c>
      <c r="E21" s="4">
        <v>0</v>
      </c>
      <c r="G21" s="17">
        <f>SUM(B21:E21)</f>
        <v>2000</v>
      </c>
    </row>
    <row r="22" spans="1:11" ht="15" thickBot="1" x14ac:dyDescent="0.4">
      <c r="A22" s="7" t="s">
        <v>5</v>
      </c>
      <c r="B22" s="8">
        <v>0</v>
      </c>
      <c r="C22" s="8">
        <v>0</v>
      </c>
      <c r="D22" s="8">
        <v>1000</v>
      </c>
      <c r="E22" s="9">
        <v>1000</v>
      </c>
      <c r="G22" s="17">
        <f>SUM(B22:E22)</f>
        <v>2000</v>
      </c>
    </row>
    <row r="24" spans="1:11" x14ac:dyDescent="0.35">
      <c r="A24" s="31" t="s">
        <v>19</v>
      </c>
      <c r="B24" s="31"/>
      <c r="C24" s="31"/>
      <c r="D24" s="31"/>
      <c r="E24" s="31"/>
      <c r="G24" s="16">
        <f>SUM(G20:G22)</f>
        <v>5000</v>
      </c>
      <c r="H24" s="31" t="s">
        <v>17</v>
      </c>
      <c r="I24" s="31"/>
      <c r="J24" s="31"/>
    </row>
    <row r="25" spans="1:11" x14ac:dyDescent="0.35">
      <c r="A25" s="29" t="s">
        <v>7</v>
      </c>
      <c r="B25" s="18">
        <f>SUM(B20:B22)</f>
        <v>1000</v>
      </c>
      <c r="C25" s="18">
        <f>SUM(C20:C22)</f>
        <v>2000</v>
      </c>
      <c r="D25" s="18">
        <f>SUM(D20:D22)</f>
        <v>1000</v>
      </c>
      <c r="E25" s="18">
        <f>SUM(E20:E22)</f>
        <v>1000</v>
      </c>
      <c r="G25" s="15">
        <f>SUM(B25:E25)</f>
        <v>5000</v>
      </c>
      <c r="H25" s="30">
        <f>SUMPRODUCT(B11:E13,B20:E22)</f>
        <v>800</v>
      </c>
      <c r="I25" s="30"/>
      <c r="J25" s="30"/>
    </row>
  </sheetData>
  <mergeCells count="18">
    <mergeCell ref="A1:G1"/>
    <mergeCell ref="G19:K19"/>
    <mergeCell ref="A24:E24"/>
    <mergeCell ref="H24:J24"/>
    <mergeCell ref="H25:J25"/>
    <mergeCell ref="A18:E18"/>
    <mergeCell ref="A2:A3"/>
    <mergeCell ref="I4:L4"/>
    <mergeCell ref="G9:J9"/>
    <mergeCell ref="H15:K15"/>
    <mergeCell ref="A9:E9"/>
    <mergeCell ref="A15:E15"/>
    <mergeCell ref="H16:K16"/>
    <mergeCell ref="B2:E2"/>
    <mergeCell ref="F2:F3"/>
    <mergeCell ref="G2:G3"/>
    <mergeCell ref="I2:L2"/>
    <mergeCell ref="I3:L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E9B0D-EDBB-4B92-B9D1-B2C5315F8566}">
  <dimension ref="A1:M25"/>
  <sheetViews>
    <sheetView zoomScale="80" zoomScaleNormal="80" workbookViewId="0">
      <selection activeCell="I25" sqref="I25:K25"/>
    </sheetView>
  </sheetViews>
  <sheetFormatPr defaultRowHeight="14.5" x14ac:dyDescent="0.35"/>
  <cols>
    <col min="6" max="6" width="9.54296875" bestFit="1" customWidth="1"/>
  </cols>
  <sheetData>
    <row r="1" spans="1:13" ht="15" thickBot="1" x14ac:dyDescent="0.4">
      <c r="A1" s="36" t="s">
        <v>0</v>
      </c>
      <c r="B1" s="36"/>
      <c r="C1" s="36"/>
      <c r="D1" s="36"/>
      <c r="E1" s="36"/>
      <c r="F1" s="36"/>
      <c r="G1" s="36"/>
      <c r="H1" s="36"/>
    </row>
    <row r="2" spans="1:13" x14ac:dyDescent="0.35">
      <c r="A2" s="32" t="s">
        <v>1</v>
      </c>
      <c r="B2" s="39" t="s">
        <v>2</v>
      </c>
      <c r="C2" s="39"/>
      <c r="D2" s="39"/>
      <c r="E2" s="49"/>
      <c r="F2" s="28" t="s">
        <v>21</v>
      </c>
      <c r="G2" s="50" t="s">
        <v>8</v>
      </c>
      <c r="H2" s="41" t="s">
        <v>9</v>
      </c>
      <c r="J2" s="31" t="s">
        <v>11</v>
      </c>
      <c r="K2" s="31"/>
      <c r="L2" s="31"/>
      <c r="M2" s="31"/>
    </row>
    <row r="3" spans="1:13" x14ac:dyDescent="0.35">
      <c r="A3" s="33"/>
      <c r="B3" s="3" t="s">
        <v>3</v>
      </c>
      <c r="C3" s="3" t="s">
        <v>4</v>
      </c>
      <c r="D3" s="3" t="s">
        <v>5</v>
      </c>
      <c r="E3" s="19" t="s">
        <v>6</v>
      </c>
      <c r="F3" s="3" t="s">
        <v>22</v>
      </c>
      <c r="G3" s="51"/>
      <c r="H3" s="42"/>
      <c r="J3" s="31" t="s">
        <v>10</v>
      </c>
      <c r="K3" s="31"/>
      <c r="L3" s="31"/>
      <c r="M3" s="31"/>
    </row>
    <row r="4" spans="1:13" x14ac:dyDescent="0.35">
      <c r="A4" s="6" t="s">
        <v>3</v>
      </c>
      <c r="B4" s="3">
        <v>0</v>
      </c>
      <c r="C4" s="3">
        <v>0.4</v>
      </c>
      <c r="D4" s="3">
        <v>0.5</v>
      </c>
      <c r="E4" s="19">
        <v>1</v>
      </c>
      <c r="F4" s="3">
        <v>0</v>
      </c>
      <c r="G4" s="21">
        <v>3000</v>
      </c>
      <c r="H4" s="4">
        <v>4</v>
      </c>
      <c r="J4" s="31" t="s">
        <v>13</v>
      </c>
      <c r="K4" s="31"/>
      <c r="L4" s="31"/>
      <c r="M4" s="31"/>
    </row>
    <row r="5" spans="1:13" x14ac:dyDescent="0.35">
      <c r="A5" s="6" t="s">
        <v>4</v>
      </c>
      <c r="B5" s="3">
        <v>1</v>
      </c>
      <c r="C5" s="3">
        <v>0</v>
      </c>
      <c r="D5" s="3">
        <v>0.8</v>
      </c>
      <c r="E5" s="19">
        <v>0.6</v>
      </c>
      <c r="F5" s="3">
        <v>0</v>
      </c>
      <c r="G5" s="21">
        <v>2000</v>
      </c>
      <c r="H5" s="4">
        <v>4.5</v>
      </c>
    </row>
    <row r="6" spans="1:13" ht="15" thickBot="1" x14ac:dyDescent="0.4">
      <c r="A6" s="22" t="s">
        <v>5</v>
      </c>
      <c r="B6" s="23">
        <v>0.5</v>
      </c>
      <c r="C6" s="23">
        <v>0.5</v>
      </c>
      <c r="D6" s="23">
        <v>0</v>
      </c>
      <c r="E6" s="24">
        <v>0.8</v>
      </c>
      <c r="F6" s="23">
        <v>0</v>
      </c>
      <c r="G6" s="25">
        <v>2500</v>
      </c>
      <c r="H6" s="26">
        <v>4.2</v>
      </c>
    </row>
    <row r="7" spans="1:13" ht="15" thickBot="1" x14ac:dyDescent="0.4">
      <c r="A7" s="10" t="s">
        <v>7</v>
      </c>
      <c r="B7" s="11">
        <v>1000</v>
      </c>
      <c r="C7" s="11">
        <v>2000</v>
      </c>
      <c r="D7" s="11">
        <v>1000</v>
      </c>
      <c r="E7" s="20">
        <v>1000</v>
      </c>
      <c r="F7" s="11">
        <v>2500</v>
      </c>
      <c r="G7" s="27"/>
      <c r="H7" s="12"/>
    </row>
    <row r="9" spans="1:13" ht="15" thickBot="1" x14ac:dyDescent="0.4">
      <c r="A9" s="36" t="s">
        <v>12</v>
      </c>
      <c r="B9" s="36"/>
      <c r="C9" s="36"/>
      <c r="D9" s="36"/>
      <c r="E9" s="36"/>
      <c r="F9" s="36"/>
      <c r="H9" s="31" t="s">
        <v>14</v>
      </c>
      <c r="I9" s="31"/>
      <c r="J9" s="31"/>
      <c r="K9" s="31"/>
    </row>
    <row r="10" spans="1:13" x14ac:dyDescent="0.35">
      <c r="A10" s="5"/>
      <c r="B10" s="1" t="s">
        <v>3</v>
      </c>
      <c r="C10" s="1" t="s">
        <v>4</v>
      </c>
      <c r="D10" s="1" t="s">
        <v>5</v>
      </c>
      <c r="E10" s="2" t="s">
        <v>6</v>
      </c>
      <c r="F10" s="2" t="s">
        <v>22</v>
      </c>
      <c r="H10" s="6" t="s">
        <v>8</v>
      </c>
    </row>
    <row r="11" spans="1:13" x14ac:dyDescent="0.35">
      <c r="A11" s="6" t="s">
        <v>3</v>
      </c>
      <c r="B11" s="3">
        <v>0</v>
      </c>
      <c r="C11" s="3">
        <v>0.4</v>
      </c>
      <c r="D11" s="3">
        <v>0.5</v>
      </c>
      <c r="E11" s="4">
        <v>1</v>
      </c>
      <c r="F11" s="4">
        <v>0</v>
      </c>
      <c r="H11" s="6">
        <v>3000</v>
      </c>
    </row>
    <row r="12" spans="1:13" x14ac:dyDescent="0.35">
      <c r="A12" s="6" t="s">
        <v>4</v>
      </c>
      <c r="B12" s="3">
        <v>1</v>
      </c>
      <c r="C12" s="3">
        <v>0</v>
      </c>
      <c r="D12" s="3">
        <v>0.8</v>
      </c>
      <c r="E12" s="4">
        <v>0.6</v>
      </c>
      <c r="F12" s="4">
        <v>0</v>
      </c>
      <c r="H12" s="6">
        <v>2000</v>
      </c>
    </row>
    <row r="13" spans="1:13" ht="15" thickBot="1" x14ac:dyDescent="0.4">
      <c r="A13" s="7" t="s">
        <v>5</v>
      </c>
      <c r="B13" s="8">
        <v>0.5</v>
      </c>
      <c r="C13" s="8">
        <v>0.5</v>
      </c>
      <c r="D13" s="8">
        <v>0</v>
      </c>
      <c r="E13" s="9">
        <v>0.8</v>
      </c>
      <c r="F13" s="9">
        <v>0</v>
      </c>
      <c r="H13" s="6">
        <v>2500</v>
      </c>
    </row>
    <row r="14" spans="1:13" ht="15" thickBot="1" x14ac:dyDescent="0.4"/>
    <row r="15" spans="1:13" ht="15" thickBot="1" x14ac:dyDescent="0.4">
      <c r="A15" s="36" t="s">
        <v>24</v>
      </c>
      <c r="B15" s="36"/>
      <c r="C15" s="36"/>
      <c r="D15" s="36"/>
      <c r="E15" s="36"/>
      <c r="F15" s="36"/>
      <c r="H15" s="13">
        <f>SUM(H11:H13)</f>
        <v>7500</v>
      </c>
      <c r="I15" s="43" t="s">
        <v>16</v>
      </c>
      <c r="J15" s="44"/>
      <c r="K15" s="44"/>
      <c r="L15" s="45"/>
    </row>
    <row r="16" spans="1:13" ht="15" thickBot="1" x14ac:dyDescent="0.4">
      <c r="A16" s="10" t="s">
        <v>7</v>
      </c>
      <c r="B16" s="11">
        <v>1000</v>
      </c>
      <c r="C16" s="11">
        <v>2000</v>
      </c>
      <c r="D16" s="11">
        <v>1000</v>
      </c>
      <c r="E16" s="12">
        <v>1000</v>
      </c>
      <c r="F16" s="12">
        <v>2500</v>
      </c>
      <c r="H16" s="14">
        <f>SUM(B16:F16)</f>
        <v>7500</v>
      </c>
      <c r="I16" s="46" t="s">
        <v>15</v>
      </c>
      <c r="J16" s="47"/>
      <c r="K16" s="47"/>
      <c r="L16" s="48"/>
    </row>
    <row r="18" spans="1:12" ht="15" thickBot="1" x14ac:dyDescent="0.4">
      <c r="A18" s="31" t="s">
        <v>18</v>
      </c>
      <c r="B18" s="31"/>
      <c r="C18" s="31"/>
      <c r="D18" s="31"/>
      <c r="E18" s="31"/>
    </row>
    <row r="19" spans="1:12" x14ac:dyDescent="0.35">
      <c r="A19" s="5"/>
      <c r="B19" s="1" t="s">
        <v>3</v>
      </c>
      <c r="C19" s="1" t="s">
        <v>4</v>
      </c>
      <c r="D19" s="1" t="s">
        <v>5</v>
      </c>
      <c r="E19" s="2" t="s">
        <v>6</v>
      </c>
      <c r="F19" s="2" t="s">
        <v>22</v>
      </c>
      <c r="H19" s="31" t="s">
        <v>20</v>
      </c>
      <c r="I19" s="31"/>
      <c r="J19" s="31"/>
      <c r="K19" s="31"/>
      <c r="L19" s="31"/>
    </row>
    <row r="20" spans="1:12" x14ac:dyDescent="0.35">
      <c r="A20" s="6" t="s">
        <v>3</v>
      </c>
      <c r="B20" s="3">
        <v>1000</v>
      </c>
      <c r="C20" s="3">
        <v>0</v>
      </c>
      <c r="D20" s="3">
        <v>0</v>
      </c>
      <c r="E20" s="4">
        <v>0</v>
      </c>
      <c r="F20" s="4">
        <v>2000</v>
      </c>
      <c r="H20" s="17">
        <f>SUM(B20:F20)</f>
        <v>3000</v>
      </c>
    </row>
    <row r="21" spans="1:12" x14ac:dyDescent="0.35">
      <c r="A21" s="6" t="s">
        <v>4</v>
      </c>
      <c r="B21" s="3">
        <v>0</v>
      </c>
      <c r="C21" s="3">
        <v>2000</v>
      </c>
      <c r="D21" s="3">
        <v>0</v>
      </c>
      <c r="E21" s="4">
        <v>0</v>
      </c>
      <c r="F21" s="4">
        <v>0</v>
      </c>
      <c r="H21" s="17">
        <f>SUM(B21:F21)</f>
        <v>2000</v>
      </c>
    </row>
    <row r="22" spans="1:12" ht="15" thickBot="1" x14ac:dyDescent="0.4">
      <c r="A22" s="7" t="s">
        <v>5</v>
      </c>
      <c r="B22" s="8">
        <v>0</v>
      </c>
      <c r="C22" s="8">
        <v>0</v>
      </c>
      <c r="D22" s="8">
        <v>1000</v>
      </c>
      <c r="E22" s="9">
        <v>1000</v>
      </c>
      <c r="F22" s="9">
        <v>500</v>
      </c>
      <c r="H22" s="17">
        <f>SUM(B22:F22)</f>
        <v>2500</v>
      </c>
    </row>
    <row r="24" spans="1:12" x14ac:dyDescent="0.35">
      <c r="A24" s="31" t="s">
        <v>19</v>
      </c>
      <c r="B24" s="31"/>
      <c r="C24" s="31"/>
      <c r="D24" s="31"/>
      <c r="E24" s="31"/>
      <c r="F24" s="31"/>
      <c r="H24" s="16">
        <f>SUM(H20:H22)</f>
        <v>7500</v>
      </c>
      <c r="I24" s="31" t="s">
        <v>17</v>
      </c>
      <c r="J24" s="31"/>
      <c r="K24" s="31"/>
    </row>
    <row r="25" spans="1:12" x14ac:dyDescent="0.35">
      <c r="A25" s="29" t="s">
        <v>7</v>
      </c>
      <c r="B25" s="18">
        <f>SUM(B20:B22)</f>
        <v>1000</v>
      </c>
      <c r="C25" s="18">
        <f>SUM(C20:C22)</f>
        <v>2000</v>
      </c>
      <c r="D25" s="18">
        <f>SUM(D20:D22)</f>
        <v>1000</v>
      </c>
      <c r="E25" s="18">
        <f>SUM(E20:E22)</f>
        <v>1000</v>
      </c>
      <c r="F25" s="18">
        <f>SUM(F20:F22)</f>
        <v>2500</v>
      </c>
      <c r="H25" s="15">
        <f>SUM(B25:F25)</f>
        <v>7500</v>
      </c>
      <c r="I25" s="30">
        <f>SUMPRODUCT(B11:E13,B20:E22)</f>
        <v>800</v>
      </c>
      <c r="J25" s="30"/>
      <c r="K25" s="30"/>
    </row>
  </sheetData>
  <mergeCells count="18">
    <mergeCell ref="I16:L16"/>
    <mergeCell ref="A1:H1"/>
    <mergeCell ref="A2:A3"/>
    <mergeCell ref="B2:E2"/>
    <mergeCell ref="G2:G3"/>
    <mergeCell ref="H2:H3"/>
    <mergeCell ref="J2:M2"/>
    <mergeCell ref="J3:M3"/>
    <mergeCell ref="J4:M4"/>
    <mergeCell ref="A9:F9"/>
    <mergeCell ref="H9:K9"/>
    <mergeCell ref="A15:F15"/>
    <mergeCell ref="I15:L15"/>
    <mergeCell ref="A18:E18"/>
    <mergeCell ref="H19:L19"/>
    <mergeCell ref="A24:F24"/>
    <mergeCell ref="I24:K24"/>
    <mergeCell ref="I25:K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FDDEF-5E10-42E4-BD49-5068666644FA}">
  <dimension ref="A1:M25"/>
  <sheetViews>
    <sheetView zoomScale="80" zoomScaleNormal="80" workbookViewId="0">
      <selection activeCell="I25" sqref="I25:K25"/>
    </sheetView>
  </sheetViews>
  <sheetFormatPr defaultRowHeight="14.5" x14ac:dyDescent="0.35"/>
  <cols>
    <col min="6" max="6" width="9.54296875" bestFit="1" customWidth="1"/>
  </cols>
  <sheetData>
    <row r="1" spans="1:13" ht="15" thickBot="1" x14ac:dyDescent="0.4">
      <c r="A1" s="36" t="s">
        <v>0</v>
      </c>
      <c r="B1" s="36"/>
      <c r="C1" s="36"/>
      <c r="D1" s="36"/>
      <c r="E1" s="36"/>
      <c r="F1" s="36"/>
      <c r="G1" s="36"/>
      <c r="H1" s="36"/>
    </row>
    <row r="2" spans="1:13" x14ac:dyDescent="0.35">
      <c r="A2" s="32" t="s">
        <v>1</v>
      </c>
      <c r="B2" s="39" t="s">
        <v>2</v>
      </c>
      <c r="C2" s="39"/>
      <c r="D2" s="39"/>
      <c r="E2" s="49"/>
      <c r="F2" s="28" t="s">
        <v>21</v>
      </c>
      <c r="G2" s="50" t="s">
        <v>8</v>
      </c>
      <c r="H2" s="41" t="s">
        <v>9</v>
      </c>
      <c r="J2" s="31" t="s">
        <v>11</v>
      </c>
      <c r="K2" s="31"/>
      <c r="L2" s="31"/>
      <c r="M2" s="31"/>
    </row>
    <row r="3" spans="1:13" x14ac:dyDescent="0.35">
      <c r="A3" s="33"/>
      <c r="B3" s="3" t="s">
        <v>3</v>
      </c>
      <c r="C3" s="3" t="s">
        <v>4</v>
      </c>
      <c r="D3" s="3" t="s">
        <v>5</v>
      </c>
      <c r="E3" s="19" t="s">
        <v>6</v>
      </c>
      <c r="F3" s="3" t="s">
        <v>22</v>
      </c>
      <c r="G3" s="51"/>
      <c r="H3" s="42"/>
      <c r="J3" s="31" t="s">
        <v>10</v>
      </c>
      <c r="K3" s="31"/>
      <c r="L3" s="31"/>
      <c r="M3" s="31"/>
    </row>
    <row r="4" spans="1:13" x14ac:dyDescent="0.35">
      <c r="A4" s="6" t="s">
        <v>3</v>
      </c>
      <c r="B4" s="3">
        <v>0</v>
      </c>
      <c r="C4" s="3">
        <v>0.4</v>
      </c>
      <c r="D4" s="3">
        <v>0.5</v>
      </c>
      <c r="E4" s="19">
        <v>1</v>
      </c>
      <c r="F4" s="3">
        <v>0</v>
      </c>
      <c r="G4" s="21">
        <v>3000</v>
      </c>
      <c r="H4" s="4">
        <v>4</v>
      </c>
      <c r="J4" s="31" t="s">
        <v>13</v>
      </c>
      <c r="K4" s="31"/>
      <c r="L4" s="31"/>
      <c r="M4" s="31"/>
    </row>
    <row r="5" spans="1:13" x14ac:dyDescent="0.35">
      <c r="A5" s="6" t="s">
        <v>4</v>
      </c>
      <c r="B5" s="3">
        <v>1</v>
      </c>
      <c r="C5" s="3">
        <v>0</v>
      </c>
      <c r="D5" s="3">
        <v>0.8</v>
      </c>
      <c r="E5" s="19">
        <v>0.6</v>
      </c>
      <c r="F5" s="3">
        <v>0</v>
      </c>
      <c r="G5" s="21">
        <v>2000</v>
      </c>
      <c r="H5" s="4">
        <v>4.5</v>
      </c>
    </row>
    <row r="6" spans="1:13" ht="15" thickBot="1" x14ac:dyDescent="0.4">
      <c r="A6" s="22" t="s">
        <v>5</v>
      </c>
      <c r="B6" s="23">
        <v>0.5</v>
      </c>
      <c r="C6" s="23">
        <v>0.5</v>
      </c>
      <c r="D6" s="23">
        <v>0</v>
      </c>
      <c r="E6" s="24">
        <v>0.8</v>
      </c>
      <c r="F6" s="23">
        <v>0</v>
      </c>
      <c r="G6" s="25">
        <v>2500</v>
      </c>
      <c r="H6" s="26">
        <v>4.2</v>
      </c>
    </row>
    <row r="7" spans="1:13" ht="15" thickBot="1" x14ac:dyDescent="0.4">
      <c r="A7" s="10" t="s">
        <v>7</v>
      </c>
      <c r="B7" s="11">
        <v>1000</v>
      </c>
      <c r="C7" s="11">
        <v>2000</v>
      </c>
      <c r="D7" s="11">
        <v>1000</v>
      </c>
      <c r="E7" s="20">
        <v>1000</v>
      </c>
      <c r="F7" s="11">
        <v>2500</v>
      </c>
      <c r="G7" s="27"/>
      <c r="H7" s="12"/>
    </row>
    <row r="9" spans="1:13" ht="15" thickBot="1" x14ac:dyDescent="0.4">
      <c r="A9" s="36" t="s">
        <v>12</v>
      </c>
      <c r="B9" s="36"/>
      <c r="C9" s="36"/>
      <c r="D9" s="36"/>
      <c r="E9" s="36"/>
      <c r="F9" s="36"/>
      <c r="H9" s="31" t="s">
        <v>14</v>
      </c>
      <c r="I9" s="31"/>
      <c r="J9" s="31"/>
      <c r="K9" s="31"/>
    </row>
    <row r="10" spans="1:13" x14ac:dyDescent="0.35">
      <c r="A10" s="5"/>
      <c r="B10" s="1" t="s">
        <v>3</v>
      </c>
      <c r="C10" s="1" t="s">
        <v>4</v>
      </c>
      <c r="D10" s="1" t="s">
        <v>5</v>
      </c>
      <c r="E10" s="2" t="s">
        <v>6</v>
      </c>
      <c r="F10" s="2" t="s">
        <v>22</v>
      </c>
      <c r="H10" s="6" t="s">
        <v>8</v>
      </c>
    </row>
    <row r="11" spans="1:13" x14ac:dyDescent="0.35">
      <c r="A11" s="6" t="s">
        <v>3</v>
      </c>
      <c r="B11" s="3">
        <f>(0+H4)</f>
        <v>4</v>
      </c>
      <c r="C11" s="3">
        <f>(0.4+H4)</f>
        <v>4.4000000000000004</v>
      </c>
      <c r="D11" s="3">
        <f>(0.5+H4)</f>
        <v>4.5</v>
      </c>
      <c r="E11" s="4">
        <f>(1+H4)</f>
        <v>5</v>
      </c>
      <c r="F11" s="4">
        <f>(0+H4)</f>
        <v>4</v>
      </c>
      <c r="H11" s="6">
        <v>3000</v>
      </c>
    </row>
    <row r="12" spans="1:13" x14ac:dyDescent="0.35">
      <c r="A12" s="6" t="s">
        <v>4</v>
      </c>
      <c r="B12" s="3">
        <f>(1+H5)</f>
        <v>5.5</v>
      </c>
      <c r="C12" s="3">
        <f>(0+H5)</f>
        <v>4.5</v>
      </c>
      <c r="D12" s="3">
        <f>(0.8+H5)</f>
        <v>5.3</v>
      </c>
      <c r="E12" s="4">
        <f>(0.6+H5)</f>
        <v>5.0999999999999996</v>
      </c>
      <c r="F12" s="4">
        <f>(0+H5)</f>
        <v>4.5</v>
      </c>
      <c r="H12" s="6">
        <v>2000</v>
      </c>
    </row>
    <row r="13" spans="1:13" ht="15" thickBot="1" x14ac:dyDescent="0.4">
      <c r="A13" s="7" t="s">
        <v>5</v>
      </c>
      <c r="B13" s="8">
        <f>(0.5+H6)</f>
        <v>4.7</v>
      </c>
      <c r="C13" s="8">
        <f>(0.5+H6)</f>
        <v>4.7</v>
      </c>
      <c r="D13" s="8">
        <f>(0+H6)</f>
        <v>4.2</v>
      </c>
      <c r="E13" s="9">
        <f>(0.8+H6)</f>
        <v>5</v>
      </c>
      <c r="F13" s="9">
        <f>(0+H6)</f>
        <v>4.2</v>
      </c>
      <c r="H13" s="6">
        <v>2500</v>
      </c>
    </row>
    <row r="14" spans="1:13" ht="15" thickBot="1" x14ac:dyDescent="0.4"/>
    <row r="15" spans="1:13" ht="15" thickBot="1" x14ac:dyDescent="0.4">
      <c r="A15" s="36" t="s">
        <v>24</v>
      </c>
      <c r="B15" s="36"/>
      <c r="C15" s="36"/>
      <c r="D15" s="36"/>
      <c r="E15" s="36"/>
      <c r="F15" s="36"/>
      <c r="H15" s="13">
        <f>SUM(H11:H13)</f>
        <v>7500</v>
      </c>
      <c r="I15" s="43" t="s">
        <v>16</v>
      </c>
      <c r="J15" s="44"/>
      <c r="K15" s="44"/>
      <c r="L15" s="45"/>
    </row>
    <row r="16" spans="1:13" ht="15" thickBot="1" x14ac:dyDescent="0.4">
      <c r="A16" s="10" t="s">
        <v>7</v>
      </c>
      <c r="B16" s="11">
        <v>1000</v>
      </c>
      <c r="C16" s="11">
        <v>2000</v>
      </c>
      <c r="D16" s="11">
        <v>1000</v>
      </c>
      <c r="E16" s="12">
        <v>1000</v>
      </c>
      <c r="F16" s="12">
        <v>2500</v>
      </c>
      <c r="H16" s="14">
        <f>SUM(B16:F16)</f>
        <v>7500</v>
      </c>
      <c r="I16" s="46" t="s">
        <v>15</v>
      </c>
      <c r="J16" s="47"/>
      <c r="K16" s="47"/>
      <c r="L16" s="48"/>
    </row>
    <row r="18" spans="1:12" ht="15" thickBot="1" x14ac:dyDescent="0.4">
      <c r="A18" s="31" t="s">
        <v>18</v>
      </c>
      <c r="B18" s="31"/>
      <c r="C18" s="31"/>
      <c r="D18" s="31"/>
      <c r="E18" s="31"/>
    </row>
    <row r="19" spans="1:12" x14ac:dyDescent="0.35">
      <c r="A19" s="5"/>
      <c r="B19" s="1" t="s">
        <v>3</v>
      </c>
      <c r="C19" s="1" t="s">
        <v>4</v>
      </c>
      <c r="D19" s="1" t="s">
        <v>5</v>
      </c>
      <c r="E19" s="2" t="s">
        <v>6</v>
      </c>
      <c r="F19" s="2" t="s">
        <v>22</v>
      </c>
      <c r="H19" s="31" t="s">
        <v>20</v>
      </c>
      <c r="I19" s="31"/>
      <c r="J19" s="31"/>
      <c r="K19" s="31"/>
      <c r="L19" s="31"/>
    </row>
    <row r="20" spans="1:12" x14ac:dyDescent="0.35">
      <c r="A20" s="6" t="s">
        <v>3</v>
      </c>
      <c r="B20" s="3">
        <v>1000</v>
      </c>
      <c r="C20" s="3">
        <v>2000</v>
      </c>
      <c r="D20" s="3">
        <v>0</v>
      </c>
      <c r="E20" s="4">
        <v>0</v>
      </c>
      <c r="F20" s="4">
        <v>0</v>
      </c>
      <c r="H20" s="17">
        <f>SUM(B20:F20)</f>
        <v>3000</v>
      </c>
    </row>
    <row r="21" spans="1:12" x14ac:dyDescent="0.35">
      <c r="A21" s="6" t="s">
        <v>4</v>
      </c>
      <c r="B21" s="3">
        <v>0</v>
      </c>
      <c r="C21" s="3">
        <v>0</v>
      </c>
      <c r="D21" s="3">
        <v>0</v>
      </c>
      <c r="E21" s="4">
        <v>0</v>
      </c>
      <c r="F21" s="4">
        <v>2000</v>
      </c>
      <c r="H21" s="17">
        <f>SUM(B21:F21)</f>
        <v>2000</v>
      </c>
    </row>
    <row r="22" spans="1:12" ht="15" thickBot="1" x14ac:dyDescent="0.4">
      <c r="A22" s="7" t="s">
        <v>5</v>
      </c>
      <c r="B22" s="8">
        <v>0</v>
      </c>
      <c r="C22" s="8">
        <v>0</v>
      </c>
      <c r="D22" s="8">
        <v>1000</v>
      </c>
      <c r="E22" s="9">
        <v>1000</v>
      </c>
      <c r="F22" s="9">
        <v>500</v>
      </c>
      <c r="H22" s="17">
        <f>SUM(B22:F22)</f>
        <v>2500</v>
      </c>
    </row>
    <row r="24" spans="1:12" x14ac:dyDescent="0.35">
      <c r="A24" s="31" t="s">
        <v>19</v>
      </c>
      <c r="B24" s="31"/>
      <c r="C24" s="31"/>
      <c r="D24" s="31"/>
      <c r="E24" s="31"/>
      <c r="F24" s="31"/>
      <c r="H24" s="16">
        <f>SUM(H20:H22)</f>
        <v>7500</v>
      </c>
      <c r="I24" s="31" t="s">
        <v>17</v>
      </c>
      <c r="J24" s="31"/>
      <c r="K24" s="31"/>
    </row>
    <row r="25" spans="1:12" x14ac:dyDescent="0.35">
      <c r="A25" s="29" t="s">
        <v>7</v>
      </c>
      <c r="B25" s="18">
        <f>SUM(B20:B22)</f>
        <v>1000</v>
      </c>
      <c r="C25" s="18">
        <f>SUM(C20:C22)</f>
        <v>2000</v>
      </c>
      <c r="D25" s="18">
        <f>SUM(D20:D22)</f>
        <v>1000</v>
      </c>
      <c r="E25" s="18">
        <f>SUM(E20:E22)</f>
        <v>1000</v>
      </c>
      <c r="F25" s="18">
        <f>SUM(F20:F22)</f>
        <v>2500</v>
      </c>
      <c r="H25" s="15">
        <f>SUM(B25:F25)</f>
        <v>7500</v>
      </c>
      <c r="I25" s="30">
        <f>SUMPRODUCT(B11:E13,B20:E22)</f>
        <v>22000</v>
      </c>
      <c r="J25" s="30"/>
      <c r="K25" s="30"/>
    </row>
  </sheetData>
  <mergeCells count="18">
    <mergeCell ref="J4:M4"/>
    <mergeCell ref="H9:K9"/>
    <mergeCell ref="I15:L15"/>
    <mergeCell ref="I16:L16"/>
    <mergeCell ref="I25:K25"/>
    <mergeCell ref="A24:F24"/>
    <mergeCell ref="A15:F15"/>
    <mergeCell ref="A9:F9"/>
    <mergeCell ref="A18:E18"/>
    <mergeCell ref="H19:L19"/>
    <mergeCell ref="I24:K24"/>
    <mergeCell ref="A2:A3"/>
    <mergeCell ref="B2:E2"/>
    <mergeCell ref="G2:G3"/>
    <mergeCell ref="A1:H1"/>
    <mergeCell ref="J2:M2"/>
    <mergeCell ref="H2:H3"/>
    <mergeCell ref="J3:M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2BBB0-D364-495E-ACF9-D653BDE5953C}">
  <dimension ref="A1:S25"/>
  <sheetViews>
    <sheetView zoomScale="80" zoomScaleNormal="80" workbookViewId="0">
      <selection activeCell="I25" sqref="I25:K25"/>
    </sheetView>
  </sheetViews>
  <sheetFormatPr defaultRowHeight="14.5" x14ac:dyDescent="0.35"/>
  <cols>
    <col min="6" max="6" width="9.54296875" bestFit="1" customWidth="1"/>
    <col min="13" max="13" width="9.26953125" customWidth="1"/>
  </cols>
  <sheetData>
    <row r="1" spans="1:19" ht="15" thickBot="1" x14ac:dyDescent="0.4">
      <c r="A1" s="36" t="s">
        <v>0</v>
      </c>
      <c r="B1" s="36"/>
      <c r="C1" s="36"/>
      <c r="D1" s="36"/>
      <c r="E1" s="36"/>
      <c r="F1" s="36"/>
      <c r="G1" s="36"/>
      <c r="H1" s="36"/>
    </row>
    <row r="2" spans="1:19" x14ac:dyDescent="0.35">
      <c r="A2" s="32" t="s">
        <v>1</v>
      </c>
      <c r="B2" s="39" t="s">
        <v>2</v>
      </c>
      <c r="C2" s="39"/>
      <c r="D2" s="39"/>
      <c r="E2" s="49"/>
      <c r="F2" s="28" t="s">
        <v>21</v>
      </c>
      <c r="G2" s="50" t="s">
        <v>8</v>
      </c>
      <c r="H2" s="41" t="s">
        <v>9</v>
      </c>
      <c r="J2" s="31" t="s">
        <v>11</v>
      </c>
      <c r="K2" s="31"/>
      <c r="L2" s="31"/>
      <c r="M2" s="31"/>
    </row>
    <row r="3" spans="1:19" x14ac:dyDescent="0.35">
      <c r="A3" s="33"/>
      <c r="B3" s="3" t="s">
        <v>3</v>
      </c>
      <c r="C3" s="3" t="s">
        <v>4</v>
      </c>
      <c r="D3" s="3" t="s">
        <v>5</v>
      </c>
      <c r="E3" s="19" t="s">
        <v>6</v>
      </c>
      <c r="F3" s="3" t="s">
        <v>22</v>
      </c>
      <c r="G3" s="51"/>
      <c r="H3" s="42"/>
      <c r="J3" s="31" t="s">
        <v>10</v>
      </c>
      <c r="K3" s="31"/>
      <c r="L3" s="31"/>
      <c r="M3" s="31"/>
    </row>
    <row r="4" spans="1:19" x14ac:dyDescent="0.35">
      <c r="A4" s="6" t="s">
        <v>3</v>
      </c>
      <c r="B4" s="3">
        <v>0</v>
      </c>
      <c r="C4" s="3">
        <v>0.4</v>
      </c>
      <c r="D4" s="3">
        <v>0.5</v>
      </c>
      <c r="E4" s="19">
        <v>1</v>
      </c>
      <c r="F4" s="3">
        <v>0</v>
      </c>
      <c r="G4" s="21">
        <v>3000</v>
      </c>
      <c r="H4" s="4">
        <v>4</v>
      </c>
      <c r="J4" s="31" t="s">
        <v>13</v>
      </c>
      <c r="K4" s="31"/>
      <c r="L4" s="31"/>
      <c r="M4" s="31"/>
    </row>
    <row r="5" spans="1:19" x14ac:dyDescent="0.35">
      <c r="A5" s="6" t="s">
        <v>4</v>
      </c>
      <c r="B5" s="3">
        <v>1</v>
      </c>
      <c r="C5" s="3">
        <v>0</v>
      </c>
      <c r="D5" s="3">
        <v>0.8</v>
      </c>
      <c r="E5" s="19">
        <v>0.6</v>
      </c>
      <c r="F5" s="3">
        <v>0</v>
      </c>
      <c r="G5" s="21">
        <v>2000</v>
      </c>
      <c r="H5" s="4">
        <v>4.5</v>
      </c>
    </row>
    <row r="6" spans="1:19" ht="15" thickBot="1" x14ac:dyDescent="0.4">
      <c r="A6" s="22" t="s">
        <v>5</v>
      </c>
      <c r="B6" s="23">
        <v>0.5</v>
      </c>
      <c r="C6" s="23">
        <v>0.5</v>
      </c>
      <c r="D6" s="23">
        <v>0</v>
      </c>
      <c r="E6" s="24">
        <v>0.8</v>
      </c>
      <c r="F6" s="23">
        <v>0</v>
      </c>
      <c r="G6" s="25">
        <v>2500</v>
      </c>
      <c r="H6" s="26">
        <v>4.2</v>
      </c>
    </row>
    <row r="7" spans="1:19" ht="15" thickBot="1" x14ac:dyDescent="0.4">
      <c r="A7" s="10" t="s">
        <v>7</v>
      </c>
      <c r="B7" s="11">
        <v>1000</v>
      </c>
      <c r="C7" s="11">
        <v>2000</v>
      </c>
      <c r="D7" s="11">
        <v>1000</v>
      </c>
      <c r="E7" s="20">
        <v>1000</v>
      </c>
      <c r="F7" s="11">
        <v>2500</v>
      </c>
      <c r="G7" s="27"/>
      <c r="H7" s="12"/>
    </row>
    <row r="9" spans="1:19" ht="15" thickBot="1" x14ac:dyDescent="0.4">
      <c r="A9" s="36" t="s">
        <v>12</v>
      </c>
      <c r="B9" s="36"/>
      <c r="C9" s="36"/>
      <c r="D9" s="36"/>
      <c r="E9" s="36"/>
      <c r="F9" s="36"/>
      <c r="H9" s="31" t="s">
        <v>14</v>
      </c>
      <c r="I9" s="31"/>
      <c r="J9" s="31"/>
      <c r="K9" s="31"/>
      <c r="N9" s="36" t="s">
        <v>12</v>
      </c>
      <c r="O9" s="36"/>
      <c r="P9" s="36"/>
      <c r="Q9" s="36"/>
      <c r="R9" s="36"/>
      <c r="S9" s="36"/>
    </row>
    <row r="10" spans="1:19" x14ac:dyDescent="0.35">
      <c r="A10" s="5"/>
      <c r="B10" s="1" t="s">
        <v>3</v>
      </c>
      <c r="C10" s="1" t="s">
        <v>4</v>
      </c>
      <c r="D10" s="1" t="s">
        <v>5</v>
      </c>
      <c r="E10" s="2" t="s">
        <v>6</v>
      </c>
      <c r="F10" s="2" t="s">
        <v>22</v>
      </c>
      <c r="H10" s="6" t="s">
        <v>8</v>
      </c>
      <c r="N10" s="5"/>
      <c r="O10" s="1" t="s">
        <v>3</v>
      </c>
      <c r="P10" s="1" t="s">
        <v>4</v>
      </c>
      <c r="Q10" s="1" t="s">
        <v>5</v>
      </c>
      <c r="R10" s="2" t="s">
        <v>6</v>
      </c>
      <c r="S10" s="2" t="s">
        <v>22</v>
      </c>
    </row>
    <row r="11" spans="1:19" x14ac:dyDescent="0.35">
      <c r="A11" s="6" t="s">
        <v>3</v>
      </c>
      <c r="B11" s="3">
        <f>(0+H4)</f>
        <v>4</v>
      </c>
      <c r="C11" s="3">
        <f>(0.4+H4)</f>
        <v>4.4000000000000004</v>
      </c>
      <c r="D11" s="3">
        <f>(0.5+H4)</f>
        <v>4.5</v>
      </c>
      <c r="E11" s="4">
        <f>(1+H4)</f>
        <v>5</v>
      </c>
      <c r="F11" s="4">
        <f>(0+H4)</f>
        <v>4</v>
      </c>
      <c r="H11" s="6">
        <v>3000</v>
      </c>
      <c r="N11" s="6" t="s">
        <v>3</v>
      </c>
      <c r="O11" s="3">
        <f t="shared" ref="O11:S13" si="0">B11</f>
        <v>4</v>
      </c>
      <c r="P11" s="3">
        <f t="shared" si="0"/>
        <v>4.4000000000000004</v>
      </c>
      <c r="Q11" s="3">
        <f t="shared" si="0"/>
        <v>4.5</v>
      </c>
      <c r="R11" s="4">
        <f t="shared" si="0"/>
        <v>5</v>
      </c>
      <c r="S11" s="4">
        <f t="shared" si="0"/>
        <v>4</v>
      </c>
    </row>
    <row r="12" spans="1:19" x14ac:dyDescent="0.35">
      <c r="A12" s="6" t="s">
        <v>4</v>
      </c>
      <c r="B12" s="3">
        <f>(1+H5)</f>
        <v>5.5</v>
      </c>
      <c r="C12" s="3">
        <f>(0+H5)</f>
        <v>4.5</v>
      </c>
      <c r="D12" s="3">
        <f>(0.8+H5)</f>
        <v>5.3</v>
      </c>
      <c r="E12" s="4">
        <f>(0.6+H5)</f>
        <v>5.0999999999999996</v>
      </c>
      <c r="F12" s="4">
        <f>(0+H5)</f>
        <v>4.5</v>
      </c>
      <c r="H12" s="6">
        <v>2000</v>
      </c>
      <c r="N12" s="6" t="s">
        <v>4</v>
      </c>
      <c r="O12" s="3">
        <f t="shared" si="0"/>
        <v>5.5</v>
      </c>
      <c r="P12" s="3">
        <f t="shared" si="0"/>
        <v>4.5</v>
      </c>
      <c r="Q12" s="3">
        <f t="shared" si="0"/>
        <v>5.3</v>
      </c>
      <c r="R12" s="4">
        <f t="shared" si="0"/>
        <v>5.0999999999999996</v>
      </c>
      <c r="S12" s="4">
        <f t="shared" si="0"/>
        <v>4.5</v>
      </c>
    </row>
    <row r="13" spans="1:19" ht="15" thickBot="1" x14ac:dyDescent="0.4">
      <c r="A13" s="7" t="s">
        <v>5</v>
      </c>
      <c r="B13" s="8">
        <f>(0.5+H6)</f>
        <v>4.7</v>
      </c>
      <c r="C13" s="8">
        <f>(0.5+H6)</f>
        <v>4.7</v>
      </c>
      <c r="D13" s="8">
        <f>(0+H6)</f>
        <v>4.2</v>
      </c>
      <c r="E13" s="9">
        <f>(0.8+H6)</f>
        <v>5</v>
      </c>
      <c r="F13" s="9">
        <f>(0+H6)</f>
        <v>4.2</v>
      </c>
      <c r="H13" s="6">
        <v>2500</v>
      </c>
      <c r="N13" s="7" t="s">
        <v>5</v>
      </c>
      <c r="O13" s="8">
        <f t="shared" si="0"/>
        <v>4.7</v>
      </c>
      <c r="P13" s="8">
        <f t="shared" si="0"/>
        <v>4.7</v>
      </c>
      <c r="Q13" s="8">
        <f t="shared" si="0"/>
        <v>4.2</v>
      </c>
      <c r="R13" s="9">
        <f t="shared" si="0"/>
        <v>5</v>
      </c>
      <c r="S13" s="9">
        <f t="shared" si="0"/>
        <v>4.2</v>
      </c>
    </row>
    <row r="14" spans="1:19" ht="15" thickBot="1" x14ac:dyDescent="0.4"/>
    <row r="15" spans="1:19" ht="15" thickBot="1" x14ac:dyDescent="0.4">
      <c r="A15" s="36" t="s">
        <v>24</v>
      </c>
      <c r="B15" s="36"/>
      <c r="C15" s="36"/>
      <c r="D15" s="36"/>
      <c r="E15" s="36"/>
      <c r="F15" s="36"/>
      <c r="H15" s="13">
        <f>SUM(H11:H13)</f>
        <v>7500</v>
      </c>
      <c r="I15" s="43" t="s">
        <v>16</v>
      </c>
      <c r="J15" s="44"/>
      <c r="K15" s="44"/>
      <c r="L15" s="45"/>
      <c r="N15" s="36" t="s">
        <v>24</v>
      </c>
      <c r="O15" s="36"/>
      <c r="P15" s="36"/>
      <c r="Q15" s="36"/>
      <c r="R15" s="36"/>
      <c r="S15" s="36"/>
    </row>
    <row r="16" spans="1:19" ht="15" thickBot="1" x14ac:dyDescent="0.4">
      <c r="A16" s="10" t="s">
        <v>7</v>
      </c>
      <c r="B16" s="11">
        <v>1000</v>
      </c>
      <c r="C16" s="11">
        <v>2000</v>
      </c>
      <c r="D16" s="11">
        <v>1000</v>
      </c>
      <c r="E16" s="12">
        <v>1000</v>
      </c>
      <c r="F16" s="12">
        <v>2500</v>
      </c>
      <c r="H16" s="14">
        <f>SUM(B16:F16)</f>
        <v>7500</v>
      </c>
      <c r="I16" s="46" t="s">
        <v>15</v>
      </c>
      <c r="J16" s="47"/>
      <c r="K16" s="47"/>
      <c r="L16" s="48"/>
      <c r="N16" s="10" t="s">
        <v>7</v>
      </c>
      <c r="O16" s="11">
        <v>1000</v>
      </c>
      <c r="P16" s="11">
        <v>2000</v>
      </c>
      <c r="Q16" s="11">
        <v>1000</v>
      </c>
      <c r="R16" s="12">
        <v>1000</v>
      </c>
      <c r="S16" s="12">
        <v>2500</v>
      </c>
    </row>
    <row r="18" spans="1:19" ht="15" thickBot="1" x14ac:dyDescent="0.4">
      <c r="A18" s="36" t="s">
        <v>18</v>
      </c>
      <c r="B18" s="36"/>
      <c r="C18" s="36"/>
      <c r="D18" s="36"/>
      <c r="E18" s="36"/>
      <c r="F18" s="36"/>
      <c r="N18" s="36" t="s">
        <v>18</v>
      </c>
      <c r="O18" s="36"/>
      <c r="P18" s="36"/>
      <c r="Q18" s="36"/>
      <c r="R18" s="36"/>
      <c r="S18" s="36"/>
    </row>
    <row r="19" spans="1:19" x14ac:dyDescent="0.35">
      <c r="A19" s="5"/>
      <c r="B19" s="1" t="s">
        <v>3</v>
      </c>
      <c r="C19" s="1" t="s">
        <v>4</v>
      </c>
      <c r="D19" s="1" t="s">
        <v>5</v>
      </c>
      <c r="E19" s="2" t="s">
        <v>6</v>
      </c>
      <c r="F19" s="2" t="s">
        <v>22</v>
      </c>
      <c r="H19" s="31" t="s">
        <v>20</v>
      </c>
      <c r="I19" s="31"/>
      <c r="J19" s="31"/>
      <c r="K19" s="31"/>
      <c r="L19" s="31"/>
      <c r="N19" s="5"/>
      <c r="O19" s="1" t="s">
        <v>3</v>
      </c>
      <c r="P19" s="1" t="s">
        <v>4</v>
      </c>
      <c r="Q19" s="1" t="s">
        <v>5</v>
      </c>
      <c r="R19" s="2" t="s">
        <v>6</v>
      </c>
      <c r="S19" s="2" t="s">
        <v>22</v>
      </c>
    </row>
    <row r="20" spans="1:19" x14ac:dyDescent="0.35">
      <c r="A20" s="6" t="s">
        <v>3</v>
      </c>
      <c r="B20" s="3">
        <v>1000</v>
      </c>
      <c r="C20" s="3">
        <v>2000</v>
      </c>
      <c r="D20" s="3">
        <v>0</v>
      </c>
      <c r="E20" s="4">
        <v>0</v>
      </c>
      <c r="F20" s="4">
        <v>0</v>
      </c>
      <c r="H20" s="17">
        <f>SUM(B20:F20)</f>
        <v>3000</v>
      </c>
      <c r="N20" s="6" t="s">
        <v>3</v>
      </c>
      <c r="O20" s="3">
        <f t="shared" ref="O20:S22" si="1">B20</f>
        <v>1000</v>
      </c>
      <c r="P20" s="3">
        <f t="shared" si="1"/>
        <v>2000</v>
      </c>
      <c r="Q20" s="3">
        <f t="shared" si="1"/>
        <v>0</v>
      </c>
      <c r="R20" s="4">
        <f t="shared" si="1"/>
        <v>0</v>
      </c>
      <c r="S20" s="4">
        <f t="shared" si="1"/>
        <v>0</v>
      </c>
    </row>
    <row r="21" spans="1:19" x14ac:dyDescent="0.35">
      <c r="A21" s="6" t="s">
        <v>4</v>
      </c>
      <c r="B21" s="3">
        <v>0</v>
      </c>
      <c r="C21" s="3">
        <v>0</v>
      </c>
      <c r="D21" s="3">
        <v>0</v>
      </c>
      <c r="E21" s="4">
        <v>0</v>
      </c>
      <c r="F21" s="4">
        <v>2000</v>
      </c>
      <c r="H21" s="17">
        <f>SUM(B21:F21)</f>
        <v>2000</v>
      </c>
      <c r="N21" s="6" t="s">
        <v>4</v>
      </c>
      <c r="O21" s="3">
        <f t="shared" si="1"/>
        <v>0</v>
      </c>
      <c r="P21" s="3">
        <f t="shared" si="1"/>
        <v>0</v>
      </c>
      <c r="Q21" s="3">
        <f t="shared" si="1"/>
        <v>0</v>
      </c>
      <c r="R21" s="4">
        <f t="shared" si="1"/>
        <v>0</v>
      </c>
      <c r="S21" s="4">
        <f t="shared" si="1"/>
        <v>2000</v>
      </c>
    </row>
    <row r="22" spans="1:19" ht="15" thickBot="1" x14ac:dyDescent="0.4">
      <c r="A22" s="7" t="s">
        <v>5</v>
      </c>
      <c r="B22" s="8">
        <v>0</v>
      </c>
      <c r="C22" s="8">
        <v>0</v>
      </c>
      <c r="D22" s="8">
        <v>1000</v>
      </c>
      <c r="E22" s="9">
        <v>1000</v>
      </c>
      <c r="F22" s="9">
        <v>500</v>
      </c>
      <c r="H22" s="17">
        <f>SUM(B22:F22)</f>
        <v>2500</v>
      </c>
      <c r="N22" s="7" t="s">
        <v>5</v>
      </c>
      <c r="O22" s="8">
        <f t="shared" si="1"/>
        <v>0</v>
      </c>
      <c r="P22" s="8">
        <f t="shared" si="1"/>
        <v>0</v>
      </c>
      <c r="Q22" s="8">
        <f t="shared" si="1"/>
        <v>1000</v>
      </c>
      <c r="R22" s="9">
        <f t="shared" si="1"/>
        <v>1000</v>
      </c>
      <c r="S22" s="9">
        <f t="shared" si="1"/>
        <v>500</v>
      </c>
    </row>
    <row r="24" spans="1:19" x14ac:dyDescent="0.35">
      <c r="A24" s="31" t="s">
        <v>19</v>
      </c>
      <c r="B24" s="31"/>
      <c r="C24" s="31"/>
      <c r="D24" s="31"/>
      <c r="E24" s="31"/>
      <c r="F24" s="31"/>
      <c r="H24" s="16">
        <f>SUM(H20:H22)</f>
        <v>7500</v>
      </c>
      <c r="I24" s="31" t="s">
        <v>17</v>
      </c>
      <c r="J24" s="31"/>
      <c r="K24" s="31"/>
      <c r="N24" s="31" t="s">
        <v>23</v>
      </c>
      <c r="O24" s="31"/>
      <c r="P24" s="31"/>
      <c r="Q24" s="31"/>
      <c r="R24" s="31"/>
      <c r="S24" s="31"/>
    </row>
    <row r="25" spans="1:19" x14ac:dyDescent="0.35">
      <c r="A25" s="29" t="s">
        <v>7</v>
      </c>
      <c r="B25" s="18">
        <f>SUM(B20:B22)</f>
        <v>1000</v>
      </c>
      <c r="C25" s="18">
        <f>SUM(C20:C22)</f>
        <v>2000</v>
      </c>
      <c r="D25" s="18">
        <f>SUM(D20:D22)</f>
        <v>1000</v>
      </c>
      <c r="E25" s="18">
        <f>SUM(E20:E22)</f>
        <v>1000</v>
      </c>
      <c r="F25" s="18">
        <f>SUM(F20:F22)</f>
        <v>2500</v>
      </c>
      <c r="H25" s="15">
        <f>SUM(B25:F25)</f>
        <v>7500</v>
      </c>
      <c r="I25" s="30">
        <f>SUMPRODUCT(B11:E13,B20:E22)</f>
        <v>22000</v>
      </c>
      <c r="J25" s="30"/>
      <c r="K25" s="30"/>
      <c r="N25" s="52">
        <f>SUMPRODUCT(O11:S13,O20:S22)</f>
        <v>33100</v>
      </c>
      <c r="O25" s="52"/>
      <c r="P25" s="52"/>
      <c r="Q25" s="52"/>
      <c r="R25" s="52"/>
      <c r="S25" s="52"/>
    </row>
  </sheetData>
  <mergeCells count="23">
    <mergeCell ref="I25:K25"/>
    <mergeCell ref="N24:S24"/>
    <mergeCell ref="N25:S25"/>
    <mergeCell ref="I16:L16"/>
    <mergeCell ref="A1:H1"/>
    <mergeCell ref="A2:A3"/>
    <mergeCell ref="B2:E2"/>
    <mergeCell ref="G2:G3"/>
    <mergeCell ref="H2:H3"/>
    <mergeCell ref="J2:M2"/>
    <mergeCell ref="J3:M3"/>
    <mergeCell ref="J4:M4"/>
    <mergeCell ref="A9:F9"/>
    <mergeCell ref="H9:K9"/>
    <mergeCell ref="A15:F15"/>
    <mergeCell ref="I15:L15"/>
    <mergeCell ref="N9:S9"/>
    <mergeCell ref="N15:S15"/>
    <mergeCell ref="H19:L19"/>
    <mergeCell ref="A24:F24"/>
    <mergeCell ref="I24:K24"/>
    <mergeCell ref="A18:F18"/>
    <mergeCell ref="N18:S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55FDA-ED4F-4F17-A760-41FBD87C16B9}">
  <dimension ref="A1:AA25"/>
  <sheetViews>
    <sheetView tabSelected="1" zoomScale="70" zoomScaleNormal="70" workbookViewId="0">
      <selection activeCell="I25" sqref="I25:N25"/>
    </sheetView>
  </sheetViews>
  <sheetFormatPr defaultRowHeight="14.5" x14ac:dyDescent="0.35"/>
  <cols>
    <col min="6" max="6" width="11.1796875" bestFit="1" customWidth="1"/>
    <col min="10" max="10" width="8.7265625" customWidth="1"/>
    <col min="13" max="13" width="9.26953125" customWidth="1"/>
  </cols>
  <sheetData>
    <row r="1" spans="1:27" ht="15" thickBot="1" x14ac:dyDescent="0.4">
      <c r="A1" s="36" t="s">
        <v>0</v>
      </c>
      <c r="B1" s="36"/>
      <c r="C1" s="36"/>
      <c r="D1" s="36"/>
      <c r="E1" s="36"/>
      <c r="F1" s="36"/>
      <c r="G1" s="36"/>
      <c r="H1" s="36"/>
    </row>
    <row r="2" spans="1:27" ht="15" thickBot="1" x14ac:dyDescent="0.4">
      <c r="A2" s="32" t="s">
        <v>1</v>
      </c>
      <c r="B2" s="39" t="s">
        <v>2</v>
      </c>
      <c r="C2" s="39"/>
      <c r="D2" s="39"/>
      <c r="E2" s="49"/>
      <c r="F2" s="28" t="s">
        <v>21</v>
      </c>
      <c r="G2" s="50" t="s">
        <v>8</v>
      </c>
      <c r="H2" s="41" t="s">
        <v>9</v>
      </c>
      <c r="J2" s="31" t="s">
        <v>11</v>
      </c>
      <c r="K2" s="31"/>
      <c r="L2" s="31"/>
      <c r="M2" s="31"/>
      <c r="O2" s="36" t="s">
        <v>31</v>
      </c>
      <c r="P2" s="36"/>
      <c r="Q2" s="36"/>
      <c r="R2" s="36"/>
      <c r="S2" s="36"/>
      <c r="T2" s="36"/>
      <c r="V2" s="36" t="s">
        <v>32</v>
      </c>
      <c r="W2" s="36"/>
      <c r="X2" s="36"/>
      <c r="Y2" s="36"/>
      <c r="Z2" s="36"/>
      <c r="AA2" s="36"/>
    </row>
    <row r="3" spans="1:27" x14ac:dyDescent="0.35">
      <c r="A3" s="33"/>
      <c r="B3" s="3" t="s">
        <v>3</v>
      </c>
      <c r="C3" s="3" t="s">
        <v>4</v>
      </c>
      <c r="D3" s="3" t="s">
        <v>5</v>
      </c>
      <c r="E3" s="19" t="s">
        <v>6</v>
      </c>
      <c r="F3" s="3" t="s">
        <v>22</v>
      </c>
      <c r="G3" s="51"/>
      <c r="H3" s="42"/>
      <c r="J3" s="31" t="s">
        <v>10</v>
      </c>
      <c r="K3" s="31"/>
      <c r="L3" s="31"/>
      <c r="M3" s="31"/>
      <c r="O3" s="5"/>
      <c r="P3" s="1" t="s">
        <v>3</v>
      </c>
      <c r="Q3" s="1" t="s">
        <v>4</v>
      </c>
      <c r="R3" s="1" t="s">
        <v>5</v>
      </c>
      <c r="S3" s="2" t="s">
        <v>6</v>
      </c>
      <c r="T3" s="2" t="s">
        <v>22</v>
      </c>
      <c r="V3" s="5"/>
      <c r="W3" s="1" t="s">
        <v>3</v>
      </c>
      <c r="X3" s="1" t="s">
        <v>4</v>
      </c>
      <c r="Y3" s="1" t="s">
        <v>5</v>
      </c>
      <c r="Z3" s="2" t="s">
        <v>6</v>
      </c>
      <c r="AA3" s="2" t="s">
        <v>22</v>
      </c>
    </row>
    <row r="4" spans="1:27" x14ac:dyDescent="0.35">
      <c r="A4" s="6" t="s">
        <v>3</v>
      </c>
      <c r="B4" s="3">
        <v>0</v>
      </c>
      <c r="C4" s="3">
        <v>0.4</v>
      </c>
      <c r="D4" s="3">
        <v>0.5</v>
      </c>
      <c r="E4" s="19">
        <v>1</v>
      </c>
      <c r="F4" s="3">
        <v>0</v>
      </c>
      <c r="G4" s="21">
        <v>3000</v>
      </c>
      <c r="H4" s="4">
        <v>4</v>
      </c>
      <c r="J4" s="31" t="s">
        <v>13</v>
      </c>
      <c r="K4" s="31"/>
      <c r="L4" s="31"/>
      <c r="M4" s="31"/>
      <c r="O4" s="6" t="s">
        <v>3</v>
      </c>
      <c r="P4" s="3">
        <f t="shared" ref="P4:T6" si="0">B11</f>
        <v>4</v>
      </c>
      <c r="Q4" s="3">
        <f t="shared" si="0"/>
        <v>4.4000000000000004</v>
      </c>
      <c r="R4" s="3">
        <f t="shared" si="0"/>
        <v>4.5</v>
      </c>
      <c r="S4" s="4">
        <f t="shared" si="0"/>
        <v>5</v>
      </c>
      <c r="T4" s="4">
        <f t="shared" si="0"/>
        <v>4</v>
      </c>
      <c r="V4" s="6" t="s">
        <v>3</v>
      </c>
      <c r="W4" s="3">
        <v>0</v>
      </c>
      <c r="X4" s="3">
        <v>0.4</v>
      </c>
      <c r="Y4" s="3">
        <v>0.5</v>
      </c>
      <c r="Z4" s="4">
        <v>1</v>
      </c>
      <c r="AA4" s="4">
        <v>0</v>
      </c>
    </row>
    <row r="5" spans="1:27" x14ac:dyDescent="0.35">
      <c r="A5" s="6" t="s">
        <v>4</v>
      </c>
      <c r="B5" s="3">
        <v>1</v>
      </c>
      <c r="C5" s="3">
        <v>0</v>
      </c>
      <c r="D5" s="3">
        <v>0.8</v>
      </c>
      <c r="E5" s="19">
        <v>0.6</v>
      </c>
      <c r="F5" s="3">
        <v>0</v>
      </c>
      <c r="G5" s="21">
        <v>2000</v>
      </c>
      <c r="H5" s="4">
        <v>4.5</v>
      </c>
      <c r="O5" s="6" t="s">
        <v>4</v>
      </c>
      <c r="P5" s="3">
        <f t="shared" si="0"/>
        <v>5.5</v>
      </c>
      <c r="Q5" s="3">
        <f t="shared" si="0"/>
        <v>4.5</v>
      </c>
      <c r="R5" s="3">
        <f t="shared" si="0"/>
        <v>5.3</v>
      </c>
      <c r="S5" s="4">
        <f t="shared" si="0"/>
        <v>5.0999999999999996</v>
      </c>
      <c r="T5" s="4">
        <f t="shared" si="0"/>
        <v>4.5</v>
      </c>
      <c r="V5" s="6" t="s">
        <v>4</v>
      </c>
      <c r="W5" s="3">
        <v>1</v>
      </c>
      <c r="X5" s="3">
        <v>0</v>
      </c>
      <c r="Y5" s="3">
        <v>0.8</v>
      </c>
      <c r="Z5" s="4">
        <v>0.6</v>
      </c>
      <c r="AA5" s="4">
        <v>0</v>
      </c>
    </row>
    <row r="6" spans="1:27" ht="15" thickBot="1" x14ac:dyDescent="0.4">
      <c r="A6" s="22" t="s">
        <v>5</v>
      </c>
      <c r="B6" s="23">
        <v>0.5</v>
      </c>
      <c r="C6" s="23">
        <v>0.5</v>
      </c>
      <c r="D6" s="23">
        <v>0</v>
      </c>
      <c r="E6" s="24">
        <v>0.8</v>
      </c>
      <c r="F6" s="23">
        <v>0</v>
      </c>
      <c r="G6" s="25">
        <v>2500</v>
      </c>
      <c r="H6" s="26">
        <v>4.2</v>
      </c>
      <c r="O6" s="7" t="s">
        <v>5</v>
      </c>
      <c r="P6" s="8">
        <f t="shared" si="0"/>
        <v>4.7</v>
      </c>
      <c r="Q6" s="8">
        <f t="shared" si="0"/>
        <v>4.7</v>
      </c>
      <c r="R6" s="8">
        <f t="shared" si="0"/>
        <v>4.2</v>
      </c>
      <c r="S6" s="9">
        <f t="shared" si="0"/>
        <v>5</v>
      </c>
      <c r="T6" s="9">
        <f t="shared" si="0"/>
        <v>4.2</v>
      </c>
      <c r="V6" s="7" t="s">
        <v>5</v>
      </c>
      <c r="W6" s="8">
        <v>0.5</v>
      </c>
      <c r="X6" s="8">
        <v>0.5</v>
      </c>
      <c r="Y6" s="8">
        <v>0</v>
      </c>
      <c r="Z6" s="9">
        <v>0.8</v>
      </c>
      <c r="AA6" s="9">
        <v>0</v>
      </c>
    </row>
    <row r="7" spans="1:27" ht="15" thickBot="1" x14ac:dyDescent="0.4">
      <c r="A7" s="10" t="s">
        <v>7</v>
      </c>
      <c r="B7" s="11">
        <v>1000</v>
      </c>
      <c r="C7" s="11">
        <v>2000</v>
      </c>
      <c r="D7" s="11">
        <v>1000</v>
      </c>
      <c r="E7" s="20">
        <v>1000</v>
      </c>
      <c r="F7" s="11">
        <v>2500</v>
      </c>
      <c r="G7" s="27"/>
      <c r="H7" s="12"/>
    </row>
    <row r="8" spans="1:27" x14ac:dyDescent="0.35">
      <c r="O8" s="31" t="s">
        <v>18</v>
      </c>
      <c r="P8" s="31"/>
      <c r="Q8" s="31"/>
      <c r="R8" s="31"/>
      <c r="S8" s="31"/>
      <c r="T8" s="31"/>
      <c r="V8" s="31" t="s">
        <v>18</v>
      </c>
      <c r="W8" s="31"/>
      <c r="X8" s="31"/>
      <c r="Y8" s="31"/>
      <c r="Z8" s="31"/>
      <c r="AA8" s="31"/>
    </row>
    <row r="9" spans="1:27" ht="15" thickBot="1" x14ac:dyDescent="0.4">
      <c r="A9" s="36" t="s">
        <v>12</v>
      </c>
      <c r="B9" s="36"/>
      <c r="C9" s="36"/>
      <c r="D9" s="36"/>
      <c r="E9" s="36"/>
      <c r="F9" s="36"/>
      <c r="H9" s="31" t="s">
        <v>14</v>
      </c>
      <c r="I9" s="31"/>
      <c r="J9" s="31"/>
      <c r="K9" s="31"/>
      <c r="O9" s="36" t="s">
        <v>26</v>
      </c>
      <c r="P9" s="36"/>
      <c r="Q9" s="36"/>
      <c r="R9" s="36"/>
      <c r="S9" s="36"/>
      <c r="T9" s="36"/>
      <c r="V9" s="36" t="s">
        <v>25</v>
      </c>
      <c r="W9" s="36"/>
      <c r="X9" s="36"/>
      <c r="Y9" s="36"/>
      <c r="Z9" s="36"/>
      <c r="AA9" s="36"/>
    </row>
    <row r="10" spans="1:27" x14ac:dyDescent="0.35">
      <c r="A10" s="5"/>
      <c r="B10" s="1" t="s">
        <v>3</v>
      </c>
      <c r="C10" s="1" t="s">
        <v>4</v>
      </c>
      <c r="D10" s="1" t="s">
        <v>5</v>
      </c>
      <c r="E10" s="2" t="s">
        <v>6</v>
      </c>
      <c r="F10" s="2" t="s">
        <v>22</v>
      </c>
      <c r="H10" s="6" t="s">
        <v>8</v>
      </c>
      <c r="O10" s="5"/>
      <c r="P10" s="1" t="s">
        <v>3</v>
      </c>
      <c r="Q10" s="1" t="s">
        <v>4</v>
      </c>
      <c r="R10" s="1" t="s">
        <v>5</v>
      </c>
      <c r="S10" s="2" t="s">
        <v>6</v>
      </c>
      <c r="T10" s="2" t="s">
        <v>22</v>
      </c>
      <c r="V10" s="5"/>
      <c r="W10" s="1" t="s">
        <v>3</v>
      </c>
      <c r="X10" s="1" t="s">
        <v>4</v>
      </c>
      <c r="Y10" s="1" t="s">
        <v>5</v>
      </c>
      <c r="Z10" s="2" t="s">
        <v>6</v>
      </c>
      <c r="AA10" s="2" t="s">
        <v>22</v>
      </c>
    </row>
    <row r="11" spans="1:27" x14ac:dyDescent="0.35">
      <c r="A11" s="6" t="s">
        <v>3</v>
      </c>
      <c r="B11" s="3">
        <f>(0+H4)</f>
        <v>4</v>
      </c>
      <c r="C11" s="3">
        <f>(0.4+H4)</f>
        <v>4.4000000000000004</v>
      </c>
      <c r="D11" s="3">
        <f>(0.5+H4)</f>
        <v>4.5</v>
      </c>
      <c r="E11" s="4">
        <f>(1+H4)</f>
        <v>5</v>
      </c>
      <c r="F11" s="4">
        <f>(0+H4)</f>
        <v>4</v>
      </c>
      <c r="H11" s="6">
        <v>3000</v>
      </c>
      <c r="O11" s="6" t="s">
        <v>3</v>
      </c>
      <c r="P11" s="3">
        <f t="shared" ref="P11:T13" si="1">B20</f>
        <v>1000</v>
      </c>
      <c r="Q11" s="3">
        <f t="shared" si="1"/>
        <v>2000</v>
      </c>
      <c r="R11" s="3">
        <f t="shared" si="1"/>
        <v>0</v>
      </c>
      <c r="S11" s="4">
        <f t="shared" si="1"/>
        <v>0</v>
      </c>
      <c r="T11" s="4">
        <f t="shared" si="1"/>
        <v>0</v>
      </c>
      <c r="V11" s="6" t="s">
        <v>3</v>
      </c>
      <c r="W11" s="3">
        <v>1000</v>
      </c>
      <c r="X11" s="3">
        <v>0</v>
      </c>
      <c r="Y11" s="3">
        <v>0</v>
      </c>
      <c r="Z11" s="4">
        <v>0</v>
      </c>
      <c r="AA11" s="4">
        <v>2000</v>
      </c>
    </row>
    <row r="12" spans="1:27" x14ac:dyDescent="0.35">
      <c r="A12" s="6" t="s">
        <v>4</v>
      </c>
      <c r="B12" s="3">
        <f>(1+H5)</f>
        <v>5.5</v>
      </c>
      <c r="C12" s="3">
        <f>(0+H5)</f>
        <v>4.5</v>
      </c>
      <c r="D12" s="3">
        <f>(0.8+H5)</f>
        <v>5.3</v>
      </c>
      <c r="E12" s="4">
        <f>(0.6+H5)</f>
        <v>5.0999999999999996</v>
      </c>
      <c r="F12" s="4">
        <f>(0+H5)</f>
        <v>4.5</v>
      </c>
      <c r="H12" s="6">
        <v>2000</v>
      </c>
      <c r="O12" s="6" t="s">
        <v>4</v>
      </c>
      <c r="P12" s="3">
        <f t="shared" si="1"/>
        <v>0</v>
      </c>
      <c r="Q12" s="3">
        <f t="shared" si="1"/>
        <v>0</v>
      </c>
      <c r="R12" s="3">
        <f t="shared" si="1"/>
        <v>0</v>
      </c>
      <c r="S12" s="4">
        <f t="shared" si="1"/>
        <v>0</v>
      </c>
      <c r="T12" s="4">
        <f t="shared" si="1"/>
        <v>2000</v>
      </c>
      <c r="V12" s="6" t="s">
        <v>4</v>
      </c>
      <c r="W12" s="3">
        <v>0</v>
      </c>
      <c r="X12" s="3">
        <v>2000</v>
      </c>
      <c r="Y12" s="3">
        <v>0</v>
      </c>
      <c r="Z12" s="4">
        <v>0</v>
      </c>
      <c r="AA12" s="4">
        <v>0</v>
      </c>
    </row>
    <row r="13" spans="1:27" ht="15" thickBot="1" x14ac:dyDescent="0.4">
      <c r="A13" s="7" t="s">
        <v>5</v>
      </c>
      <c r="B13" s="8">
        <f>(0.5+H6)</f>
        <v>4.7</v>
      </c>
      <c r="C13" s="8">
        <f>(0.5+H6)</f>
        <v>4.7</v>
      </c>
      <c r="D13" s="8">
        <f>(0+H6)</f>
        <v>4.2</v>
      </c>
      <c r="E13" s="9">
        <f>(0.8+H6)</f>
        <v>5</v>
      </c>
      <c r="F13" s="9">
        <f>(0+H6)</f>
        <v>4.2</v>
      </c>
      <c r="H13" s="6">
        <v>2500</v>
      </c>
      <c r="O13" s="7" t="s">
        <v>5</v>
      </c>
      <c r="P13" s="8">
        <f t="shared" si="1"/>
        <v>0</v>
      </c>
      <c r="Q13" s="8">
        <f t="shared" si="1"/>
        <v>0</v>
      </c>
      <c r="R13" s="8">
        <f t="shared" si="1"/>
        <v>1000</v>
      </c>
      <c r="S13" s="9">
        <f t="shared" si="1"/>
        <v>1000</v>
      </c>
      <c r="T13" s="9">
        <f t="shared" si="1"/>
        <v>500</v>
      </c>
      <c r="V13" s="7" t="s">
        <v>5</v>
      </c>
      <c r="W13" s="8">
        <v>0</v>
      </c>
      <c r="X13" s="8">
        <v>0</v>
      </c>
      <c r="Y13" s="8">
        <v>1000</v>
      </c>
      <c r="Z13" s="9">
        <v>1000</v>
      </c>
      <c r="AA13" s="9">
        <v>500</v>
      </c>
    </row>
    <row r="14" spans="1:27" ht="15" thickBot="1" x14ac:dyDescent="0.4"/>
    <row r="15" spans="1:27" ht="15" thickBot="1" x14ac:dyDescent="0.4">
      <c r="A15" s="36" t="s">
        <v>24</v>
      </c>
      <c r="B15" s="36"/>
      <c r="C15" s="36"/>
      <c r="D15" s="36"/>
      <c r="E15" s="36"/>
      <c r="F15" s="36"/>
      <c r="H15" s="13">
        <f>SUM(H11:H13)</f>
        <v>7500</v>
      </c>
      <c r="I15" s="43" t="s">
        <v>16</v>
      </c>
      <c r="J15" s="44"/>
      <c r="K15" s="44"/>
      <c r="L15" s="45"/>
      <c r="O15" s="31" t="s">
        <v>23</v>
      </c>
      <c r="P15" s="31"/>
      <c r="Q15" s="31"/>
      <c r="R15" s="31"/>
      <c r="S15" s="31"/>
      <c r="T15" s="31"/>
      <c r="V15" s="31" t="s">
        <v>30</v>
      </c>
      <c r="W15" s="31"/>
      <c r="X15" s="31"/>
      <c r="Y15" s="31"/>
      <c r="Z15" s="31"/>
      <c r="AA15" s="31"/>
    </row>
    <row r="16" spans="1:27" ht="15" thickBot="1" x14ac:dyDescent="0.4">
      <c r="A16" s="10" t="s">
        <v>7</v>
      </c>
      <c r="B16" s="11">
        <v>1000</v>
      </c>
      <c r="C16" s="11">
        <v>2000</v>
      </c>
      <c r="D16" s="11">
        <v>1000</v>
      </c>
      <c r="E16" s="12">
        <v>1000</v>
      </c>
      <c r="F16" s="12">
        <v>2500</v>
      </c>
      <c r="H16" s="14">
        <f>SUM(B16:F16)</f>
        <v>7500</v>
      </c>
      <c r="I16" s="46" t="s">
        <v>15</v>
      </c>
      <c r="J16" s="47"/>
      <c r="K16" s="47"/>
      <c r="L16" s="48"/>
      <c r="O16" s="31" t="s">
        <v>28</v>
      </c>
      <c r="P16" s="31"/>
      <c r="Q16" s="31"/>
      <c r="R16" s="31"/>
      <c r="S16" s="31"/>
      <c r="T16" s="31"/>
      <c r="V16" s="54">
        <f>SUMPRODUCT(W4:Z6,W11:Z13)</f>
        <v>800</v>
      </c>
      <c r="W16" s="54"/>
      <c r="X16" s="54"/>
      <c r="Y16" s="54"/>
      <c r="Z16" s="54"/>
      <c r="AA16" s="54"/>
    </row>
    <row r="17" spans="1:27" x14ac:dyDescent="0.35">
      <c r="O17" s="52">
        <f>SUMPRODUCT(P4:T6,P11:T13)</f>
        <v>33100</v>
      </c>
      <c r="P17" s="52"/>
      <c r="Q17" s="52"/>
      <c r="R17" s="52"/>
      <c r="S17" s="52"/>
      <c r="T17" s="52"/>
    </row>
    <row r="18" spans="1:27" ht="15" thickBot="1" x14ac:dyDescent="0.4">
      <c r="A18" s="36" t="s">
        <v>18</v>
      </c>
      <c r="B18" s="36"/>
      <c r="C18" s="36"/>
      <c r="D18" s="36"/>
      <c r="E18" s="36"/>
      <c r="F18" s="36"/>
      <c r="V18" s="31" t="s">
        <v>23</v>
      </c>
      <c r="W18" s="31"/>
      <c r="X18" s="31"/>
      <c r="Y18" s="31"/>
      <c r="Z18" s="31"/>
      <c r="AA18" s="31"/>
    </row>
    <row r="19" spans="1:27" x14ac:dyDescent="0.35">
      <c r="A19" s="5"/>
      <c r="B19" s="1" t="s">
        <v>3</v>
      </c>
      <c r="C19" s="1" t="s">
        <v>4</v>
      </c>
      <c r="D19" s="1" t="s">
        <v>5</v>
      </c>
      <c r="E19" s="2" t="s">
        <v>6</v>
      </c>
      <c r="F19" s="2" t="s">
        <v>22</v>
      </c>
      <c r="H19" s="31" t="s">
        <v>20</v>
      </c>
      <c r="I19" s="31"/>
      <c r="J19" s="31"/>
      <c r="K19" s="31"/>
      <c r="L19" s="31"/>
      <c r="V19" s="31" t="s">
        <v>29</v>
      </c>
      <c r="W19" s="31"/>
      <c r="X19" s="31"/>
      <c r="Y19" s="31"/>
      <c r="Z19" s="31"/>
      <c r="AA19" s="31"/>
    </row>
    <row r="20" spans="1:27" x14ac:dyDescent="0.35">
      <c r="A20" s="6" t="s">
        <v>3</v>
      </c>
      <c r="B20" s="3">
        <v>1000</v>
      </c>
      <c r="C20" s="3">
        <v>2000</v>
      </c>
      <c r="D20" s="3">
        <v>0</v>
      </c>
      <c r="E20" s="4">
        <v>0</v>
      </c>
      <c r="F20" s="4">
        <v>0</v>
      </c>
      <c r="H20" s="17">
        <f>SUM(B20:F20)</f>
        <v>3000</v>
      </c>
      <c r="V20" s="53">
        <f>SUMPRODUCT(P4:T6,W11:AA13)</f>
        <v>32300</v>
      </c>
      <c r="W20" s="53"/>
      <c r="X20" s="53"/>
      <c r="Y20" s="53"/>
      <c r="Z20" s="53"/>
      <c r="AA20" s="53"/>
    </row>
    <row r="21" spans="1:27" x14ac:dyDescent="0.35">
      <c r="A21" s="6" t="s">
        <v>4</v>
      </c>
      <c r="B21" s="3">
        <v>0</v>
      </c>
      <c r="C21" s="3">
        <v>0</v>
      </c>
      <c r="D21" s="3">
        <v>0</v>
      </c>
      <c r="E21" s="4">
        <v>0</v>
      </c>
      <c r="F21" s="4">
        <v>2000</v>
      </c>
      <c r="H21" s="17">
        <f>SUM(B21:F21)</f>
        <v>2000</v>
      </c>
    </row>
    <row r="22" spans="1:27" ht="15" thickBot="1" x14ac:dyDescent="0.4">
      <c r="A22" s="7" t="s">
        <v>5</v>
      </c>
      <c r="B22" s="8">
        <v>0</v>
      </c>
      <c r="C22" s="8">
        <v>0</v>
      </c>
      <c r="D22" s="8">
        <v>1000</v>
      </c>
      <c r="E22" s="9">
        <v>1000</v>
      </c>
      <c r="F22" s="9">
        <v>500</v>
      </c>
      <c r="H22" s="17">
        <f>SUM(B22:F22)</f>
        <v>2500</v>
      </c>
    </row>
    <row r="24" spans="1:27" x14ac:dyDescent="0.35">
      <c r="A24" s="31" t="s">
        <v>19</v>
      </c>
      <c r="B24" s="31"/>
      <c r="C24" s="31"/>
      <c r="D24" s="31"/>
      <c r="E24" s="31"/>
      <c r="F24" s="31"/>
      <c r="H24" s="16">
        <f>SUM(H20:H22)</f>
        <v>7500</v>
      </c>
      <c r="I24" s="31" t="s">
        <v>27</v>
      </c>
      <c r="J24" s="31"/>
      <c r="K24" s="31"/>
      <c r="L24" s="31"/>
      <c r="M24" s="31"/>
      <c r="N24" s="31"/>
    </row>
    <row r="25" spans="1:27" x14ac:dyDescent="0.35">
      <c r="A25" s="29" t="s">
        <v>7</v>
      </c>
      <c r="B25" s="18">
        <f>SUM(B20:B22)</f>
        <v>1000</v>
      </c>
      <c r="C25" s="18">
        <f>SUM(C20:C22)</f>
        <v>2000</v>
      </c>
      <c r="D25" s="18">
        <f>SUM(D20:D22)</f>
        <v>1000</v>
      </c>
      <c r="E25" s="18">
        <f>SUM(E20:E22)</f>
        <v>1000</v>
      </c>
      <c r="F25" s="18">
        <f>SUM(F20:F22)</f>
        <v>2500</v>
      </c>
      <c r="H25" s="15">
        <f>SUM(B25:F25)</f>
        <v>7500</v>
      </c>
      <c r="I25" s="30">
        <f>SUMPRODUCT(B11:E13,B20:E22)</f>
        <v>22000</v>
      </c>
      <c r="J25" s="30"/>
      <c r="K25" s="30"/>
      <c r="L25" s="30"/>
      <c r="M25" s="30"/>
      <c r="N25" s="30"/>
    </row>
  </sheetData>
  <mergeCells count="32">
    <mergeCell ref="J2:M2"/>
    <mergeCell ref="J3:M3"/>
    <mergeCell ref="O16:T16"/>
    <mergeCell ref="V18:AA18"/>
    <mergeCell ref="V19:AA19"/>
    <mergeCell ref="V16:AA16"/>
    <mergeCell ref="V15:AA15"/>
    <mergeCell ref="A1:H1"/>
    <mergeCell ref="A2:A3"/>
    <mergeCell ref="B2:E2"/>
    <mergeCell ref="G2:G3"/>
    <mergeCell ref="H2:H3"/>
    <mergeCell ref="A18:F18"/>
    <mergeCell ref="H19:L19"/>
    <mergeCell ref="A24:F24"/>
    <mergeCell ref="J4:M4"/>
    <mergeCell ref="A9:F9"/>
    <mergeCell ref="H9:K9"/>
    <mergeCell ref="A15:F15"/>
    <mergeCell ref="I15:L15"/>
    <mergeCell ref="O17:T17"/>
    <mergeCell ref="V8:AA8"/>
    <mergeCell ref="V9:AA9"/>
    <mergeCell ref="I24:N24"/>
    <mergeCell ref="I25:N25"/>
    <mergeCell ref="I16:L16"/>
    <mergeCell ref="V20:AA20"/>
    <mergeCell ref="O9:T9"/>
    <mergeCell ref="O2:T2"/>
    <mergeCell ref="V2:AA2"/>
    <mergeCell ref="O8:T8"/>
    <mergeCell ref="O15:T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0_Zeszyt (TP-n)</vt:lpstr>
      <vt:lpstr>1.1_Bez-Magazynu (bkt)</vt:lpstr>
      <vt:lpstr>1.2_Z-Magazynem (bkt)</vt:lpstr>
      <vt:lpstr>2.1_Z-Magazynem (kt)</vt:lpstr>
      <vt:lpstr>2.2_Z-Magazynem (kt+fc)</vt:lpstr>
      <vt:lpstr>3_Z-Magazynem (kt+2fc)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Tworzydło</dc:creator>
  <cp:lastModifiedBy>Łukasz Tworzydło</cp:lastModifiedBy>
  <dcterms:created xsi:type="dcterms:W3CDTF">2022-12-04T10:14:14Z</dcterms:created>
  <dcterms:modified xsi:type="dcterms:W3CDTF">2023-01-04T16:05:27Z</dcterms:modified>
</cp:coreProperties>
</file>