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 Tworzydło\Downloads\"/>
    </mc:Choice>
  </mc:AlternateContent>
  <xr:revisionPtr revIDLastSave="0" documentId="13_ncr:1_{BF987A15-A5A2-4628-82A3-09F241AA130B}" xr6:coauthVersionLast="47" xr6:coauthVersionMax="47" xr10:uidLastSave="{00000000-0000-0000-0000-000000000000}"/>
  <bookViews>
    <workbookView xWindow="-110" yWindow="-110" windowWidth="19420" windowHeight="10420" xr2:uid="{AB73B55D-4E0D-4DC5-B190-6561CA718D90}"/>
  </bookViews>
  <sheets>
    <sheet name="ZESTAW_C" sheetId="3" r:id="rId1"/>
    <sheet name="ZESTAW_B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15" i="3"/>
  <c r="D17" i="3"/>
  <c r="D14" i="3"/>
  <c r="C14" i="3"/>
  <c r="C20" i="3" s="1"/>
  <c r="D10" i="3"/>
  <c r="C17" i="3" s="1"/>
  <c r="D20" i="3" s="1"/>
  <c r="C10" i="3"/>
  <c r="D13" i="3" s="1"/>
  <c r="D16" i="3" s="1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E10" i="3" s="1"/>
  <c r="C13" i="3" s="1"/>
  <c r="I15" i="1"/>
  <c r="J9" i="1"/>
  <c r="J3" i="1"/>
  <c r="I9" i="1"/>
  <c r="I8" i="1"/>
  <c r="I7" i="1"/>
  <c r="I6" i="1"/>
  <c r="I5" i="1"/>
  <c r="I4" i="1"/>
  <c r="I3" i="1"/>
  <c r="I10" i="1"/>
  <c r="H9" i="1"/>
  <c r="H8" i="1"/>
  <c r="H7" i="1"/>
  <c r="H6" i="1"/>
  <c r="H5" i="1"/>
  <c r="H4" i="1"/>
  <c r="H3" i="1"/>
  <c r="G3" i="1"/>
  <c r="I13" i="1"/>
  <c r="J4" i="1"/>
  <c r="J5" i="1"/>
  <c r="J6" i="1"/>
  <c r="J7" i="1"/>
  <c r="J8" i="1"/>
  <c r="J10" i="1"/>
  <c r="G5" i="1"/>
  <c r="G4" i="1"/>
  <c r="G6" i="1"/>
  <c r="G7" i="1"/>
  <c r="G8" i="1"/>
  <c r="G9" i="1"/>
  <c r="C23" i="1"/>
  <c r="C22" i="1"/>
  <c r="F19" i="1"/>
  <c r="F16" i="1"/>
  <c r="D20" i="1"/>
  <c r="D19" i="1"/>
  <c r="C20" i="1"/>
  <c r="C19" i="1"/>
  <c r="C17" i="1"/>
  <c r="D16" i="1"/>
  <c r="D17" i="1"/>
  <c r="C16" i="1"/>
  <c r="D14" i="1"/>
  <c r="D13" i="1"/>
  <c r="D10" i="1"/>
  <c r="C10" i="1"/>
  <c r="C14" i="1" s="1"/>
  <c r="F5" i="1"/>
  <c r="F4" i="1"/>
  <c r="F6" i="1"/>
  <c r="F7" i="1"/>
  <c r="F8" i="1"/>
  <c r="F9" i="1"/>
  <c r="F3" i="1"/>
  <c r="F10" i="1" s="1"/>
  <c r="E4" i="1"/>
  <c r="E5" i="1"/>
  <c r="E6" i="1"/>
  <c r="E7" i="1"/>
  <c r="E8" i="1"/>
  <c r="E9" i="1"/>
  <c r="E3" i="1"/>
  <c r="E10" i="1" s="1"/>
  <c r="C13" i="1" s="1"/>
  <c r="F10" i="3" l="1"/>
  <c r="C16" i="3" s="1"/>
  <c r="D19" i="3" s="1"/>
  <c r="I13" i="3"/>
  <c r="J7" i="3" s="1"/>
  <c r="F13" i="3"/>
  <c r="C19" i="3"/>
  <c r="G10" i="1"/>
  <c r="H10" i="1"/>
  <c r="F13" i="1"/>
  <c r="J3" i="3" l="1"/>
  <c r="J9" i="3"/>
  <c r="F16" i="3"/>
  <c r="C22" i="3" s="1"/>
  <c r="J6" i="3"/>
  <c r="J5" i="3"/>
  <c r="J8" i="3"/>
  <c r="J4" i="3"/>
  <c r="J10" i="3" s="1"/>
  <c r="F19" i="3"/>
  <c r="C23" i="3" s="1"/>
  <c r="G4" i="3" s="1"/>
  <c r="G3" i="3" l="1"/>
  <c r="G7" i="3"/>
  <c r="I7" i="3" s="1"/>
  <c r="G5" i="3"/>
  <c r="G8" i="3"/>
  <c r="H8" i="3" s="1"/>
  <c r="G6" i="3"/>
  <c r="I6" i="3" s="1"/>
  <c r="G9" i="3"/>
  <c r="H9" i="3" s="1"/>
  <c r="H4" i="3"/>
  <c r="I4" i="3"/>
  <c r="H3" i="3" l="1"/>
  <c r="I9" i="3"/>
  <c r="H6" i="3"/>
  <c r="G10" i="3"/>
  <c r="H5" i="3"/>
  <c r="I5" i="3"/>
  <c r="I8" i="3"/>
  <c r="H7" i="3"/>
  <c r="H10" i="3" l="1"/>
  <c r="I10" i="3"/>
</calcChain>
</file>

<file path=xl/sharedStrings.xml><?xml version="1.0" encoding="utf-8"?>
<sst xmlns="http://schemas.openxmlformats.org/spreadsheetml/2006/main" count="34" uniqueCount="17">
  <si>
    <t>x_i</t>
  </si>
  <si>
    <t>y_i</t>
  </si>
  <si>
    <t>x_i^2</t>
  </si>
  <si>
    <t>(x_i)*(y_i)</t>
  </si>
  <si>
    <t>suma</t>
  </si>
  <si>
    <t>i</t>
  </si>
  <si>
    <t>W =</t>
  </si>
  <si>
    <t>Wa =</t>
  </si>
  <si>
    <t>Wb =</t>
  </si>
  <si>
    <t>a =</t>
  </si>
  <si>
    <t>b =</t>
  </si>
  <si>
    <t>ym(x)</t>
  </si>
  <si>
    <t>((y_i)-(y_s))^2</t>
  </si>
  <si>
    <t>y_s =</t>
  </si>
  <si>
    <t>R2 =</t>
  </si>
  <si>
    <t>(ym_i)-(y_i)</t>
  </si>
  <si>
    <t>((ym_i)-(y_i))^2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</si>
</sst>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ZESTAW_C!$D$2</c:f>
              <c:strCache>
                <c:ptCount val="1"/>
                <c:pt idx="0">
                  <c:v>y_i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ZESTAW_C!$C$3:$C$9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ZESTAW_C!$D$3:$D$9</c:f>
              <c:numCache>
                <c:formatCode>General</c:formatCode>
                <c:ptCount val="7"/>
                <c:pt idx="0">
                  <c:v>0.8</c:v>
                </c:pt>
                <c:pt idx="1">
                  <c:v>1.3</c:v>
                </c:pt>
                <c:pt idx="2">
                  <c:v>1.4</c:v>
                </c:pt>
                <c:pt idx="3">
                  <c:v>1.7</c:v>
                </c:pt>
                <c:pt idx="4">
                  <c:v>1.8</c:v>
                </c:pt>
                <c:pt idx="5" formatCode="0.0">
                  <c:v>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7-471B-9CB6-A457FC48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18304"/>
        <c:axId val="682517320"/>
      </c:scatterChart>
      <c:valAx>
        <c:axId val="6825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7320"/>
        <c:crosses val="autoZero"/>
        <c:crossBetween val="midCat"/>
      </c:valAx>
      <c:valAx>
        <c:axId val="682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ZESTAW_B!$D$2</c:f>
              <c:strCache>
                <c:ptCount val="1"/>
                <c:pt idx="0">
                  <c:v>y_i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ZESTAW_B!$C$3:$C$9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ZESTAW_B!$D$3:$D$9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B-406A-B510-DAFF464E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18304"/>
        <c:axId val="682517320"/>
      </c:scatterChart>
      <c:valAx>
        <c:axId val="6825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7320"/>
        <c:crosses val="autoZero"/>
        <c:crossBetween val="midCat"/>
      </c:valAx>
      <c:valAx>
        <c:axId val="682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179387</xdr:rowOff>
    </xdr:from>
    <xdr:to>
      <xdr:col>12</xdr:col>
      <xdr:colOff>409575</xdr:colOff>
      <xdr:row>31</xdr:row>
      <xdr:rowOff>20637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96B8D-0559-43F9-9004-859F2820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179387</xdr:rowOff>
    </xdr:from>
    <xdr:to>
      <xdr:col>12</xdr:col>
      <xdr:colOff>409575</xdr:colOff>
      <xdr:row>31</xdr:row>
      <xdr:rowOff>20637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258A2E-F138-DE3B-B14F-6D59DC77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033B-0CF4-4BB0-B8D7-BB434727B84A}">
  <dimension ref="B2:J23"/>
  <sheetViews>
    <sheetView tabSelected="1" workbookViewId="0">
      <selection activeCell="J15" sqref="J15"/>
    </sheetView>
  </sheetViews>
  <sheetFormatPr defaultRowHeight="14.5" x14ac:dyDescent="0.35"/>
  <cols>
    <col min="2" max="2" width="5.453125" bestFit="1" customWidth="1"/>
    <col min="3" max="3" width="10.36328125" bestFit="1" customWidth="1"/>
    <col min="4" max="4" width="9.54296875" bestFit="1" customWidth="1"/>
    <col min="7" max="7" width="8.36328125" bestFit="1" customWidth="1"/>
    <col min="8" max="8" width="12.453125" bestFit="1" customWidth="1"/>
    <col min="9" max="9" width="15.453125" bestFit="1" customWidth="1"/>
    <col min="10" max="10" width="14.26953125" bestFit="1" customWidth="1"/>
  </cols>
  <sheetData>
    <row r="2" spans="2:10" x14ac:dyDescent="0.3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15</v>
      </c>
      <c r="I2" t="s">
        <v>16</v>
      </c>
      <c r="J2" t="s">
        <v>12</v>
      </c>
    </row>
    <row r="3" spans="2:10" x14ac:dyDescent="0.35">
      <c r="B3">
        <v>1</v>
      </c>
      <c r="C3">
        <v>1</v>
      </c>
      <c r="D3">
        <v>0.8</v>
      </c>
      <c r="E3">
        <f>C3^2</f>
        <v>1</v>
      </c>
      <c r="F3">
        <f>C3*D3</f>
        <v>0.8</v>
      </c>
      <c r="G3" s="2">
        <f>$C$22*C3+$C$23</f>
        <v>0.95714285714285696</v>
      </c>
      <c r="H3" s="2">
        <f t="shared" ref="H3:H9" si="0">G3-D3</f>
        <v>0.15714285714285692</v>
      </c>
      <c r="I3" s="1">
        <f>(G3-D3)^2</f>
        <v>2.4693877551020336E-2</v>
      </c>
      <c r="J3">
        <f>(D3-$I$13)^2</f>
        <v>0.63999999999999968</v>
      </c>
    </row>
    <row r="4" spans="2:10" x14ac:dyDescent="0.35">
      <c r="B4">
        <v>2</v>
      </c>
      <c r="C4">
        <v>2</v>
      </c>
      <c r="D4">
        <v>1.3</v>
      </c>
      <c r="E4">
        <f t="shared" ref="E4:E9" si="1">C4^2</f>
        <v>4</v>
      </c>
      <c r="F4">
        <f>C4*D4</f>
        <v>2.6</v>
      </c>
      <c r="G4" s="2">
        <f t="shared" ref="G4:G9" si="2">$C$22*C4+$C$23</f>
        <v>1.1714285714285715</v>
      </c>
      <c r="H4" s="2">
        <f t="shared" si="0"/>
        <v>-0.12857142857142856</v>
      </c>
      <c r="I4" s="1">
        <f t="shared" ref="I4:I9" si="3">(G4-D4)^2</f>
        <v>1.6530612244897956E-2</v>
      </c>
      <c r="J4">
        <f t="shared" ref="J4:J8" si="4">(D4-$I$13)^2</f>
        <v>8.99999999999999E-2</v>
      </c>
    </row>
    <row r="5" spans="2:10" x14ac:dyDescent="0.35">
      <c r="B5">
        <v>3</v>
      </c>
      <c r="C5">
        <v>3</v>
      </c>
      <c r="D5">
        <v>1.4</v>
      </c>
      <c r="E5">
        <f t="shared" si="1"/>
        <v>9</v>
      </c>
      <c r="F5">
        <f>C5*D5</f>
        <v>4.1999999999999993</v>
      </c>
      <c r="G5" s="2">
        <f t="shared" si="2"/>
        <v>1.3857142857142859</v>
      </c>
      <c r="H5" s="2">
        <f t="shared" si="0"/>
        <v>-1.4285714285714013E-2</v>
      </c>
      <c r="I5" s="1">
        <f t="shared" si="3"/>
        <v>2.0408163265305343E-4</v>
      </c>
      <c r="J5">
        <f t="shared" si="4"/>
        <v>3.999999999999998E-2</v>
      </c>
    </row>
    <row r="6" spans="2:10" x14ac:dyDescent="0.35">
      <c r="B6">
        <v>4</v>
      </c>
      <c r="C6">
        <v>4</v>
      </c>
      <c r="D6">
        <v>1.7</v>
      </c>
      <c r="E6">
        <f t="shared" si="1"/>
        <v>16</v>
      </c>
      <c r="F6">
        <f t="shared" ref="F6:F9" si="5">C6*D6</f>
        <v>6.8</v>
      </c>
      <c r="G6" s="2">
        <f t="shared" si="2"/>
        <v>1.6000000000000003</v>
      </c>
      <c r="H6" s="2">
        <f t="shared" si="0"/>
        <v>-9.9999999999999645E-2</v>
      </c>
      <c r="I6" s="1">
        <f t="shared" si="3"/>
        <v>9.9999999999999291E-3</v>
      </c>
      <c r="J6">
        <f t="shared" si="4"/>
        <v>1.0000000000000018E-2</v>
      </c>
    </row>
    <row r="7" spans="2:10" x14ac:dyDescent="0.35">
      <c r="B7">
        <v>5</v>
      </c>
      <c r="C7">
        <v>5</v>
      </c>
      <c r="D7">
        <v>1.8</v>
      </c>
      <c r="E7">
        <f t="shared" si="1"/>
        <v>25</v>
      </c>
      <c r="F7">
        <f t="shared" si="5"/>
        <v>9</v>
      </c>
      <c r="G7" s="2">
        <f t="shared" si="2"/>
        <v>1.8142857142857149</v>
      </c>
      <c r="H7" s="2">
        <f t="shared" si="0"/>
        <v>1.4285714285714901E-2</v>
      </c>
      <c r="I7" s="1">
        <f t="shared" si="3"/>
        <v>2.040816326530788E-4</v>
      </c>
      <c r="J7">
        <f t="shared" si="4"/>
        <v>4.000000000000007E-2</v>
      </c>
    </row>
    <row r="8" spans="2:10" x14ac:dyDescent="0.35">
      <c r="B8">
        <v>6</v>
      </c>
      <c r="C8">
        <v>6</v>
      </c>
      <c r="D8" s="5">
        <v>2</v>
      </c>
      <c r="E8">
        <f t="shared" si="1"/>
        <v>36</v>
      </c>
      <c r="F8">
        <f t="shared" si="5"/>
        <v>12</v>
      </c>
      <c r="G8" s="2">
        <f t="shared" si="2"/>
        <v>2.0285714285714294</v>
      </c>
      <c r="H8" s="2">
        <f t="shared" si="0"/>
        <v>2.8571428571429358E-2</v>
      </c>
      <c r="I8" s="1">
        <f t="shared" si="3"/>
        <v>8.1632653061228981E-4</v>
      </c>
      <c r="J8">
        <f t="shared" si="4"/>
        <v>0.16000000000000011</v>
      </c>
    </row>
    <row r="9" spans="2:10" x14ac:dyDescent="0.35">
      <c r="B9">
        <v>7</v>
      </c>
      <c r="C9">
        <v>7</v>
      </c>
      <c r="D9">
        <v>2.2000000000000002</v>
      </c>
      <c r="E9">
        <f t="shared" si="1"/>
        <v>49</v>
      </c>
      <c r="F9">
        <f t="shared" si="5"/>
        <v>15.400000000000002</v>
      </c>
      <c r="G9" s="2">
        <f t="shared" si="2"/>
        <v>2.2428571428571438</v>
      </c>
      <c r="H9" s="2">
        <f t="shared" si="0"/>
        <v>4.2857142857143593E-2</v>
      </c>
      <c r="I9" s="1">
        <f t="shared" si="3"/>
        <v>1.836734693877614E-3</v>
      </c>
      <c r="J9">
        <f>(D9-$I$13)^2</f>
        <v>0.36000000000000038</v>
      </c>
    </row>
    <row r="10" spans="2:10" x14ac:dyDescent="0.35">
      <c r="B10" t="s">
        <v>4</v>
      </c>
      <c r="C10">
        <f>SUM(C3:C9)</f>
        <v>28</v>
      </c>
      <c r="D10">
        <f>SUM(D3:D9)</f>
        <v>11.2</v>
      </c>
      <c r="E10">
        <f>SUM(E3:E9)</f>
        <v>140</v>
      </c>
      <c r="F10">
        <f>SUM(F3:F9)</f>
        <v>50.8</v>
      </c>
      <c r="G10">
        <f t="shared" ref="G10:J10" si="6">SUM(G3:G9)</f>
        <v>11.200000000000003</v>
      </c>
      <c r="H10">
        <f t="shared" si="6"/>
        <v>2.55351295663786E-15</v>
      </c>
      <c r="I10" s="1">
        <f t="shared" si="6"/>
        <v>5.4285714285714264E-2</v>
      </c>
      <c r="J10" s="2">
        <f t="shared" si="6"/>
        <v>1.34</v>
      </c>
    </row>
    <row r="13" spans="2:10" x14ac:dyDescent="0.35">
      <c r="B13" t="s">
        <v>6</v>
      </c>
      <c r="C13">
        <f>E10</f>
        <v>140</v>
      </c>
      <c r="D13">
        <f>C10</f>
        <v>28</v>
      </c>
      <c r="F13">
        <f>MDETERM(C13:D14)</f>
        <v>195.99999999999991</v>
      </c>
      <c r="H13" t="s">
        <v>13</v>
      </c>
      <c r="I13">
        <f>(1/B9)*D10</f>
        <v>1.5999999999999999</v>
      </c>
    </row>
    <row r="14" spans="2:10" x14ac:dyDescent="0.35">
      <c r="C14">
        <f>C10</f>
        <v>28</v>
      </c>
      <c r="D14">
        <f>B9</f>
        <v>7</v>
      </c>
    </row>
    <row r="15" spans="2:10" x14ac:dyDescent="0.35">
      <c r="H15" t="s">
        <v>14</v>
      </c>
      <c r="I15" s="4">
        <f>1-(I10/J10)</f>
        <v>0.95948827292110872</v>
      </c>
    </row>
    <row r="16" spans="2:10" x14ac:dyDescent="0.35">
      <c r="B16" t="s">
        <v>7</v>
      </c>
      <c r="C16">
        <f>F10</f>
        <v>50.8</v>
      </c>
      <c r="D16">
        <f>D13</f>
        <v>28</v>
      </c>
      <c r="F16">
        <f>MDETERM(C16:D17)</f>
        <v>42.000000000000014</v>
      </c>
    </row>
    <row r="17" spans="2:6" x14ac:dyDescent="0.35">
      <c r="C17">
        <f>D10</f>
        <v>11.2</v>
      </c>
      <c r="D17">
        <f>D14</f>
        <v>7</v>
      </c>
    </row>
    <row r="19" spans="2:6" x14ac:dyDescent="0.35">
      <c r="B19" t="s">
        <v>8</v>
      </c>
      <c r="C19">
        <f>C13</f>
        <v>140</v>
      </c>
      <c r="D19">
        <f>C16</f>
        <v>50.8</v>
      </c>
      <c r="F19">
        <f>MDETERM(C19:D20)</f>
        <v>145.59999999999988</v>
      </c>
    </row>
    <row r="20" spans="2:6" x14ac:dyDescent="0.35">
      <c r="C20">
        <f>C14</f>
        <v>28</v>
      </c>
      <c r="D20">
        <f>C17</f>
        <v>11.2</v>
      </c>
    </row>
    <row r="22" spans="2:6" x14ac:dyDescent="0.35">
      <c r="B22" t="s">
        <v>9</v>
      </c>
      <c r="C22" s="4">
        <f>F16/F13</f>
        <v>0.21428571428571444</v>
      </c>
    </row>
    <row r="23" spans="2:6" x14ac:dyDescent="0.35">
      <c r="B23" t="s">
        <v>10</v>
      </c>
      <c r="C23" s="4">
        <f>F19/F13</f>
        <v>0.74285714285714255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AFBA-6F4B-41D3-9B55-64CB31BE9DEC}">
  <dimension ref="B2:J23"/>
  <sheetViews>
    <sheetView workbookViewId="0">
      <selection activeCell="J15" sqref="J15"/>
    </sheetView>
  </sheetViews>
  <sheetFormatPr defaultRowHeight="14.5" x14ac:dyDescent="0.35"/>
  <cols>
    <col min="2" max="2" width="5.453125" bestFit="1" customWidth="1"/>
    <col min="3" max="3" width="10.36328125" bestFit="1" customWidth="1"/>
    <col min="4" max="4" width="9.54296875" bestFit="1" customWidth="1"/>
    <col min="7" max="7" width="8.36328125" bestFit="1" customWidth="1"/>
    <col min="8" max="8" width="12.453125" bestFit="1" customWidth="1"/>
    <col min="9" max="9" width="15.453125" bestFit="1" customWidth="1"/>
    <col min="10" max="10" width="14.26953125" bestFit="1" customWidth="1"/>
  </cols>
  <sheetData>
    <row r="2" spans="2:10" x14ac:dyDescent="0.3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15</v>
      </c>
      <c r="I2" t="s">
        <v>16</v>
      </c>
      <c r="J2" t="s">
        <v>12</v>
      </c>
    </row>
    <row r="3" spans="2:10" x14ac:dyDescent="0.35">
      <c r="B3">
        <v>1</v>
      </c>
      <c r="C3">
        <v>1</v>
      </c>
      <c r="D3">
        <v>8</v>
      </c>
      <c r="E3">
        <f>C3^2</f>
        <v>1</v>
      </c>
      <c r="F3">
        <f>C3*D3</f>
        <v>8</v>
      </c>
      <c r="G3" s="4">
        <f>$C$22*C3+$C$23</f>
        <v>9.5714285714285712</v>
      </c>
      <c r="H3" s="2">
        <f t="shared" ref="H3:H9" si="0">G3-D3</f>
        <v>1.5714285714285712</v>
      </c>
      <c r="I3" s="4">
        <f t="shared" ref="I3:I9" si="1">(G3-D3)^2</f>
        <v>2.4693877551020402</v>
      </c>
      <c r="J3">
        <f>(D3-$I$13)^2</f>
        <v>64</v>
      </c>
    </row>
    <row r="4" spans="2:10" x14ac:dyDescent="0.35">
      <c r="B4">
        <v>2</v>
      </c>
      <c r="C4">
        <v>2</v>
      </c>
      <c r="D4">
        <v>13</v>
      </c>
      <c r="E4">
        <f t="shared" ref="E4:E9" si="2">C4^2</f>
        <v>4</v>
      </c>
      <c r="F4">
        <f>C4*D4</f>
        <v>26</v>
      </c>
      <c r="G4" s="4">
        <f t="shared" ref="G4:G9" si="3">$C$22*C4+$C$23</f>
        <v>11.714285714285715</v>
      </c>
      <c r="H4" s="2">
        <f t="shared" si="0"/>
        <v>-1.2857142857142847</v>
      </c>
      <c r="I4" s="4">
        <f t="shared" si="1"/>
        <v>1.6530612244897933</v>
      </c>
      <c r="J4">
        <f t="shared" ref="J4:J8" si="4">(D4-$I$13)^2</f>
        <v>9</v>
      </c>
    </row>
    <row r="5" spans="2:10" x14ac:dyDescent="0.35">
      <c r="B5">
        <v>3</v>
      </c>
      <c r="C5">
        <v>3</v>
      </c>
      <c r="D5">
        <v>14</v>
      </c>
      <c r="E5">
        <f t="shared" si="2"/>
        <v>9</v>
      </c>
      <c r="F5">
        <f>C5*D5</f>
        <v>42</v>
      </c>
      <c r="G5" s="4">
        <f t="shared" si="3"/>
        <v>13.857142857142861</v>
      </c>
      <c r="H5" s="2">
        <f t="shared" si="0"/>
        <v>-0.1428571428571388</v>
      </c>
      <c r="I5" s="4">
        <f t="shared" si="1"/>
        <v>2.0408163265304962E-2</v>
      </c>
      <c r="J5">
        <f t="shared" si="4"/>
        <v>4</v>
      </c>
    </row>
    <row r="6" spans="2:10" x14ac:dyDescent="0.35">
      <c r="B6">
        <v>4</v>
      </c>
      <c r="C6">
        <v>4</v>
      </c>
      <c r="D6">
        <v>17</v>
      </c>
      <c r="E6">
        <f t="shared" si="2"/>
        <v>16</v>
      </c>
      <c r="F6">
        <f t="shared" ref="F6:F9" si="5">C6*D6</f>
        <v>68</v>
      </c>
      <c r="G6" s="4">
        <f t="shared" si="3"/>
        <v>16.000000000000004</v>
      </c>
      <c r="H6" s="2">
        <f t="shared" si="0"/>
        <v>-0.99999999999999645</v>
      </c>
      <c r="I6" s="4">
        <f t="shared" si="1"/>
        <v>0.99999999999999289</v>
      </c>
      <c r="J6">
        <f t="shared" si="4"/>
        <v>1</v>
      </c>
    </row>
    <row r="7" spans="2:10" x14ac:dyDescent="0.35">
      <c r="B7">
        <v>5</v>
      </c>
      <c r="C7">
        <v>5</v>
      </c>
      <c r="D7">
        <v>18</v>
      </c>
      <c r="E7">
        <f t="shared" si="2"/>
        <v>25</v>
      </c>
      <c r="F7">
        <f t="shared" si="5"/>
        <v>90</v>
      </c>
      <c r="G7" s="4">
        <f t="shared" si="3"/>
        <v>18.142857142857149</v>
      </c>
      <c r="H7" s="2">
        <f t="shared" si="0"/>
        <v>0.14285714285714946</v>
      </c>
      <c r="I7" s="4">
        <f t="shared" si="1"/>
        <v>2.0408163265308008E-2</v>
      </c>
      <c r="J7">
        <f t="shared" si="4"/>
        <v>4</v>
      </c>
    </row>
    <row r="8" spans="2:10" x14ac:dyDescent="0.35">
      <c r="B8">
        <v>6</v>
      </c>
      <c r="C8">
        <v>6</v>
      </c>
      <c r="D8">
        <v>20</v>
      </c>
      <c r="E8">
        <f t="shared" si="2"/>
        <v>36</v>
      </c>
      <c r="F8">
        <f t="shared" si="5"/>
        <v>120</v>
      </c>
      <c r="G8" s="4">
        <f t="shared" si="3"/>
        <v>20.285714285714295</v>
      </c>
      <c r="H8" s="2">
        <f t="shared" si="0"/>
        <v>0.28571428571429536</v>
      </c>
      <c r="I8" s="4">
        <f t="shared" si="1"/>
        <v>8.1632653061230007E-2</v>
      </c>
      <c r="J8">
        <f t="shared" si="4"/>
        <v>16</v>
      </c>
    </row>
    <row r="9" spans="2:10" x14ac:dyDescent="0.35">
      <c r="B9">
        <v>7</v>
      </c>
      <c r="C9">
        <v>7</v>
      </c>
      <c r="D9">
        <v>22</v>
      </c>
      <c r="E9">
        <f t="shared" si="2"/>
        <v>49</v>
      </c>
      <c r="F9">
        <f t="shared" si="5"/>
        <v>154</v>
      </c>
      <c r="G9" s="4">
        <f t="shared" si="3"/>
        <v>22.428571428571438</v>
      </c>
      <c r="H9" s="2">
        <f t="shared" si="0"/>
        <v>0.42857142857143771</v>
      </c>
      <c r="I9" s="4">
        <f t="shared" si="1"/>
        <v>0.18367346938776294</v>
      </c>
      <c r="J9">
        <f>(D9-$I$13)^2</f>
        <v>36</v>
      </c>
    </row>
    <row r="10" spans="2:10" x14ac:dyDescent="0.35">
      <c r="B10" t="s">
        <v>4</v>
      </c>
      <c r="C10">
        <f>SUM(C3:C9)</f>
        <v>28</v>
      </c>
      <c r="D10">
        <f>SUM(D3:D9)</f>
        <v>112</v>
      </c>
      <c r="E10">
        <f>SUM(E3:E9)</f>
        <v>140</v>
      </c>
      <c r="F10">
        <f>SUM(F3:F9)</f>
        <v>508</v>
      </c>
      <c r="G10">
        <f t="shared" ref="G10:J10" si="6">SUM(G3:G9)</f>
        <v>112.00000000000003</v>
      </c>
      <c r="H10">
        <f t="shared" si="6"/>
        <v>3.3750779948604759E-14</v>
      </c>
      <c r="I10" s="4">
        <f t="shared" si="6"/>
        <v>5.4285714285714324</v>
      </c>
      <c r="J10" s="3">
        <f t="shared" si="6"/>
        <v>134</v>
      </c>
    </row>
    <row r="13" spans="2:10" x14ac:dyDescent="0.35">
      <c r="B13" t="s">
        <v>6</v>
      </c>
      <c r="C13">
        <f>E10</f>
        <v>140</v>
      </c>
      <c r="D13">
        <f>C10</f>
        <v>28</v>
      </c>
      <c r="F13">
        <f>MDETERM(C13:D14)</f>
        <v>195.99999999999991</v>
      </c>
      <c r="H13" t="s">
        <v>13</v>
      </c>
      <c r="I13">
        <f>(1/B9)*D10</f>
        <v>16</v>
      </c>
    </row>
    <row r="14" spans="2:10" x14ac:dyDescent="0.35">
      <c r="C14">
        <f>C10</f>
        <v>28</v>
      </c>
      <c r="D14">
        <f>B9</f>
        <v>7</v>
      </c>
    </row>
    <row r="15" spans="2:10" x14ac:dyDescent="0.35">
      <c r="H15" t="s">
        <v>14</v>
      </c>
      <c r="I15" s="4">
        <f>1-(I10/J10)</f>
        <v>0.95948827292110872</v>
      </c>
    </row>
    <row r="16" spans="2:10" x14ac:dyDescent="0.35">
      <c r="B16" t="s">
        <v>7</v>
      </c>
      <c r="C16">
        <f>F10</f>
        <v>508</v>
      </c>
      <c r="D16">
        <f>D13</f>
        <v>28</v>
      </c>
      <c r="F16">
        <f>MDETERM(C16:D17)</f>
        <v>420.00000000000017</v>
      </c>
    </row>
    <row r="17" spans="2:6" x14ac:dyDescent="0.35">
      <c r="C17">
        <f>D10</f>
        <v>112</v>
      </c>
      <c r="D17">
        <f>D14</f>
        <v>7</v>
      </c>
    </row>
    <row r="19" spans="2:6" x14ac:dyDescent="0.35">
      <c r="B19" t="s">
        <v>8</v>
      </c>
      <c r="C19">
        <f>C13</f>
        <v>140</v>
      </c>
      <c r="D19">
        <f>C16</f>
        <v>508</v>
      </c>
      <c r="F19">
        <f>MDETERM(C19:D20)</f>
        <v>1455.9999999999989</v>
      </c>
    </row>
    <row r="20" spans="2:6" x14ac:dyDescent="0.35">
      <c r="C20">
        <f>C14</f>
        <v>28</v>
      </c>
      <c r="D20">
        <f>C17</f>
        <v>112</v>
      </c>
    </row>
    <row r="22" spans="2:6" x14ac:dyDescent="0.35">
      <c r="B22" t="s">
        <v>9</v>
      </c>
      <c r="C22" s="4">
        <f>F16/F13</f>
        <v>2.1428571428571446</v>
      </c>
    </row>
    <row r="23" spans="2:6" x14ac:dyDescent="0.35">
      <c r="B23" t="s">
        <v>10</v>
      </c>
      <c r="C23" s="4">
        <f>F19/F13</f>
        <v>7.4285714285714262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ZESTAW_C</vt:lpstr>
      <vt:lpstr>ZESTAW_B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2023-01-14T23:29:30Z</dcterms:created>
  <dcterms:modified xsi:type="dcterms:W3CDTF">2023-01-15T21:30:07Z</dcterms:modified>
</cp:coreProperties>
</file>