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qasz\Downloads\2023-11-07 [3] (zadania)\Wysłane zadania\"/>
    </mc:Choice>
  </mc:AlternateContent>
  <xr:revisionPtr revIDLastSave="0" documentId="13_ncr:1_{E1814F71-D869-4462-878C-75341F8F560C}" xr6:coauthVersionLast="47" xr6:coauthVersionMax="47" xr10:uidLastSave="{00000000-0000-0000-0000-000000000000}"/>
  <bookViews>
    <workbookView xWindow="-110" yWindow="-110" windowWidth="19420" windowHeight="10420" xr2:uid="{5C151B81-1D3C-7E41-8AEA-C891851724A5}"/>
  </bookViews>
  <sheets>
    <sheet name="Zadanie 3.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D29" i="1"/>
  <c r="D10" i="1"/>
  <c r="D11" i="1"/>
  <c r="E8" i="1"/>
  <c r="E10" i="1" s="1"/>
  <c r="E5" i="1"/>
  <c r="E6" i="1"/>
  <c r="E7" i="1"/>
  <c r="E4" i="1"/>
  <c r="G31" i="1"/>
  <c r="E9" i="1" l="1"/>
  <c r="D14" i="1" s="1"/>
  <c r="E11" i="1"/>
  <c r="D15" i="1" s="1"/>
  <c r="D16" i="1" l="1"/>
</calcChain>
</file>

<file path=xl/sharedStrings.xml><?xml version="1.0" encoding="utf-8"?>
<sst xmlns="http://schemas.openxmlformats.org/spreadsheetml/2006/main" count="68" uniqueCount="56">
  <si>
    <t>Samochód Służbowy</t>
  </si>
  <si>
    <t>Samochód Własny</t>
  </si>
  <si>
    <t>Motocykl</t>
  </si>
  <si>
    <t>Rower</t>
  </si>
  <si>
    <t>Komunikacja Miejska</t>
  </si>
  <si>
    <t>360° = 100%</t>
  </si>
  <si>
    <t>3,6° = 1%</t>
  </si>
  <si>
    <t>Samochód Służbowy (SS)</t>
  </si>
  <si>
    <t>Samochód Własny (SW)</t>
  </si>
  <si>
    <t>SS</t>
  </si>
  <si>
    <t>SW</t>
  </si>
  <si>
    <t>KM</t>
  </si>
  <si>
    <t>Komunikacja Miejska (KM)</t>
  </si>
  <si>
    <t>Dane do wykresów (A)</t>
  </si>
  <si>
    <t>Dane do wykresów (B)</t>
  </si>
  <si>
    <t>LP</t>
  </si>
  <si>
    <t>Częstość</t>
  </si>
  <si>
    <t>Procent</t>
  </si>
  <si>
    <t>Inne środki transportu</t>
  </si>
  <si>
    <t>Komunikacja miejska</t>
  </si>
  <si>
    <t>Wszystkie środki transp.</t>
  </si>
  <si>
    <t>Obliczony wynik</t>
  </si>
  <si>
    <r>
      <t xml:space="preserve">Działanie: 100% - 44% = </t>
    </r>
    <r>
      <rPr>
        <b/>
        <sz val="12"/>
        <color rgb="FFFF0000"/>
        <rFont val="Calibri"/>
        <family val="2"/>
        <scheme val="minor"/>
      </rPr>
      <t xml:space="preserve">56% </t>
    </r>
  </si>
  <si>
    <t>Obliczenie procent innych środków</t>
  </si>
  <si>
    <t>Innymi środkami transportu niż komunikacja miejska przemieszcza się 56% pracowników firmy.</t>
  </si>
  <si>
    <t>Odpowiedź do zadania [ 3.6. a) ]:</t>
  </si>
  <si>
    <t>a) Inne środki transportu, niż komunikacja miejska (procent pracowników)</t>
  </si>
  <si>
    <t>b) Ilość osób przyjeżdżających samochodem służbowym, motocyklem, rowerem</t>
  </si>
  <si>
    <t>PF - Pracownik Firmy</t>
  </si>
  <si>
    <t>Środek Transportu</t>
  </si>
  <si>
    <t>Ilość PF</t>
  </si>
  <si>
    <t>50 PF</t>
  </si>
  <si>
    <t>0.5 PF</t>
  </si>
  <si>
    <t>1 PF</t>
  </si>
  <si>
    <t>/// /// /// /// /// /// ///</t>
  </si>
  <si>
    <t>/// /// ///</t>
  </si>
  <si>
    <t>0.08 = 8%</t>
  </si>
  <si>
    <t>0.12 = 12%</t>
  </si>
  <si>
    <t>0.06 = 6%</t>
  </si>
  <si>
    <t>Łączna ilość osób przyjeżdzająch (SS, M, R)</t>
  </si>
  <si>
    <t>Motocykl (M)</t>
  </si>
  <si>
    <t>Rower (R)</t>
  </si>
  <si>
    <t>Odpowiedź do zadania [ 3.6. b) ]:</t>
  </si>
  <si>
    <t>Do pracy samochodem służbowym, motocyklem i rowerem przyjedża łącznie 13 osób.</t>
  </si>
  <si>
    <t>0.08 = 8% * 3.6° = 28.8°</t>
  </si>
  <si>
    <t>0.30 = 30% * 3.6° = 108°</t>
  </si>
  <si>
    <t>0.12 = 12% * 3.6° = 43.2°</t>
  </si>
  <si>
    <t>0.06 = 6% * 3.6° = 21.6°</t>
  </si>
  <si>
    <t>0.44 = 44% * 3.6° = 158,4°</t>
  </si>
  <si>
    <t>M</t>
  </si>
  <si>
    <t>R</t>
  </si>
  <si>
    <t>Zadanie wykonał:</t>
  </si>
  <si>
    <t>(1) Imię i nazwisko: Łukasz Tworzydło</t>
  </si>
  <si>
    <t>(2) Numer albumu: gd29623</t>
  </si>
  <si>
    <t>(3) Numer grupy: INIS5_wszyscy</t>
  </si>
  <si>
    <t>c) Diagram kołowy z zebranych wyników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</si>
</sst>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5" borderId="1" xfId="1" applyFon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9" fontId="0" fillId="8" borderId="1" xfId="0" applyNumberFormat="1" applyFill="1" applyBorder="1" applyAlignment="1">
      <alignment horizontal="center"/>
    </xf>
    <xf numFmtId="9" fontId="0" fillId="9" borderId="1" xfId="0" applyNumberFormat="1" applyFill="1" applyBorder="1"/>
    <xf numFmtId="9" fontId="1" fillId="9" borderId="1" xfId="0" applyNumberFormat="1" applyFont="1" applyFill="1" applyBorder="1"/>
    <xf numFmtId="9" fontId="0" fillId="4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5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Wykres z Podpunktu</a:t>
            </a:r>
            <a:r>
              <a:rPr lang="pl-PL" baseline="0"/>
              <a:t> 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11-CB46-B92B-0AAB44E23D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11-CB46-B92B-0AAB44E23D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11-CB46-B92B-0AAB44E23D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11-CB46-B92B-0AAB44E23D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11-CB46-B92B-0AAB44E23D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11-CB46-B92B-0AAB44E23D14}"/>
              </c:ext>
            </c:extLst>
          </c:dPt>
          <c:cat>
            <c:strRef>
              <c:f>'Zadanie 3.6'!$G$38:$G$43</c:f>
              <c:strCache>
                <c:ptCount val="6"/>
                <c:pt idx="0">
                  <c:v>Dane do wykresów (A)</c:v>
                </c:pt>
                <c:pt idx="1">
                  <c:v>SS</c:v>
                </c:pt>
                <c:pt idx="2">
                  <c:v>SW</c:v>
                </c:pt>
                <c:pt idx="3">
                  <c:v>M</c:v>
                </c:pt>
                <c:pt idx="4">
                  <c:v>R</c:v>
                </c:pt>
                <c:pt idx="5">
                  <c:v>KM</c:v>
                </c:pt>
              </c:strCache>
            </c:strRef>
          </c:cat>
          <c:val>
            <c:numRef>
              <c:f>'Zadanie 3.6'!$H$38:$H$43</c:f>
              <c:numCache>
                <c:formatCode>General</c:formatCode>
                <c:ptCount val="6"/>
                <c:pt idx="1">
                  <c:v>28.8</c:v>
                </c:pt>
                <c:pt idx="2">
                  <c:v>108</c:v>
                </c:pt>
                <c:pt idx="3">
                  <c:v>43.2</c:v>
                </c:pt>
                <c:pt idx="4">
                  <c:v>21.6</c:v>
                </c:pt>
                <c:pt idx="5">
                  <c:v>158.4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5-EB4F-B4C9-9450C9F8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Wykres z Podpunktu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96-294B-A60D-BA946CE5457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96-294B-A60D-BA946CE5457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96-294B-A60D-BA946CE5457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96-294B-A60D-BA946CE54574}"/>
              </c:ext>
            </c:extLst>
          </c:dPt>
          <c:cat>
            <c:strRef>
              <c:f>'Zadanie 3.6'!$G$45:$G$48</c:f>
              <c:strCache>
                <c:ptCount val="4"/>
                <c:pt idx="0">
                  <c:v>Dane do wykresów (B)</c:v>
                </c:pt>
                <c:pt idx="1">
                  <c:v>SS</c:v>
                </c:pt>
                <c:pt idx="2">
                  <c:v>M</c:v>
                </c:pt>
                <c:pt idx="3">
                  <c:v>R</c:v>
                </c:pt>
              </c:strCache>
            </c:strRef>
          </c:cat>
          <c:val>
            <c:numRef>
              <c:f>'Zadanie 3.6'!$H$45:$H$48</c:f>
              <c:numCache>
                <c:formatCode>General</c:formatCode>
                <c:ptCount val="4"/>
                <c:pt idx="1">
                  <c:v>4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E-1344-A708-D1944F5BB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17299</xdr:colOff>
      <xdr:row>1</xdr:row>
      <xdr:rowOff>20338</xdr:rowOff>
    </xdr:from>
    <xdr:to>
      <xdr:col>17</xdr:col>
      <xdr:colOff>2892</xdr:colOff>
      <xdr:row>18</xdr:row>
      <xdr:rowOff>60067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9000E44-36F6-A3A4-2357-8A631AB40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7975" y="217703"/>
          <a:ext cx="6438566" cy="3394932"/>
        </a:xfrm>
        <a:prstGeom prst="rect">
          <a:avLst/>
        </a:prstGeom>
      </xdr:spPr>
    </xdr:pic>
    <xdr:clientData/>
  </xdr:twoCellAnchor>
  <xdr:twoCellAnchor>
    <xdr:from>
      <xdr:col>9</xdr:col>
      <xdr:colOff>6921</xdr:colOff>
      <xdr:row>20</xdr:row>
      <xdr:rowOff>7409</xdr:rowOff>
    </xdr:from>
    <xdr:to>
      <xdr:col>15</xdr:col>
      <xdr:colOff>3174</xdr:colOff>
      <xdr:row>35</xdr:row>
      <xdr:rowOff>17162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21DA272-58D4-14AA-37D2-97405C0F1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6922</xdr:colOff>
      <xdr:row>36</xdr:row>
      <xdr:rowOff>8727</xdr:rowOff>
    </xdr:from>
    <xdr:to>
      <xdr:col>15</xdr:col>
      <xdr:colOff>17162</xdr:colOff>
      <xdr:row>51</xdr:row>
      <xdr:rowOff>11756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902C9A8-CF3C-86BE-290A-ED202527A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06B4-2B96-A44C-AE44-225D154D3640}">
  <dimension ref="A1:I50"/>
  <sheetViews>
    <sheetView tabSelected="1" zoomScale="111" zoomScaleNormal="125" workbookViewId="0">
      <selection sqref="A1:H1"/>
    </sheetView>
  </sheetViews>
  <sheetFormatPr defaultColWidth="10.6640625" defaultRowHeight="15.5" x14ac:dyDescent="0.35"/>
  <cols>
    <col min="1" max="1" width="4.83203125" customWidth="1"/>
    <col min="2" max="2" width="11.5" customWidth="1"/>
    <col min="3" max="3" width="10.6640625" customWidth="1"/>
    <col min="4" max="4" width="11.33203125" customWidth="1"/>
    <col min="5" max="5" width="10.6640625" customWidth="1"/>
    <col min="6" max="6" width="12.58203125" customWidth="1"/>
  </cols>
  <sheetData>
    <row r="1" spans="1:8" x14ac:dyDescent="0.35">
      <c r="A1" s="33" t="s">
        <v>26</v>
      </c>
      <c r="B1" s="33"/>
      <c r="C1" s="33"/>
      <c r="D1" s="33"/>
      <c r="E1" s="33"/>
      <c r="F1" s="33"/>
      <c r="G1" s="33"/>
      <c r="H1" s="33"/>
    </row>
    <row r="3" spans="1:8" x14ac:dyDescent="0.35">
      <c r="A3" s="2" t="s">
        <v>15</v>
      </c>
      <c r="B3" s="24" t="s">
        <v>29</v>
      </c>
      <c r="C3" s="24"/>
      <c r="D3" s="2" t="s">
        <v>16</v>
      </c>
      <c r="E3" s="2" t="s">
        <v>17</v>
      </c>
    </row>
    <row r="4" spans="1:8" x14ac:dyDescent="0.35">
      <c r="A4" s="2">
        <v>1</v>
      </c>
      <c r="B4" s="29" t="s">
        <v>0</v>
      </c>
      <c r="C4" s="29"/>
      <c r="D4" s="3">
        <v>0.08</v>
      </c>
      <c r="E4" s="4">
        <f>D4</f>
        <v>0.08</v>
      </c>
    </row>
    <row r="5" spans="1:8" x14ac:dyDescent="0.35">
      <c r="A5" s="2">
        <v>2</v>
      </c>
      <c r="B5" s="32" t="s">
        <v>1</v>
      </c>
      <c r="C5" s="32"/>
      <c r="D5" s="5">
        <v>0.3</v>
      </c>
      <c r="E5" s="6">
        <f t="shared" ref="E5:E7" si="0">D5</f>
        <v>0.3</v>
      </c>
    </row>
    <row r="6" spans="1:8" x14ac:dyDescent="0.35">
      <c r="A6" s="2">
        <v>3</v>
      </c>
      <c r="B6" s="29" t="s">
        <v>2</v>
      </c>
      <c r="C6" s="29"/>
      <c r="D6" s="3">
        <v>0.12</v>
      </c>
      <c r="E6" s="4">
        <f t="shared" si="0"/>
        <v>0.12</v>
      </c>
    </row>
    <row r="7" spans="1:8" x14ac:dyDescent="0.35">
      <c r="A7" s="2">
        <v>4</v>
      </c>
      <c r="B7" s="32" t="s">
        <v>3</v>
      </c>
      <c r="C7" s="32"/>
      <c r="D7" s="5">
        <v>0.06</v>
      </c>
      <c r="E7" s="6">
        <f t="shared" si="0"/>
        <v>0.06</v>
      </c>
    </row>
    <row r="8" spans="1:8" x14ac:dyDescent="0.35">
      <c r="A8" s="2">
        <v>5</v>
      </c>
      <c r="B8" s="29" t="s">
        <v>4</v>
      </c>
      <c r="C8" s="29"/>
      <c r="D8" s="3">
        <v>0.44</v>
      </c>
      <c r="E8" s="4">
        <f>D8</f>
        <v>0.44</v>
      </c>
    </row>
    <row r="9" spans="1:8" x14ac:dyDescent="0.35">
      <c r="E9" s="7">
        <f>SUM(E4:E8)</f>
        <v>1</v>
      </c>
    </row>
    <row r="10" spans="1:8" x14ac:dyDescent="0.35">
      <c r="B10" s="31" t="s">
        <v>19</v>
      </c>
      <c r="C10" s="31"/>
      <c r="D10" s="8">
        <f>SUM(44)</f>
        <v>44</v>
      </c>
      <c r="E10" s="9">
        <f>SUM(E8)</f>
        <v>0.44</v>
      </c>
    </row>
    <row r="11" spans="1:8" x14ac:dyDescent="0.35">
      <c r="B11" s="30" t="s">
        <v>18</v>
      </c>
      <c r="C11" s="30"/>
      <c r="D11" s="10">
        <f>SUM(8+30+12+6)</f>
        <v>56</v>
      </c>
      <c r="E11" s="11">
        <f>SUM(E4:E7)</f>
        <v>0.56000000000000005</v>
      </c>
    </row>
    <row r="13" spans="1:8" x14ac:dyDescent="0.35">
      <c r="B13" s="24" t="s">
        <v>23</v>
      </c>
      <c r="C13" s="24"/>
      <c r="D13" s="24"/>
    </row>
    <row r="14" spans="1:8" x14ac:dyDescent="0.35">
      <c r="B14" s="24" t="s">
        <v>20</v>
      </c>
      <c r="C14" s="24"/>
      <c r="D14" s="12">
        <f>E9</f>
        <v>1</v>
      </c>
    </row>
    <row r="15" spans="1:8" x14ac:dyDescent="0.35">
      <c r="B15" s="24" t="s">
        <v>18</v>
      </c>
      <c r="C15" s="24"/>
      <c r="D15" s="12">
        <f>E11</f>
        <v>0.56000000000000005</v>
      </c>
    </row>
    <row r="16" spans="1:8" x14ac:dyDescent="0.35">
      <c r="B16" s="24" t="s">
        <v>21</v>
      </c>
      <c r="C16" s="24"/>
      <c r="D16" s="13">
        <f>D14-D15</f>
        <v>0.43999999999999995</v>
      </c>
    </row>
    <row r="18" spans="1:9" x14ac:dyDescent="0.35">
      <c r="B18" s="28" t="s">
        <v>22</v>
      </c>
      <c r="C18" s="28"/>
      <c r="D18" s="28"/>
    </row>
    <row r="20" spans="1:9" x14ac:dyDescent="0.35">
      <c r="A20" s="27" t="s">
        <v>25</v>
      </c>
      <c r="B20" s="27"/>
      <c r="C20" s="27"/>
      <c r="D20" s="27"/>
      <c r="E20" s="1"/>
      <c r="F20" s="1"/>
    </row>
    <row r="21" spans="1:9" x14ac:dyDescent="0.35">
      <c r="A21" s="27" t="s">
        <v>24</v>
      </c>
      <c r="B21" s="27"/>
      <c r="C21" s="27"/>
      <c r="D21" s="27"/>
      <c r="E21" s="27"/>
      <c r="F21" s="27"/>
      <c r="G21" s="27"/>
      <c r="H21" s="27"/>
      <c r="I21" s="27"/>
    </row>
    <row r="23" spans="1:9" x14ac:dyDescent="0.35">
      <c r="A23" s="33" t="s">
        <v>27</v>
      </c>
      <c r="B23" s="33"/>
      <c r="C23" s="33"/>
      <c r="D23" s="33"/>
      <c r="E23" s="33"/>
      <c r="F23" s="33"/>
      <c r="G23" s="33"/>
      <c r="H23" s="33"/>
    </row>
    <row r="25" spans="1:9" x14ac:dyDescent="0.35">
      <c r="B25" s="24" t="s">
        <v>28</v>
      </c>
      <c r="C25" s="24"/>
      <c r="D25" s="24" t="s">
        <v>7</v>
      </c>
      <c r="E25" s="24"/>
      <c r="F25" s="2" t="s">
        <v>40</v>
      </c>
      <c r="G25" s="2" t="s">
        <v>41</v>
      </c>
    </row>
    <row r="26" spans="1:9" x14ac:dyDescent="0.35">
      <c r="B26" s="2" t="s">
        <v>30</v>
      </c>
      <c r="C26" s="2" t="s">
        <v>17</v>
      </c>
      <c r="D26" s="24" t="s">
        <v>34</v>
      </c>
      <c r="E26" s="24"/>
      <c r="F26" s="2" t="s">
        <v>35</v>
      </c>
      <c r="G26" s="2" t="s">
        <v>35</v>
      </c>
    </row>
    <row r="27" spans="1:9" x14ac:dyDescent="0.35">
      <c r="B27" s="3" t="s">
        <v>31</v>
      </c>
      <c r="C27" s="14">
        <v>1</v>
      </c>
      <c r="D27" s="23" t="s">
        <v>36</v>
      </c>
      <c r="E27" s="23"/>
      <c r="F27" s="5" t="s">
        <v>37</v>
      </c>
      <c r="G27" s="5" t="s">
        <v>38</v>
      </c>
    </row>
    <row r="28" spans="1:9" x14ac:dyDescent="0.35">
      <c r="B28" s="5" t="s">
        <v>32</v>
      </c>
      <c r="C28" s="15">
        <v>0.01</v>
      </c>
      <c r="D28" s="24" t="s">
        <v>34</v>
      </c>
      <c r="E28" s="24"/>
      <c r="F28" s="2" t="s">
        <v>35</v>
      </c>
      <c r="G28" s="2" t="s">
        <v>35</v>
      </c>
    </row>
    <row r="29" spans="1:9" x14ac:dyDescent="0.35">
      <c r="B29" s="3" t="s">
        <v>33</v>
      </c>
      <c r="C29" s="14">
        <v>0.02</v>
      </c>
      <c r="D29" s="25">
        <f>8/2</f>
        <v>4</v>
      </c>
      <c r="E29" s="25"/>
      <c r="F29" s="17">
        <f>12/2</f>
        <v>6</v>
      </c>
      <c r="G29" s="16">
        <f>6/2</f>
        <v>3</v>
      </c>
    </row>
    <row r="31" spans="1:9" x14ac:dyDescent="0.35">
      <c r="C31" s="26" t="s">
        <v>39</v>
      </c>
      <c r="D31" s="26"/>
      <c r="E31" s="26"/>
      <c r="F31" s="26"/>
      <c r="G31" s="18">
        <f>4+6+3</f>
        <v>13</v>
      </c>
    </row>
    <row r="33" spans="1:9" x14ac:dyDescent="0.35">
      <c r="A33" s="27" t="s">
        <v>42</v>
      </c>
      <c r="B33" s="27"/>
      <c r="C33" s="27"/>
      <c r="D33" s="27"/>
      <c r="E33" s="1"/>
    </row>
    <row r="34" spans="1:9" x14ac:dyDescent="0.35">
      <c r="A34" s="27" t="s">
        <v>43</v>
      </c>
      <c r="B34" s="27"/>
      <c r="C34" s="27"/>
      <c r="D34" s="27"/>
      <c r="E34" s="27"/>
      <c r="F34" s="27"/>
      <c r="G34" s="27"/>
      <c r="H34" s="27"/>
      <c r="I34" s="1"/>
    </row>
    <row r="36" spans="1:9" x14ac:dyDescent="0.35">
      <c r="A36" s="33" t="s">
        <v>55</v>
      </c>
      <c r="B36" s="33"/>
      <c r="C36" s="33"/>
      <c r="D36" s="33"/>
      <c r="E36" s="33"/>
      <c r="F36" s="33"/>
      <c r="G36" s="33"/>
      <c r="H36" s="33"/>
    </row>
    <row r="38" spans="1:9" x14ac:dyDescent="0.35">
      <c r="B38" s="19" t="s">
        <v>5</v>
      </c>
      <c r="G38" s="24" t="s">
        <v>13</v>
      </c>
      <c r="H38" s="24"/>
    </row>
    <row r="39" spans="1:9" x14ac:dyDescent="0.35">
      <c r="B39" s="20" t="s">
        <v>6</v>
      </c>
      <c r="G39" s="3" t="s">
        <v>9</v>
      </c>
      <c r="H39" s="3">
        <v>28.8</v>
      </c>
    </row>
    <row r="40" spans="1:9" x14ac:dyDescent="0.35">
      <c r="G40" s="5" t="s">
        <v>10</v>
      </c>
      <c r="H40" s="5">
        <v>108</v>
      </c>
    </row>
    <row r="41" spans="1:9" x14ac:dyDescent="0.35">
      <c r="A41" s="22" t="s">
        <v>7</v>
      </c>
      <c r="B41" s="22"/>
      <c r="C41" s="22"/>
      <c r="D41" s="22" t="s">
        <v>44</v>
      </c>
      <c r="E41" s="22"/>
      <c r="G41" s="3" t="s">
        <v>49</v>
      </c>
      <c r="H41" s="3">
        <v>43.2</v>
      </c>
    </row>
    <row r="42" spans="1:9" x14ac:dyDescent="0.35">
      <c r="A42" s="23" t="s">
        <v>8</v>
      </c>
      <c r="B42" s="23"/>
      <c r="C42" s="23"/>
      <c r="D42" s="23" t="s">
        <v>45</v>
      </c>
      <c r="E42" s="23"/>
      <c r="G42" s="5" t="s">
        <v>50</v>
      </c>
      <c r="H42" s="5">
        <v>21.6</v>
      </c>
    </row>
    <row r="43" spans="1:9" x14ac:dyDescent="0.35">
      <c r="A43" s="22" t="s">
        <v>40</v>
      </c>
      <c r="B43" s="22"/>
      <c r="C43" s="22"/>
      <c r="D43" s="22" t="s">
        <v>46</v>
      </c>
      <c r="E43" s="22"/>
      <c r="G43" s="3" t="s">
        <v>11</v>
      </c>
      <c r="H43" s="3">
        <v>158.4</v>
      </c>
    </row>
    <row r="44" spans="1:9" x14ac:dyDescent="0.35">
      <c r="A44" s="23" t="s">
        <v>41</v>
      </c>
      <c r="B44" s="23"/>
      <c r="C44" s="23"/>
      <c r="D44" s="23" t="s">
        <v>47</v>
      </c>
      <c r="E44" s="23"/>
    </row>
    <row r="45" spans="1:9" x14ac:dyDescent="0.35">
      <c r="A45" s="22" t="s">
        <v>12</v>
      </c>
      <c r="B45" s="22"/>
      <c r="C45" s="22"/>
      <c r="D45" s="22" t="s">
        <v>48</v>
      </c>
      <c r="E45" s="22"/>
      <c r="G45" s="24" t="s">
        <v>14</v>
      </c>
      <c r="H45" s="24"/>
    </row>
    <row r="46" spans="1:9" x14ac:dyDescent="0.35">
      <c r="G46" s="3" t="s">
        <v>9</v>
      </c>
      <c r="H46" s="3">
        <v>4</v>
      </c>
    </row>
    <row r="47" spans="1:9" x14ac:dyDescent="0.35">
      <c r="A47" s="21" t="s">
        <v>51</v>
      </c>
      <c r="B47" s="21"/>
      <c r="C47" s="21"/>
      <c r="D47" s="21"/>
      <c r="G47" s="5" t="s">
        <v>49</v>
      </c>
      <c r="H47" s="5">
        <v>6</v>
      </c>
    </row>
    <row r="48" spans="1:9" x14ac:dyDescent="0.35">
      <c r="A48" s="21" t="s">
        <v>52</v>
      </c>
      <c r="B48" s="21"/>
      <c r="C48" s="21"/>
      <c r="D48" s="21"/>
      <c r="G48" s="3" t="s">
        <v>50</v>
      </c>
      <c r="H48" s="3">
        <v>3</v>
      </c>
    </row>
    <row r="49" spans="1:4" x14ac:dyDescent="0.35">
      <c r="A49" s="21" t="s">
        <v>53</v>
      </c>
      <c r="B49" s="21"/>
      <c r="C49" s="21"/>
      <c r="D49" s="21"/>
    </row>
    <row r="50" spans="1:4" x14ac:dyDescent="0.35">
      <c r="A50" s="21" t="s">
        <v>54</v>
      </c>
      <c r="B50" s="21"/>
      <c r="C50" s="21"/>
      <c r="D50" s="21"/>
    </row>
  </sheetData>
  <mergeCells count="43">
    <mergeCell ref="B7:C7"/>
    <mergeCell ref="A36:H36"/>
    <mergeCell ref="A23:H23"/>
    <mergeCell ref="A1:H1"/>
    <mergeCell ref="B3:C3"/>
    <mergeCell ref="B4:C4"/>
    <mergeCell ref="B5:C5"/>
    <mergeCell ref="B6:C6"/>
    <mergeCell ref="B14:C14"/>
    <mergeCell ref="B15:C15"/>
    <mergeCell ref="B16:C16"/>
    <mergeCell ref="B8:C8"/>
    <mergeCell ref="B11:C11"/>
    <mergeCell ref="B10:C10"/>
    <mergeCell ref="B13:D13"/>
    <mergeCell ref="B25:C25"/>
    <mergeCell ref="D25:E25"/>
    <mergeCell ref="D26:E26"/>
    <mergeCell ref="D27:E27"/>
    <mergeCell ref="B18:D18"/>
    <mergeCell ref="A21:I21"/>
    <mergeCell ref="A20:D20"/>
    <mergeCell ref="G45:H45"/>
    <mergeCell ref="D29:E29"/>
    <mergeCell ref="D28:E28"/>
    <mergeCell ref="C31:F31"/>
    <mergeCell ref="A33:D33"/>
    <mergeCell ref="A34:H34"/>
    <mergeCell ref="A41:C41"/>
    <mergeCell ref="A42:C42"/>
    <mergeCell ref="A43:C43"/>
    <mergeCell ref="A44:C44"/>
    <mergeCell ref="G38:H38"/>
    <mergeCell ref="D41:E41"/>
    <mergeCell ref="D42:E42"/>
    <mergeCell ref="D43:E43"/>
    <mergeCell ref="D44:E44"/>
    <mergeCell ref="D45:E45"/>
    <mergeCell ref="A48:D48"/>
    <mergeCell ref="A47:D47"/>
    <mergeCell ref="A49:D49"/>
    <mergeCell ref="A50:D50"/>
    <mergeCell ref="A45:C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Zadanie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Tworzydło; gd29623</dc:creator>
  <cp:lastModifiedBy>Łukasz Tworzydło</cp:lastModifiedBy>
  <dcterms:created xsi:type="dcterms:W3CDTF">2023-11-09T00:42:14Z</dcterms:created>
  <dcterms:modified xsi:type="dcterms:W3CDTF">2023-11-12T22:19:33Z</dcterms:modified>
</cp:coreProperties>
</file>