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Documents\Rohwer Lab\Phacos\"/>
    </mc:Choice>
  </mc:AlternateContent>
  <xr:revisionPtr revIDLastSave="0" documentId="8_{56AC00B8-511A-45EE-8B1A-0F34B20686C2}" xr6:coauthVersionLast="47" xr6:coauthVersionMax="47" xr10:uidLastSave="{00000000-0000-0000-0000-000000000000}"/>
  <bookViews>
    <workbookView xWindow="-110" yWindow="-110" windowWidth="19420" windowHeight="10300" activeTab="1" xr2:uid="{CAD84F15-2CB4-4E7C-97BD-DD9A849D7F82}"/>
  </bookViews>
  <sheets>
    <sheet name="Sheet1" sheetId="1" r:id="rId1"/>
    <sheet name="Final Valu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B17" i="2"/>
  <c r="B13" i="2"/>
  <c r="B9" i="2"/>
  <c r="B5" i="2"/>
  <c r="A21" i="2"/>
  <c r="A17" i="2"/>
  <c r="A13" i="2"/>
  <c r="A9" i="2"/>
  <c r="A5" i="2"/>
  <c r="B20" i="1"/>
  <c r="B16" i="1"/>
  <c r="B12" i="1"/>
  <c r="B8" i="1"/>
  <c r="B4" i="1"/>
  <c r="A20" i="1"/>
  <c r="A16" i="1"/>
  <c r="A12" i="1"/>
  <c r="A8" i="1"/>
  <c r="A4" i="1"/>
</calcChain>
</file>

<file path=xl/sharedStrings.xml><?xml version="1.0" encoding="utf-8"?>
<sst xmlns="http://schemas.openxmlformats.org/spreadsheetml/2006/main" count="59" uniqueCount="16">
  <si>
    <t>[Bac] (cells/mL)</t>
  </si>
  <si>
    <t>Normoxic (O2 Control)</t>
  </si>
  <si>
    <t>0 mM DOC (DOC Control)</t>
  </si>
  <si>
    <t>[O2] (mg/m^3)</t>
  </si>
  <si>
    <t>[Phage] (VLP/mL)</t>
  </si>
  <si>
    <t>[DOC] (mM)</t>
  </si>
  <si>
    <t>2.2 mM DOC (Hi DOC tmt)</t>
  </si>
  <si>
    <t>0.2 mM DOC (Lo DOC tmt)</t>
  </si>
  <si>
    <t>Hyperoxic (Hi O2 Tmt)</t>
  </si>
  <si>
    <t>*[Bac] = initial concentration of bacteria in cells/mL</t>
  </si>
  <si>
    <t>*[Phage] = initial concentration of phage in VLP/mL</t>
  </si>
  <si>
    <t>*[DOC] = [DOC] added to system in mM</t>
  </si>
  <si>
    <t>*[O2] = overall O2 concentration of system in mg/m^3 before treatment</t>
  </si>
  <si>
    <t>*[Bac] = final concentration of bacteria in cells/mL</t>
  </si>
  <si>
    <t>*[Phage] = final concentration of phage in VLP/mL</t>
  </si>
  <si>
    <t>Samples taken at t=2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</si>
</sst>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518-F5F8-436D-863E-0CAED8AF7607}">
  <dimension ref="A2:I20"/>
  <sheetViews>
    <sheetView workbookViewId="0">
      <selection activeCell="C4" sqref="C4"/>
    </sheetView>
  </sheetViews>
  <sheetFormatPr defaultRowHeight="14.5" x14ac:dyDescent="0.35"/>
  <cols>
    <col min="1" max="1" width="14.08984375" bestFit="1" customWidth="1"/>
    <col min="2" max="2" width="16.1796875" bestFit="1" customWidth="1"/>
    <col min="3" max="3" width="13.26953125" bestFit="1" customWidth="1"/>
    <col min="4" max="4" width="10.90625" bestFit="1" customWidth="1"/>
  </cols>
  <sheetData>
    <row r="2" spans="1:9" x14ac:dyDescent="0.35">
      <c r="A2" s="2" t="s">
        <v>1</v>
      </c>
      <c r="B2" s="2"/>
      <c r="C2" s="1"/>
      <c r="D2" s="1"/>
    </row>
    <row r="3" spans="1:9" x14ac:dyDescent="0.35">
      <c r="A3" s="1" t="s">
        <v>0</v>
      </c>
      <c r="B3" s="1" t="s">
        <v>4</v>
      </c>
      <c r="C3" s="1" t="s">
        <v>3</v>
      </c>
      <c r="D3" s="1" t="s">
        <v>5</v>
      </c>
      <c r="F3" s="1" t="s">
        <v>9</v>
      </c>
    </row>
    <row r="4" spans="1:9" x14ac:dyDescent="0.35">
      <c r="A4">
        <f>2.23*10^6</f>
        <v>2230000</v>
      </c>
      <c r="B4">
        <f>23.8333333333333*10^6</f>
        <v>23833333.333333299</v>
      </c>
      <c r="C4">
        <v>8500</v>
      </c>
      <c r="D4">
        <v>0</v>
      </c>
      <c r="F4" s="1" t="s">
        <v>10</v>
      </c>
      <c r="G4" s="1"/>
      <c r="H4" s="1"/>
      <c r="I4" s="1"/>
    </row>
    <row r="5" spans="1:9" x14ac:dyDescent="0.35">
      <c r="F5" s="1" t="s">
        <v>11</v>
      </c>
      <c r="G5" s="1"/>
      <c r="H5" s="1"/>
      <c r="I5" s="1"/>
    </row>
    <row r="6" spans="1:9" x14ac:dyDescent="0.35">
      <c r="A6" s="2" t="s">
        <v>8</v>
      </c>
      <c r="B6" s="2"/>
      <c r="C6" s="1"/>
      <c r="D6" s="1"/>
      <c r="F6" s="1" t="s">
        <v>12</v>
      </c>
      <c r="G6" s="1"/>
      <c r="H6" s="1"/>
      <c r="I6" s="1"/>
    </row>
    <row r="7" spans="1:9" x14ac:dyDescent="0.35">
      <c r="A7" s="1" t="s">
        <v>0</v>
      </c>
      <c r="B7" s="1" t="s">
        <v>4</v>
      </c>
      <c r="C7" s="1" t="s">
        <v>3</v>
      </c>
      <c r="D7" s="1" t="s">
        <v>5</v>
      </c>
    </row>
    <row r="8" spans="1:9" x14ac:dyDescent="0.35">
      <c r="A8">
        <f>1.98166666666667*10^6</f>
        <v>1981666.66666667</v>
      </c>
      <c r="B8">
        <f>21.2666666666667*10^6</f>
        <v>21266666.666666701</v>
      </c>
      <c r="C8">
        <v>8500</v>
      </c>
      <c r="D8">
        <v>0</v>
      </c>
    </row>
    <row r="10" spans="1:9" x14ac:dyDescent="0.35">
      <c r="A10" s="2" t="s">
        <v>2</v>
      </c>
      <c r="B10" s="2"/>
      <c r="C10" s="1"/>
      <c r="D10" s="1"/>
    </row>
    <row r="11" spans="1:9" x14ac:dyDescent="0.35">
      <c r="A11" s="1" t="s">
        <v>0</v>
      </c>
      <c r="B11" s="1" t="s">
        <v>4</v>
      </c>
      <c r="C11" s="1" t="s">
        <v>3</v>
      </c>
      <c r="D11" s="1" t="s">
        <v>5</v>
      </c>
    </row>
    <row r="12" spans="1:9" x14ac:dyDescent="0.35">
      <c r="A12">
        <f>2.18833333333333*10^6</f>
        <v>2188333.3333333298</v>
      </c>
      <c r="B12">
        <f>23.2833333333333*10^6</f>
        <v>23283333.333333299</v>
      </c>
      <c r="C12">
        <v>8500</v>
      </c>
      <c r="D12">
        <v>0</v>
      </c>
    </row>
    <row r="14" spans="1:9" x14ac:dyDescent="0.35">
      <c r="A14" s="2" t="s">
        <v>7</v>
      </c>
      <c r="B14" s="2"/>
      <c r="C14" s="1"/>
      <c r="D14" s="1"/>
    </row>
    <row r="15" spans="1:9" x14ac:dyDescent="0.35">
      <c r="A15" s="1" t="s">
        <v>0</v>
      </c>
      <c r="B15" s="1" t="s">
        <v>4</v>
      </c>
      <c r="C15" s="1" t="s">
        <v>3</v>
      </c>
      <c r="D15" s="1" t="s">
        <v>5</v>
      </c>
    </row>
    <row r="16" spans="1:9" x14ac:dyDescent="0.35">
      <c r="A16">
        <f>2.27166666666667*10^6</f>
        <v>2271666.6666666702</v>
      </c>
      <c r="B16">
        <f>24.2833333333333*10^6</f>
        <v>24283333.333333299</v>
      </c>
      <c r="C16">
        <v>8500</v>
      </c>
      <c r="D16">
        <v>0</v>
      </c>
    </row>
    <row r="18" spans="1:4" x14ac:dyDescent="0.35">
      <c r="A18" s="2" t="s">
        <v>6</v>
      </c>
      <c r="B18" s="2"/>
      <c r="C18" s="1"/>
      <c r="D18" s="1"/>
    </row>
    <row r="19" spans="1:4" x14ac:dyDescent="0.35">
      <c r="A19" s="1" t="s">
        <v>0</v>
      </c>
      <c r="B19" s="1" t="s">
        <v>4</v>
      </c>
      <c r="C19" s="1" t="s">
        <v>3</v>
      </c>
      <c r="D19" s="1" t="s">
        <v>5</v>
      </c>
    </row>
    <row r="20" spans="1:4" x14ac:dyDescent="0.35">
      <c r="A20">
        <f>2.125*10^6</f>
        <v>2125000</v>
      </c>
      <c r="B20">
        <f>22.2*10^6</f>
        <v>22200000</v>
      </c>
      <c r="C20">
        <v>8500</v>
      </c>
      <c r="D2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787B-87E9-4B44-A6F8-7C93D4D8417D}">
  <dimension ref="A3:I21"/>
  <sheetViews>
    <sheetView tabSelected="1" workbookViewId="0">
      <selection activeCell="F10" sqref="F10"/>
    </sheetView>
  </sheetViews>
  <sheetFormatPr defaultRowHeight="14.5" x14ac:dyDescent="0.35"/>
  <cols>
    <col min="2" max="2" width="10.81640625" bestFit="1" customWidth="1"/>
  </cols>
  <sheetData>
    <row r="3" spans="1:9" x14ac:dyDescent="0.35">
      <c r="A3" s="2" t="s">
        <v>1</v>
      </c>
      <c r="B3" s="2"/>
      <c r="C3" s="1"/>
      <c r="D3" s="1"/>
    </row>
    <row r="4" spans="1:9" x14ac:dyDescent="0.35">
      <c r="A4" s="1" t="s">
        <v>0</v>
      </c>
      <c r="B4" s="1" t="s">
        <v>4</v>
      </c>
      <c r="C4" s="1" t="s">
        <v>3</v>
      </c>
      <c r="D4" s="1" t="s">
        <v>5</v>
      </c>
      <c r="F4" s="1" t="s">
        <v>13</v>
      </c>
    </row>
    <row r="5" spans="1:9" x14ac:dyDescent="0.35">
      <c r="A5">
        <f>2.39666666666667*10^6</f>
        <v>2396666.6666666702</v>
      </c>
      <c r="B5">
        <f>24.9166666666667*10^6</f>
        <v>24916666.666666701</v>
      </c>
      <c r="C5">
        <v>8500</v>
      </c>
      <c r="D5">
        <v>0</v>
      </c>
      <c r="F5" s="1" t="s">
        <v>14</v>
      </c>
      <c r="G5" s="1"/>
      <c r="H5" s="1"/>
      <c r="I5" s="1"/>
    </row>
    <row r="6" spans="1:9" x14ac:dyDescent="0.35">
      <c r="F6" s="1" t="s">
        <v>11</v>
      </c>
      <c r="G6" s="1"/>
      <c r="H6" s="1"/>
      <c r="I6" s="1"/>
    </row>
    <row r="7" spans="1:9" x14ac:dyDescent="0.35">
      <c r="A7" s="2" t="s">
        <v>8</v>
      </c>
      <c r="B7" s="2"/>
      <c r="C7" s="1"/>
      <c r="D7" s="1"/>
      <c r="F7" s="1" t="s">
        <v>12</v>
      </c>
      <c r="G7" s="1"/>
      <c r="H7" s="1"/>
      <c r="I7" s="1"/>
    </row>
    <row r="8" spans="1:9" x14ac:dyDescent="0.35">
      <c r="A8" s="1" t="s">
        <v>0</v>
      </c>
      <c r="B8" s="1" t="s">
        <v>4</v>
      </c>
      <c r="C8" s="1" t="s">
        <v>3</v>
      </c>
      <c r="D8" s="1" t="s">
        <v>5</v>
      </c>
    </row>
    <row r="9" spans="1:9" x14ac:dyDescent="0.35">
      <c r="A9">
        <f>2.30666666666667*10^6</f>
        <v>2306666.6666666702</v>
      </c>
      <c r="B9">
        <f>30.2666666666667*10^6</f>
        <v>30266666.666666701</v>
      </c>
      <c r="C9">
        <v>9780</v>
      </c>
      <c r="D9">
        <v>0</v>
      </c>
      <c r="F9" s="1" t="s">
        <v>15</v>
      </c>
    </row>
    <row r="11" spans="1:9" x14ac:dyDescent="0.35">
      <c r="A11" s="2" t="s">
        <v>2</v>
      </c>
      <c r="B11" s="2"/>
      <c r="C11" s="1"/>
      <c r="D11" s="1"/>
    </row>
    <row r="12" spans="1:9" x14ac:dyDescent="0.35">
      <c r="A12" s="1" t="s">
        <v>0</v>
      </c>
      <c r="B12" s="1" t="s">
        <v>4</v>
      </c>
      <c r="C12" s="1" t="s">
        <v>3</v>
      </c>
      <c r="D12" s="1" t="s">
        <v>5</v>
      </c>
    </row>
    <row r="13" spans="1:9" x14ac:dyDescent="0.35">
      <c r="A13">
        <f>2.495*10^6</f>
        <v>2495000</v>
      </c>
      <c r="B13">
        <f>25.6166666666667*10^6</f>
        <v>25616666.666666698</v>
      </c>
      <c r="C13">
        <v>8500</v>
      </c>
      <c r="D13">
        <v>0</v>
      </c>
    </row>
    <row r="15" spans="1:9" x14ac:dyDescent="0.35">
      <c r="A15" s="2" t="s">
        <v>7</v>
      </c>
      <c r="B15" s="2"/>
      <c r="C15" s="1"/>
      <c r="D15" s="1"/>
    </row>
    <row r="16" spans="1:9" x14ac:dyDescent="0.35">
      <c r="A16" s="1" t="s">
        <v>0</v>
      </c>
      <c r="B16" s="1" t="s">
        <v>4</v>
      </c>
      <c r="C16" s="1" t="s">
        <v>3</v>
      </c>
      <c r="D16" s="1" t="s">
        <v>5</v>
      </c>
    </row>
    <row r="17" spans="1:4" x14ac:dyDescent="0.35">
      <c r="A17">
        <f>2.71166666666667*10^6</f>
        <v>2711666.6666666698</v>
      </c>
      <c r="B17">
        <f>23.9666666666667*10^6</f>
        <v>23966666.666666701</v>
      </c>
      <c r="C17">
        <v>8500</v>
      </c>
      <c r="D17">
        <v>0.2</v>
      </c>
    </row>
    <row r="19" spans="1:4" x14ac:dyDescent="0.35">
      <c r="A19" s="2" t="s">
        <v>6</v>
      </c>
      <c r="B19" s="2"/>
      <c r="C19" s="1"/>
      <c r="D19" s="1"/>
    </row>
    <row r="20" spans="1:4" x14ac:dyDescent="0.35">
      <c r="A20" s="1" t="s">
        <v>0</v>
      </c>
      <c r="B20" s="1" t="s">
        <v>4</v>
      </c>
      <c r="C20" s="1" t="s">
        <v>3</v>
      </c>
      <c r="D20" s="1" t="s">
        <v>5</v>
      </c>
    </row>
    <row r="21" spans="1:4" x14ac:dyDescent="0.35">
      <c r="A21">
        <f>3.08666666666667*10^6</f>
        <v>3086666.6666666698</v>
      </c>
      <c r="B21">
        <f>24.0166666666667*10^6</f>
        <v>24016666.666666701</v>
      </c>
      <c r="C21">
        <v>8500</v>
      </c>
      <c r="D21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Warma</dc:creator>
  <cp:lastModifiedBy>Lucas Warma</cp:lastModifiedBy>
  <dcterms:created xsi:type="dcterms:W3CDTF">2022-12-02T19:21:48Z</dcterms:created>
  <dcterms:modified xsi:type="dcterms:W3CDTF">2022-12-05T20:15:26Z</dcterms:modified>
</cp:coreProperties>
</file>