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66" activeTab="3"/>
  </bookViews>
  <sheets>
    <sheet name="2020.05建筑工人实名制及工资支付管理推进情况表 " sheetId="1" r:id="rId1"/>
    <sheet name="1" sheetId="2" r:id="rId2"/>
    <sheet name="Sheet1" sheetId="3" r:id="rId3"/>
    <sheet name="2020.05建筑工人实名制及工资支付管理推进情况表  (2)" sheetId="4" r:id="rId4"/>
  </sheets>
  <definedNames>
    <definedName name="_xlnm.Print_Area" localSheetId="0">'2020.05建筑工人实名制及工资支付管理推进情况表 '!$A$1:$BI$4</definedName>
    <definedName name="_xlnm.Print_Area" localSheetId="3">'2020.05建筑工人实名制及工资支付管理推进情况表  (2)'!$A$1:$BI$4</definedName>
  </definedNames>
  <calcPr calcId="144525" concurrentCalc="0"/>
</workbook>
</file>

<file path=xl/comments1.xml><?xml version="1.0" encoding="utf-8"?>
<comments xmlns="http://schemas.openxmlformats.org/spreadsheetml/2006/main">
  <authors>
    <author>yj2015</author>
    <author>yjm9500z</author>
  </authors>
  <commentList>
    <comment ref="AE2" authorId="0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>
      <text>
        <r>
          <rPr>
            <sz val="9"/>
            <rFont val="宋体"/>
            <charset val="134"/>
          </rPr>
          <t>yjm9500z:
累计包含本月</t>
        </r>
      </text>
    </comment>
    <comment ref="BD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>
  <authors>
    <author>yj2015</author>
  </authors>
  <commentList>
    <comment ref="I3" authorId="0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comments3.xml><?xml version="1.0" encoding="utf-8"?>
<comments xmlns="http://schemas.openxmlformats.org/spreadsheetml/2006/main">
  <authors>
    <author>yj2015</author>
    <author>yjm9500z</author>
  </authors>
  <commentList>
    <comment ref="AE2" authorId="0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>
      <text>
        <r>
          <rPr>
            <sz val="9"/>
            <rFont val="宋体"/>
            <charset val="134"/>
          </rPr>
          <t>yjm9500z:
累计包含本月</t>
        </r>
      </text>
    </comment>
    <comment ref="BD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sharedStrings.xml><?xml version="1.0" encoding="utf-8"?>
<sst xmlns="http://schemas.openxmlformats.org/spreadsheetml/2006/main" count="670" uniqueCount="377">
  <si>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</si>
  <si>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</si>
  <si>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</si>
  <si>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</si>
  <si>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</si>
  <si>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</si>
  <si>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</si>
  <si>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</si>
  <si>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</si>
  <si>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</si>
  <si>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</si>
  <si>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</si>
  <si>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</si>
  <si>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</si>
  <si>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</si>
  <si>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</si>
  <si>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</si>
  <si>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</si>
  <si>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</si>
  <si>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</si>
  <si>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</si>
  <si>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</si>
  <si>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</si>
  <si>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</si>
  <si>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</si>
  <si>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</si>
  <si>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</si>
  <si>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</si>
  <si>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</si>
  <si>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</si>
  <si>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</si>
  <si>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</si>
  <si>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</si>
  <si>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</si>
  <si>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</si>
  <si>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</si>
  <si>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</si>
  <si>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</si>
  <si>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</si>
  <si>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</si>
  <si>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</si>
  <si>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</si>
  <si>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</si>
  <si>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</si>
  <si>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</si>
  <si>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</si>
  <si>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</si>
  <si>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</si>
  <si>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</si>
  <si>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</si>
  <si>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十公司</t>
  </si>
  <si>
    <t>工程分两项目部，另1人兼2项目</t>
  </si>
  <si>
    <t>十公司
劳资专管员：陈坤
13863890781</t>
  </si>
  <si>
    <t>烟台第一职业中等专业学校A区工程</t>
  </si>
  <si>
    <t>装饰</t>
  </si>
  <si>
    <t>2018.11.26</t>
  </si>
  <si>
    <t>2020.08.30</t>
  </si>
  <si>
    <t>延期至2021.07.31</t>
  </si>
  <si>
    <t>3706012018080890101</t>
  </si>
  <si>
    <t>山东省烟台市莱山区</t>
  </si>
  <si>
    <t>孙忠良</t>
  </si>
  <si>
    <t>广联达</t>
  </si>
  <si>
    <t>中国建设银行股份有限公司烟台高新支行</t>
  </si>
  <si>
    <t>370501101006000000161-3009</t>
  </si>
  <si>
    <t>招商东岸C地块二期工程</t>
  </si>
  <si>
    <t>2019.4.22</t>
  </si>
  <si>
    <t>2020.9.10</t>
  </si>
  <si>
    <t>2019.4.30</t>
  </si>
  <si>
    <t>330206201906140101</t>
  </si>
  <si>
    <t>山东省烟台市牟平区滨海东路</t>
  </si>
  <si>
    <t>姜琛</t>
  </si>
  <si>
    <t>牟平中信银行</t>
  </si>
  <si>
    <t>33150198414300000332</t>
  </si>
  <si>
    <t>招商·西岸71#-83#楼、88#-125#楼、3#4#地库、幼儿园</t>
  </si>
  <si>
    <t>主体/装饰</t>
  </si>
  <si>
    <t>2019.6.5</t>
  </si>
  <si>
    <t xml:space="preserve">2021.1.15   </t>
  </si>
  <si>
    <t>2019.7.2</t>
  </si>
  <si>
    <t>2021.1.15</t>
  </si>
  <si>
    <t>370603201907020101</t>
  </si>
  <si>
    <t>山东省烟台市开发区八角黄庄填海</t>
  </si>
  <si>
    <t>李权
林鹏</t>
  </si>
  <si>
    <t>18863851328
13562520855</t>
  </si>
  <si>
    <t>烟台农商银行</t>
  </si>
  <si>
    <t>2290023614205000011118-30001</t>
  </si>
  <si>
    <t>（开发区未列本项目进专户考核）</t>
  </si>
  <si>
    <t>万华宁波高性能材料研究院项目</t>
  </si>
  <si>
    <t>2019.2.18</t>
  </si>
  <si>
    <t>2020.9.30</t>
  </si>
  <si>
    <t>2019.6.15</t>
  </si>
  <si>
    <t>2021.3.29</t>
  </si>
  <si>
    <t>浙江省宁波市大榭开发区</t>
  </si>
  <si>
    <t>赵洋</t>
  </si>
  <si>
    <t>中国建设银行股份有限公司宁波大榭支行</t>
  </si>
  <si>
    <t>中梁华府1#-10#住宅楼、1#-3#商业网点及地下车库</t>
  </si>
  <si>
    <t>收尾</t>
  </si>
  <si>
    <t>2019.01.11</t>
  </si>
  <si>
    <t>2021.01.15</t>
  </si>
  <si>
    <t>2018.12.15</t>
  </si>
  <si>
    <t>370682201901110101</t>
  </si>
  <si>
    <t>山东省烟台市莱阳市马山路以北建设一路以西</t>
  </si>
  <si>
    <t>翟伟桐
陈祉霖</t>
  </si>
  <si>
    <t>17852178380 13625355027</t>
  </si>
  <si>
    <t>中国银行</t>
  </si>
  <si>
    <t>224737922681</t>
  </si>
  <si>
    <t>哈尔滨工程大学（烟台）研究生院工程</t>
  </si>
  <si>
    <t>2018.08.20</t>
  </si>
  <si>
    <t>2020.08.17</t>
  </si>
  <si>
    <t>370603201810170101</t>
  </si>
  <si>
    <t>山东省烟台市开发区B-11小区</t>
  </si>
  <si>
    <t>贾忠昌</t>
  </si>
  <si>
    <t>烟台农商银行开发区金沙江路分理处</t>
  </si>
  <si>
    <t>2290023614205000011118-30002</t>
  </si>
  <si>
    <t>博源名都二期</t>
  </si>
  <si>
    <t>2018.10.25</t>
  </si>
  <si>
    <t>2020.11.15</t>
  </si>
  <si>
    <t>370604201903270101</t>
  </si>
  <si>
    <t>山东省烟台市高新区滨河西路10号</t>
  </si>
  <si>
    <t>郑凯文</t>
  </si>
  <si>
    <t>37050110100600000161-3007</t>
  </si>
  <si>
    <t>上海绿叶爱丽美医疗美容医院项目</t>
  </si>
  <si>
    <t>2017.9.30</t>
  </si>
  <si>
    <t>2020.1.6</t>
  </si>
  <si>
    <t>2017.12.06</t>
  </si>
  <si>
    <t>2021.9.30</t>
  </si>
  <si>
    <t>1602MH0420</t>
  </si>
  <si>
    <t>上海市闵行区闵北路</t>
  </si>
  <si>
    <t>张凯</t>
  </si>
  <si>
    <t>Potevio</t>
  </si>
  <si>
    <t>中国建设银行</t>
  </si>
  <si>
    <t>31050178450000000622</t>
  </si>
  <si>
    <t>执行上海要求</t>
  </si>
  <si>
    <t>周村区永安办郑家社区片区棚户区改造项目</t>
  </si>
  <si>
    <t>开工令</t>
  </si>
  <si>
    <t>616日历天</t>
  </si>
  <si>
    <t>2019.5.25</t>
  </si>
  <si>
    <t>2021.1.30</t>
  </si>
  <si>
    <t>370306201909300901
'370306201909300801
'370306201909300701
'370306201909300601
'370306201909300501
'370306201909300401
'370306201909300301
'370306201909300201
'370306201909300101</t>
  </si>
  <si>
    <t>山东省淄博市周村区永安南路与青年西路交叉口</t>
  </si>
  <si>
    <t>孙焕洲</t>
  </si>
  <si>
    <t>宇泛（当地要求）</t>
  </si>
  <si>
    <t>中国银行淄博周村古商城支行</t>
  </si>
  <si>
    <t>233840629224</t>
  </si>
  <si>
    <t>上海大郡动力控制技术有限公司新能源汽车驱动系统产业化项目</t>
  </si>
  <si>
    <t>2018.10.5</t>
  </si>
  <si>
    <t>2019.11.07</t>
  </si>
  <si>
    <t>2020.5.31</t>
  </si>
  <si>
    <t>1802MH0098D01</t>
  </si>
  <si>
    <t>上海市闵行区</t>
  </si>
  <si>
    <t>吴笛</t>
  </si>
  <si>
    <t>设备已拆除</t>
  </si>
  <si>
    <t>/</t>
  </si>
  <si>
    <t>建设银行</t>
  </si>
  <si>
    <t>烟台国际肿瘤医学中心</t>
  </si>
  <si>
    <t>2018.3.20</t>
  </si>
  <si>
    <t>2020.10.15</t>
  </si>
  <si>
    <t>370601201803190101</t>
  </si>
  <si>
    <t>山东省烟台市莱山区凤凰西路以东，市政规划路以南，双河西路以北、万光福园西侧规划路以西区域</t>
  </si>
  <si>
    <t>王晓菲</t>
  </si>
  <si>
    <t>华讯通</t>
  </si>
  <si>
    <t>37050110100600000161-3003</t>
  </si>
  <si>
    <t>南阳骨科医院迁建项目一标段</t>
  </si>
  <si>
    <t>2016.4.26</t>
  </si>
  <si>
    <t>2018.11.2</t>
  </si>
  <si>
    <t>2017.2.25</t>
  </si>
  <si>
    <t>2020.12.31</t>
  </si>
  <si>
    <t>411300201612120101</t>
  </si>
  <si>
    <t>河南省南阳市卧龙区</t>
  </si>
  <si>
    <t>张际钊</t>
  </si>
  <si>
    <t>老项目当地政府不需要对接</t>
  </si>
  <si>
    <t>南阳骨科医院迁建项目病房楼</t>
  </si>
  <si>
    <t>2017.6.10</t>
  </si>
  <si>
    <t>2019.11.27</t>
  </si>
  <si>
    <t>2017.6.23</t>
  </si>
  <si>
    <t>411300202170921000</t>
  </si>
  <si>
    <t>总部经济基地橙色科技大厦行政公寓精装修工程</t>
  </si>
  <si>
    <t>2019.10.28</t>
  </si>
  <si>
    <t>2020.4.15</t>
  </si>
  <si>
    <t>2019.11.8</t>
  </si>
  <si>
    <t>2020.6.30</t>
  </si>
  <si>
    <t>装饰工程</t>
  </si>
  <si>
    <t>山东省烟台市莱山区总部经济基地</t>
  </si>
  <si>
    <t>亓金鑫</t>
  </si>
  <si>
    <t>装饰项目用总包设备</t>
  </si>
  <si>
    <t>无</t>
  </si>
  <si>
    <t>根据总包实名制管理</t>
  </si>
  <si>
    <t>总包未有要求</t>
  </si>
  <si>
    <t>万华化学磁山总部基地停车楼、2号餐厅、高性能3号楼</t>
  </si>
  <si>
    <t>基础/主体</t>
  </si>
  <si>
    <t>未签</t>
  </si>
  <si>
    <t>正在办理</t>
  </si>
  <si>
    <t>山东省烟台市福山区万华化学集团全球研发中心及总部基地</t>
  </si>
  <si>
    <t>徐晓东</t>
  </si>
  <si>
    <t>无法办理施工许可证无法上报专户。</t>
  </si>
  <si>
    <t>中国建设银行烟台高新支行</t>
  </si>
  <si>
    <t>37050110100600000161-3012</t>
  </si>
  <si>
    <t>峰山水库周边地块起步区安置房项目（一标段）</t>
  </si>
  <si>
    <t>装饰/主体</t>
  </si>
  <si>
    <t>2018.11.30</t>
  </si>
  <si>
    <t>2020.11.30</t>
  </si>
  <si>
    <t>2019.05.30</t>
  </si>
  <si>
    <t>2021.05.30</t>
  </si>
  <si>
    <t>370601201910170301</t>
  </si>
  <si>
    <t>山东省烟台市胜利南路和塔山南路交叉口东南地块</t>
  </si>
  <si>
    <t>高亚冰</t>
  </si>
  <si>
    <t>37050110100600000161-3013</t>
  </si>
  <si>
    <t>未通过发放（未有专用账户）</t>
  </si>
  <si>
    <t>莱山公交调度中心</t>
  </si>
  <si>
    <t>2018.09.15</t>
  </si>
  <si>
    <t>2020.01.15</t>
  </si>
  <si>
    <t>另行协商</t>
  </si>
  <si>
    <t>370601201811210101</t>
  </si>
  <si>
    <t>山东省烟台市莱山区金都路以西，轸大路以南</t>
  </si>
  <si>
    <t xml:space="preserve">
卫广涛</t>
  </si>
  <si>
    <t>15269599589
13808903708</t>
  </si>
  <si>
    <t>37050110100600000161-3006</t>
  </si>
  <si>
    <t>快竣工与主管部门沟通不与平台对接</t>
  </si>
  <si>
    <t>芝罘区建昌110kV输变电工程配套电力管线工程</t>
  </si>
  <si>
    <t>以实际开工令起60日内</t>
  </si>
  <si>
    <t>2019.10.08</t>
  </si>
  <si>
    <t>370602201705310101</t>
  </si>
  <si>
    <t>山东省烟台市芝罘区文化中心西侧</t>
  </si>
  <si>
    <t>贾海柱</t>
  </si>
  <si>
    <t>老项目无实名制</t>
  </si>
  <si>
    <t>老项目不需要对接</t>
  </si>
  <si>
    <t>4月份62.9万元，手续正在办理。尚未发放</t>
  </si>
  <si>
    <t>文化中心电缆隧道及变电站工程</t>
  </si>
  <si>
    <t>以实际开工令起210日内</t>
  </si>
  <si>
    <t>2017.10.26</t>
  </si>
  <si>
    <t>'370602201705310101</t>
  </si>
  <si>
    <t>南山公园东侧安置房项目</t>
  </si>
  <si>
    <t>2018.3.31</t>
  </si>
  <si>
    <t>2020.3.31</t>
  </si>
  <si>
    <t>‘370601201811300000</t>
  </si>
  <si>
    <t>山东省烟台市芝罘区</t>
  </si>
  <si>
    <t>宋修芹</t>
  </si>
  <si>
    <t>未对接（工程即将竣工）</t>
  </si>
  <si>
    <t>370501101006000000161-3008</t>
  </si>
  <si>
    <t>否（工程即将竣工）</t>
  </si>
  <si>
    <t>烟台海上世界项目展示中心工程</t>
  </si>
  <si>
    <t>竣工收尾</t>
  </si>
  <si>
    <t>以监理开工令为准</t>
  </si>
  <si>
    <t>2020.05.31</t>
  </si>
  <si>
    <t>2019.09.17</t>
  </si>
  <si>
    <t>-</t>
  </si>
  <si>
    <t>吴增新</t>
  </si>
  <si>
    <t>已拆除</t>
  </si>
  <si>
    <t>因无施工许可证暂未对接</t>
  </si>
  <si>
    <t>近三个月完工项目不需对接</t>
  </si>
  <si>
    <t>烟台海上世界规划展示中心景观工程</t>
  </si>
  <si>
    <t>2020.05.20</t>
  </si>
  <si>
    <t>2020.01.14</t>
  </si>
  <si>
    <t>芝罘湾广场项目</t>
  </si>
  <si>
    <t>在建</t>
  </si>
  <si>
    <t>以发包人开工令为准</t>
  </si>
  <si>
    <t>365天完工。完工后180天交付使用</t>
  </si>
  <si>
    <t>2020.3.15</t>
  </si>
  <si>
    <t>2021.3.15</t>
  </si>
  <si>
    <t>胡伟舰</t>
  </si>
  <si>
    <t>未对接（未办理出施工许可证）</t>
  </si>
  <si>
    <t>未有施工许可证无法对接</t>
  </si>
  <si>
    <t>烟台蓬莱国际机场二期场地平整项目</t>
  </si>
  <si>
    <t>挖运土方</t>
  </si>
  <si>
    <t>2020.5.5</t>
  </si>
  <si>
    <t>2020.11.31</t>
  </si>
  <si>
    <t>在办理中</t>
  </si>
  <si>
    <t>山东省烟台市蓬莱国际机场</t>
  </si>
  <si>
    <t>吴保方</t>
  </si>
  <si>
    <t>无法完全封闭施工现场，已向集团递交相关申请</t>
  </si>
  <si>
    <t>烟台万科翡翠长安正式售楼处、社区大堂及下沉会所精装修工程</t>
  </si>
  <si>
    <t>2020.04.23</t>
  </si>
  <si>
    <t>2020.07.10</t>
  </si>
  <si>
    <t>刘顺东</t>
  </si>
  <si>
    <t>未对接</t>
  </si>
  <si>
    <t>根据总包要求不需单独对接</t>
  </si>
  <si>
    <t>福山战勤保障消防站</t>
  </si>
  <si>
    <t>300天</t>
  </si>
  <si>
    <t>2020.8.23</t>
  </si>
  <si>
    <t>370611201910160101</t>
  </si>
  <si>
    <t>山东省烟台市福山区</t>
  </si>
  <si>
    <t>宋乐本</t>
  </si>
  <si>
    <t>交通银行福山支行</t>
  </si>
  <si>
    <t>376899991013000065407</t>
  </si>
  <si>
    <t>阅山路北延道路新建工程项目</t>
  </si>
  <si>
    <t>市政</t>
  </si>
  <si>
    <t>2019.5.10</t>
  </si>
  <si>
    <t>2020.5.15</t>
  </si>
  <si>
    <t>2019.8.15</t>
  </si>
  <si>
    <t>双方协商确定</t>
  </si>
  <si>
    <t>山东省威海市环翠区</t>
  </si>
  <si>
    <t>周纪明</t>
  </si>
  <si>
    <t>齐鲁交通（烟台）发展有限公司蓝色智谷1号楼装修工程施工（标段二）</t>
  </si>
  <si>
    <t>2019.11.26</t>
  </si>
  <si>
    <t>2020.03.04</t>
  </si>
  <si>
    <t>山东省烟台市高新区</t>
  </si>
  <si>
    <t>未安</t>
  </si>
  <si>
    <t>长岛综合交通枢纽工程</t>
  </si>
  <si>
    <t>主体</t>
  </si>
  <si>
    <t>2019.12.11</t>
  </si>
  <si>
    <t>2020.8.31</t>
  </si>
  <si>
    <t>2019.12.28</t>
  </si>
  <si>
    <t>370634201912260101</t>
  </si>
  <si>
    <t>山东省烟台市长岛县海滨路126号</t>
  </si>
  <si>
    <t>张翔
衣起胜
张丰琪</t>
  </si>
  <si>
    <t>37050166737000000356</t>
  </si>
  <si>
    <t>烟台市宫家岛水厂水质提升改造深度处理工程（第一标段）</t>
  </si>
  <si>
    <t>临建</t>
  </si>
  <si>
    <t>120日历天</t>
  </si>
  <si>
    <t>未办理</t>
  </si>
  <si>
    <t>山东省烟台市芝罘区华海路</t>
  </si>
  <si>
    <t>张麟</t>
  </si>
  <si>
    <t>烟台揽境小区（一组团）</t>
  </si>
  <si>
    <t>山东省烟台市</t>
  </si>
  <si>
    <t>罗良锴、杨效谦</t>
  </si>
  <si>
    <t>福建省莆田市城乡供水一体化工程仙游县城区第一水厂迁建项目部</t>
  </si>
  <si>
    <t>720日历天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</si>
  <si>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</si>
  <si>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</si>
  <si>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</si>
  <si>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</si>
  <si>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</si>
  <si>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</si>
  <si>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</si>
  <si>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</si>
  <si>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</si>
  <si>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</si>
  <si>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</si>
  <si>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</si>
  <si>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</si>
  <si>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</si>
  <si>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</si>
  <si>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</si>
  <si>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</si>
  <si>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</si>
  <si>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</si>
  <si>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</si>
  <si>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</si>
  <si>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</si>
  <si>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</si>
  <si>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</si>
  <si>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</si>
  <si>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</si>
  <si>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</si>
  <si>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</si>
  <si>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</si>
  <si>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</si>
  <si>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</si>
  <si>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</si>
  <si>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</si>
  <si>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</si>
  <si>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</si>
  <si>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</si>
  <si>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</si>
  <si>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</si>
  <si>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</si>
  <si>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</si>
  <si>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</si>
  <si>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</si>
  <si>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</si>
  <si>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</si>
  <si>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</si>
  <si>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</si>
  <si>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</si>
  <si>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</si>
  <si>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</si>
  <si>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</si>
  <si>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</si>
  <si>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</si>
  <si>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</si>
  <si>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</si>
  <si>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</si>
  <si>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</si>
  <si>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</si>
  <si>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</si>
  <si>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</si>
  <si>
    <t>现金应发额</t>
  </si>
  <si>
    <t>十公司
劳资专管员1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</si>
</sst>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%"/>
    <numFmt numFmtId="178" formatCode="0.0000_ "/>
    <numFmt numFmtId="179" formatCode="0.00_);[Red]\(0.00\)"/>
    <numFmt numFmtId="180" formatCode="0_ "/>
  </numFmts>
  <fonts count="72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8"/>
      <name val="仿宋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indexed="8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8"/>
      <color indexed="8"/>
      <name val="宋体"/>
      <charset val="134"/>
      <scheme val="minor"/>
    </font>
    <font>
      <sz val="10"/>
      <name val="宋体"/>
      <charset val="134"/>
      <scheme val="minor"/>
    </font>
    <font>
      <sz val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9"/>
      <name val="宋体"/>
      <charset val="134"/>
      <scheme val="minor"/>
    </font>
    <font>
      <i/>
      <sz val="8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b/>
      <sz val="18"/>
      <color indexed="10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Tahoma"/>
      <charset val="134"/>
    </font>
    <font>
      <sz val="11"/>
      <color rgb="FF3F3F76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indexed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indexed="62"/>
      <name val="宋体"/>
      <charset val="134"/>
    </font>
    <font>
      <sz val="9"/>
      <color indexed="10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rgb="FFDE04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3">
    <xf numFmtId="0" fontId="0" fillId="0" borderId="0">
      <alignment vertical="center"/>
    </xf>
    <xf numFmtId="42" fontId="44" fillId="0" borderId="0" applyFont="0" applyFill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1" fillId="23" borderId="10" applyNumberFormat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2" fillId="24" borderId="11" applyNumberFormat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4" fillId="38" borderId="17" applyNumberFormat="0" applyFont="0" applyAlignment="0" applyProtection="0">
      <alignment vertical="center"/>
    </xf>
    <xf numFmtId="0" fontId="47" fillId="3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59" fillId="0" borderId="16" applyNumberFormat="0" applyFill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3" fillId="0" borderId="8" applyNumberFormat="0" applyFill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57" fillId="21" borderId="14" applyNumberFormat="0" applyAlignment="0" applyProtection="0">
      <alignment vertical="center"/>
    </xf>
    <xf numFmtId="0" fontId="49" fillId="21" borderId="10" applyNumberFormat="0" applyAlignment="0" applyProtection="0">
      <alignment vertical="center"/>
    </xf>
    <xf numFmtId="0" fontId="53" fillId="28" borderId="12" applyNumberFormat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54" fillId="0" borderId="13" applyNumberFormat="0" applyFill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50" fillId="0" borderId="0">
      <alignment vertical="center"/>
    </xf>
    <xf numFmtId="0" fontId="63" fillId="4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4" fillId="0" borderId="0">
      <alignment vertical="center"/>
    </xf>
    <xf numFmtId="0" fontId="47" fillId="35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65" fillId="0" borderId="0"/>
    <xf numFmtId="0" fontId="48" fillId="40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66" fillId="0" borderId="0"/>
    <xf numFmtId="0" fontId="0" fillId="0" borderId="0">
      <alignment vertical="center"/>
    </xf>
    <xf numFmtId="0" fontId="0" fillId="0" borderId="0">
      <alignment vertical="center"/>
    </xf>
    <xf numFmtId="0" fontId="44" fillId="0" borderId="0">
      <alignment vertical="center"/>
    </xf>
    <xf numFmtId="0" fontId="42" fillId="0" borderId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7" fillId="49" borderId="11" applyNumberFormat="0" applyAlignment="0" applyProtection="0">
      <alignment vertical="center"/>
    </xf>
    <xf numFmtId="0" fontId="0" fillId="50" borderId="18" applyNumberFormat="0" applyFont="0" applyAlignment="0" applyProtection="0">
      <alignment vertical="center"/>
    </xf>
    <xf numFmtId="0" fontId="66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80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80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180" fontId="15" fillId="0" borderId="1" xfId="0" applyNumberFormat="1" applyFont="1" applyFill="1" applyBorder="1" applyAlignment="1">
      <alignment horizontal="center" vertical="center" wrapText="1"/>
    </xf>
    <xf numFmtId="180" fontId="17" fillId="0" borderId="1" xfId="0" applyNumberFormat="1" applyFont="1" applyFill="1" applyBorder="1" applyAlignment="1">
      <alignment horizontal="center" vertical="center" wrapText="1"/>
    </xf>
    <xf numFmtId="176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1" xfId="60" applyFont="1" applyFill="1" applyBorder="1" applyAlignment="1">
      <alignment horizontal="left" vertical="center" wrapText="1"/>
    </xf>
    <xf numFmtId="0" fontId="19" fillId="2" borderId="1" xfId="60" applyFont="1" applyFill="1" applyBorder="1" applyAlignment="1">
      <alignment horizontal="center" vertical="center" wrapText="1"/>
    </xf>
    <xf numFmtId="180" fontId="19" fillId="2" borderId="1" xfId="60" applyNumberFormat="1" applyFont="1" applyFill="1" applyBorder="1" applyAlignment="1">
      <alignment horizontal="center" vertical="center" wrapText="1"/>
    </xf>
    <xf numFmtId="176" fontId="19" fillId="2" borderId="1" xfId="60" applyNumberFormat="1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80" fontId="8" fillId="0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76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80" fontId="26" fillId="0" borderId="1" xfId="11" applyNumberFormat="1" applyFont="1" applyFill="1" applyBorder="1" applyAlignment="1">
      <alignment horizontal="center" vertical="center" wrapText="1"/>
    </xf>
    <xf numFmtId="180" fontId="24" fillId="0" borderId="1" xfId="11" applyNumberFormat="1" applyFont="1" applyFill="1" applyBorder="1" applyAlignment="1">
      <alignment horizontal="center" vertical="center" wrapText="1"/>
    </xf>
    <xf numFmtId="180" fontId="17" fillId="0" borderId="1" xfId="11" applyNumberFormat="1" applyFont="1" applyFill="1" applyBorder="1" applyAlignment="1">
      <alignment horizontal="center" vertical="center" wrapText="1"/>
    </xf>
    <xf numFmtId="0" fontId="19" fillId="2" borderId="1" xfId="60" applyNumberFormat="1" applyFont="1" applyFill="1" applyBorder="1" applyAlignment="1">
      <alignment horizontal="center" vertical="center" wrapText="1"/>
    </xf>
    <xf numFmtId="0" fontId="27" fillId="2" borderId="1" xfId="6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80" fontId="20" fillId="0" borderId="1" xfId="11" applyNumberFormat="1" applyFont="1" applyFill="1" applyBorder="1" applyAlignment="1">
      <alignment horizontal="center" vertical="center" wrapText="1"/>
    </xf>
    <xf numFmtId="49" fontId="19" fillId="2" borderId="1" xfId="60" applyNumberFormat="1" applyFont="1" applyFill="1" applyBorder="1" applyAlignment="1">
      <alignment horizontal="center" vertical="center" wrapText="1"/>
    </xf>
    <xf numFmtId="176" fontId="28" fillId="3" borderId="1" xfId="60" applyNumberFormat="1" applyFont="1" applyFill="1" applyBorder="1" applyAlignment="1">
      <alignment horizontal="center" vertical="center" wrapText="1"/>
    </xf>
    <xf numFmtId="176" fontId="19" fillId="3" borderId="1" xfId="60" applyNumberFormat="1" applyFont="1" applyFill="1" applyBorder="1" applyAlignment="1">
      <alignment horizontal="center" vertical="center" wrapText="1"/>
    </xf>
    <xf numFmtId="180" fontId="19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180" fontId="19" fillId="0" borderId="1" xfId="60" applyNumberFormat="1" applyFont="1" applyFill="1" applyBorder="1" applyAlignment="1">
      <alignment horizontal="center" vertical="center" wrapText="1"/>
    </xf>
    <xf numFmtId="176" fontId="19" fillId="0" borderId="1" xfId="6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80" fontId="20" fillId="0" borderId="1" xfId="0" applyNumberFormat="1" applyFont="1" applyFill="1" applyBorder="1" applyAlignment="1">
      <alignment horizontal="center" vertical="center" wrapText="1"/>
    </xf>
    <xf numFmtId="180" fontId="20" fillId="0" borderId="1" xfId="0" applyNumberFormat="1" applyFont="1" applyFill="1" applyBorder="1" applyAlignment="1">
      <alignment horizontal="center" vertical="center" wrapText="1"/>
    </xf>
    <xf numFmtId="176" fontId="19" fillId="3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180" fontId="20" fillId="0" borderId="3" xfId="0" applyNumberFormat="1" applyFont="1" applyFill="1" applyBorder="1" applyAlignment="1">
      <alignment horizontal="center" vertical="center" wrapText="1"/>
    </xf>
    <xf numFmtId="177" fontId="20" fillId="0" borderId="1" xfId="13" applyNumberFormat="1" applyFont="1" applyFill="1" applyBorder="1" applyAlignment="1">
      <alignment horizontal="center" vertical="center" wrapText="1"/>
    </xf>
    <xf numFmtId="176" fontId="19" fillId="2" borderId="3" xfId="0" applyNumberFormat="1" applyFont="1" applyFill="1" applyBorder="1" applyAlignment="1">
      <alignment horizontal="center" vertical="center" wrapText="1"/>
    </xf>
    <xf numFmtId="177" fontId="19" fillId="2" borderId="1" xfId="13" applyNumberFormat="1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176" fontId="17" fillId="0" borderId="4" xfId="0" applyNumberFormat="1" applyFont="1" applyFill="1" applyBorder="1" applyAlignment="1">
      <alignment horizontal="center" vertical="center" wrapText="1"/>
    </xf>
    <xf numFmtId="176" fontId="19" fillId="2" borderId="4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/>
    </xf>
    <xf numFmtId="177" fontId="9" fillId="0" borderId="0" xfId="0" applyNumberFormat="1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76" fontId="2" fillId="0" borderId="7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176" fontId="33" fillId="0" borderId="3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11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0" fontId="35" fillId="5" borderId="1" xfId="0" applyFont="1" applyFill="1" applyBorder="1" applyAlignment="1">
      <alignment horizontal="center" vertical="center" wrapText="1"/>
    </xf>
    <xf numFmtId="176" fontId="33" fillId="5" borderId="1" xfId="0" applyNumberFormat="1" applyFont="1" applyFill="1" applyBorder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 wrapText="1"/>
    </xf>
    <xf numFmtId="0" fontId="34" fillId="5" borderId="3" xfId="11" applyFont="1" applyFill="1" applyBorder="1" applyAlignment="1">
      <alignment horizontal="center" vertical="center" wrapText="1"/>
    </xf>
    <xf numFmtId="0" fontId="36" fillId="0" borderId="3" xfId="11" applyFont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39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10" fontId="0" fillId="0" borderId="6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38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0" fontId="1" fillId="5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" fillId="0" borderId="1" xfId="13" applyFont="1" applyFill="1" applyBorder="1" applyAlignment="1">
      <alignment horizontal="center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9" fontId="0" fillId="0" borderId="6" xfId="13" applyFont="1" applyFill="1" applyBorder="1" applyAlignment="1">
      <alignment horizontal="center" vertical="center" wrapText="1"/>
    </xf>
    <xf numFmtId="180" fontId="0" fillId="0" borderId="6" xfId="0" applyNumberFormat="1" applyFont="1" applyFill="1" applyBorder="1" applyAlignment="1">
      <alignment horizontal="center" vertical="center" wrapText="1"/>
    </xf>
    <xf numFmtId="176" fontId="0" fillId="0" borderId="6" xfId="0" applyNumberFormat="1" applyFont="1" applyFill="1" applyBorder="1" applyAlignment="1">
      <alignment horizontal="center" vertical="center" wrapText="1"/>
    </xf>
    <xf numFmtId="9" fontId="0" fillId="0" borderId="1" xfId="13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9" fontId="1" fillId="5" borderId="1" xfId="13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180" fontId="1" fillId="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9" fontId="40" fillId="0" borderId="1" xfId="13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80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180" fontId="15" fillId="9" borderId="1" xfId="0" applyNumberFormat="1" applyFont="1" applyFill="1" applyBorder="1" applyAlignment="1">
      <alignment horizontal="center" vertical="center" wrapText="1"/>
    </xf>
    <xf numFmtId="180" fontId="17" fillId="0" borderId="1" xfId="0" applyNumberFormat="1" applyFont="1" applyFill="1" applyBorder="1" applyAlignment="1">
      <alignment horizontal="center" vertical="center" wrapText="1"/>
    </xf>
    <xf numFmtId="176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" xfId="60" applyFont="1" applyFill="1" applyBorder="1" applyAlignment="1">
      <alignment horizontal="left" vertical="center" wrapText="1"/>
    </xf>
    <xf numFmtId="0" fontId="19" fillId="0" borderId="1" xfId="60" applyFont="1" applyFill="1" applyBorder="1" applyAlignment="1">
      <alignment horizontal="center" vertical="center" wrapText="1"/>
    </xf>
    <xf numFmtId="180" fontId="19" fillId="0" borderId="1" xfId="60" applyNumberFormat="1" applyFont="1" applyFill="1" applyBorder="1" applyAlignment="1">
      <alignment horizontal="center" vertical="center" wrapText="1"/>
    </xf>
    <xf numFmtId="176" fontId="19" fillId="0" borderId="1" xfId="60" applyNumberFormat="1" applyFont="1" applyFill="1" applyBorder="1" applyAlignment="1">
      <alignment horizontal="center" vertical="center" wrapText="1"/>
    </xf>
    <xf numFmtId="0" fontId="14" fillId="0" borderId="1" xfId="60" applyFont="1" applyFill="1" applyBorder="1" applyAlignment="1">
      <alignment horizontal="left" vertical="center" wrapText="1"/>
    </xf>
    <xf numFmtId="0" fontId="23" fillId="0" borderId="1" xfId="60" applyFont="1" applyFill="1" applyBorder="1" applyAlignment="1">
      <alignment horizontal="center" vertical="center" wrapText="1"/>
    </xf>
    <xf numFmtId="180" fontId="23" fillId="0" borderId="1" xfId="60" applyNumberFormat="1" applyFont="1" applyFill="1" applyBorder="1" applyAlignment="1">
      <alignment horizontal="center" vertical="center" wrapText="1"/>
    </xf>
    <xf numFmtId="176" fontId="23" fillId="0" borderId="1" xfId="60" applyNumberFormat="1" applyFont="1" applyFill="1" applyBorder="1" applyAlignment="1">
      <alignment horizontal="center" vertical="center" wrapText="1"/>
    </xf>
    <xf numFmtId="0" fontId="13" fillId="0" borderId="1" xfId="60" applyFont="1" applyFill="1" applyBorder="1" applyAlignment="1">
      <alignment horizontal="left" vertical="center" wrapText="1"/>
    </xf>
    <xf numFmtId="0" fontId="25" fillId="0" borderId="1" xfId="60" applyFont="1" applyFill="1" applyBorder="1" applyAlignment="1">
      <alignment horizontal="center" vertical="center" wrapText="1"/>
    </xf>
    <xf numFmtId="180" fontId="25" fillId="0" borderId="1" xfId="60" applyNumberFormat="1" applyFont="1" applyFill="1" applyBorder="1" applyAlignment="1">
      <alignment horizontal="center" vertical="center" wrapText="1"/>
    </xf>
    <xf numFmtId="176" fontId="25" fillId="0" borderId="1" xfId="60" applyNumberFormat="1" applyFont="1" applyFill="1" applyBorder="1" applyAlignment="1">
      <alignment horizontal="center" vertical="center" wrapText="1"/>
    </xf>
    <xf numFmtId="0" fontId="27" fillId="0" borderId="1" xfId="60" applyFont="1" applyFill="1" applyBorder="1" applyAlignment="1">
      <alignment horizontal="center" vertical="center" wrapText="1"/>
    </xf>
    <xf numFmtId="0" fontId="13" fillId="0" borderId="1" xfId="60" applyFont="1" applyBorder="1" applyAlignment="1">
      <alignment horizontal="left" vertical="center" wrapText="1"/>
    </xf>
    <xf numFmtId="180" fontId="25" fillId="0" borderId="1" xfId="60" applyNumberFormat="1" applyFont="1" applyBorder="1" applyAlignment="1">
      <alignment horizontal="center" vertical="center" wrapText="1"/>
    </xf>
    <xf numFmtId="0" fontId="25" fillId="0" borderId="1" xfId="60" applyFont="1" applyBorder="1" applyAlignment="1">
      <alignment horizontal="center" vertical="center" wrapText="1"/>
    </xf>
    <xf numFmtId="179" fontId="13" fillId="0" borderId="1" xfId="60" applyNumberFormat="1" applyFont="1" applyFill="1" applyBorder="1" applyAlignment="1">
      <alignment horizontal="left" vertical="center" wrapText="1"/>
    </xf>
    <xf numFmtId="179" fontId="25" fillId="0" borderId="1" xfId="60" applyNumberFormat="1" applyFont="1" applyFill="1" applyBorder="1" applyAlignment="1">
      <alignment horizontal="center" vertical="center" wrapText="1"/>
    </xf>
    <xf numFmtId="179" fontId="25" fillId="0" borderId="1" xfId="60" applyNumberFormat="1" applyFont="1" applyFill="1" applyBorder="1" applyAlignment="1">
      <alignment horizontal="left" vertical="center" wrapText="1"/>
    </xf>
    <xf numFmtId="178" fontId="25" fillId="0" borderId="1" xfId="6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80" fontId="23" fillId="0" borderId="1" xfId="0" applyNumberFormat="1" applyFont="1" applyFill="1" applyBorder="1" applyAlignment="1">
      <alignment horizontal="center" vertical="center" wrapText="1"/>
    </xf>
    <xf numFmtId="176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180" fontId="26" fillId="0" borderId="1" xfId="11" applyNumberFormat="1" applyFont="1" applyFill="1" applyBorder="1" applyAlignment="1">
      <alignment horizontal="center" vertical="center" wrapText="1"/>
    </xf>
    <xf numFmtId="180" fontId="24" fillId="0" borderId="1" xfId="11" applyNumberFormat="1" applyFont="1" applyFill="1" applyBorder="1" applyAlignment="1">
      <alignment horizontal="center" vertical="center" wrapText="1"/>
    </xf>
    <xf numFmtId="180" fontId="17" fillId="0" borderId="1" xfId="11" applyNumberFormat="1" applyFont="1" applyFill="1" applyBorder="1" applyAlignment="1">
      <alignment horizontal="center" vertical="center" wrapText="1"/>
    </xf>
    <xf numFmtId="0" fontId="19" fillId="0" borderId="1" xfId="60" applyNumberFormat="1" applyFont="1" applyFill="1" applyBorder="1" applyAlignment="1">
      <alignment horizontal="center" vertical="center" wrapText="1"/>
    </xf>
    <xf numFmtId="0" fontId="41" fillId="0" borderId="1" xfId="60" applyFont="1" applyFill="1" applyBorder="1" applyAlignment="1">
      <alignment horizontal="center" vertical="center" wrapText="1"/>
    </xf>
    <xf numFmtId="0" fontId="24" fillId="0" borderId="1" xfId="60" applyFont="1" applyFill="1" applyBorder="1" applyAlignment="1">
      <alignment horizontal="center" vertical="center" wrapText="1"/>
    </xf>
    <xf numFmtId="49" fontId="23" fillId="0" borderId="1" xfId="60" applyNumberFormat="1" applyFont="1" applyBorder="1" applyAlignment="1">
      <alignment horizontal="center" vertical="center" wrapText="1"/>
    </xf>
    <xf numFmtId="0" fontId="24" fillId="0" borderId="1" xfId="60" applyFont="1" applyBorder="1" applyAlignment="1">
      <alignment horizontal="center" vertical="center" wrapText="1"/>
    </xf>
    <xf numFmtId="0" fontId="19" fillId="0" borderId="1" xfId="60" applyFont="1" applyBorder="1" applyAlignment="1">
      <alignment horizontal="center" vertical="center" wrapText="1"/>
    </xf>
    <xf numFmtId="179" fontId="23" fillId="0" borderId="1" xfId="60" applyNumberFormat="1" applyFont="1" applyFill="1" applyBorder="1" applyAlignment="1">
      <alignment horizontal="center" vertical="center" wrapText="1"/>
    </xf>
    <xf numFmtId="179" fontId="24" fillId="0" borderId="1" xfId="6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180" fontId="17" fillId="9" borderId="1" xfId="11" applyNumberFormat="1" applyFont="1" applyFill="1" applyBorder="1" applyAlignment="1">
      <alignment horizontal="center" vertical="center" wrapText="1"/>
    </xf>
    <xf numFmtId="180" fontId="20" fillId="0" borderId="1" xfId="11" applyNumberFormat="1" applyFont="1" applyFill="1" applyBorder="1" applyAlignment="1">
      <alignment horizontal="center" vertical="center" wrapText="1"/>
    </xf>
    <xf numFmtId="49" fontId="19" fillId="0" borderId="1" xfId="60" applyNumberFormat="1" applyFont="1" applyFill="1" applyBorder="1" applyAlignment="1">
      <alignment horizontal="center" vertical="center" wrapText="1"/>
    </xf>
    <xf numFmtId="180" fontId="19" fillId="0" borderId="1" xfId="0" applyNumberFormat="1" applyFont="1" applyFill="1" applyBorder="1" applyAlignment="1">
      <alignment horizontal="center" vertical="center" wrapText="1"/>
    </xf>
    <xf numFmtId="49" fontId="23" fillId="0" borderId="1" xfId="60" applyNumberFormat="1" applyFont="1" applyFill="1" applyBorder="1" applyAlignment="1">
      <alignment horizontal="center" vertical="center" wrapText="1"/>
    </xf>
    <xf numFmtId="0" fontId="23" fillId="0" borderId="1" xfId="60" applyFont="1" applyFill="1" applyBorder="1" applyAlignment="1">
      <alignment horizontal="center" vertical="center"/>
    </xf>
    <xf numFmtId="0" fontId="23" fillId="0" borderId="1" xfId="60" applyFont="1" applyBorder="1" applyAlignment="1">
      <alignment horizontal="center" vertical="center"/>
    </xf>
    <xf numFmtId="49" fontId="25" fillId="0" borderId="1" xfId="60" applyNumberFormat="1" applyFont="1" applyFill="1" applyBorder="1" applyAlignment="1">
      <alignment horizontal="center" vertical="center" wrapText="1"/>
    </xf>
    <xf numFmtId="0" fontId="25" fillId="0" borderId="1" xfId="60" applyFont="1" applyBorder="1" applyAlignment="1">
      <alignment horizontal="center" vertical="center"/>
    </xf>
    <xf numFmtId="0" fontId="25" fillId="0" borderId="1" xfId="60" applyFont="1" applyFill="1" applyBorder="1" applyAlignment="1">
      <alignment horizontal="center" vertical="center"/>
    </xf>
    <xf numFmtId="49" fontId="25" fillId="0" borderId="1" xfId="60" applyNumberFormat="1" applyFont="1" applyBorder="1" applyAlignment="1">
      <alignment horizontal="center" vertical="center" wrapText="1"/>
    </xf>
    <xf numFmtId="176" fontId="23" fillId="0" borderId="1" xfId="60" applyNumberFormat="1" applyFont="1" applyBorder="1" applyAlignment="1">
      <alignment horizontal="center" vertical="center" wrapText="1"/>
    </xf>
    <xf numFmtId="180" fontId="23" fillId="0" borderId="1" xfId="0" applyNumberFormat="1" applyFont="1" applyBorder="1" applyAlignment="1">
      <alignment horizontal="center" vertical="center" wrapText="1"/>
    </xf>
    <xf numFmtId="0" fontId="25" fillId="0" borderId="1" xfId="6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80" fontId="23" fillId="0" borderId="1" xfId="60" applyNumberFormat="1" applyFont="1" applyBorder="1" applyAlignment="1">
      <alignment horizontal="center" vertical="center" wrapText="1"/>
    </xf>
    <xf numFmtId="176" fontId="23" fillId="0" borderId="1" xfId="11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180" fontId="20" fillId="13" borderId="1" xfId="11" applyNumberFormat="1" applyFont="1" applyFill="1" applyBorder="1" applyAlignment="1">
      <alignment horizontal="center" vertical="center" wrapText="1"/>
    </xf>
    <xf numFmtId="180" fontId="20" fillId="13" borderId="1" xfId="0" applyNumberFormat="1" applyFont="1" applyFill="1" applyBorder="1" applyAlignment="1">
      <alignment horizontal="center" vertical="center" wrapText="1"/>
    </xf>
    <xf numFmtId="180" fontId="20" fillId="0" borderId="1" xfId="0" applyNumberFormat="1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176" fontId="23" fillId="3" borderId="1" xfId="0" applyNumberFormat="1" applyFont="1" applyFill="1" applyBorder="1" applyAlignment="1">
      <alignment horizontal="center" vertical="center" wrapText="1"/>
    </xf>
    <xf numFmtId="176" fontId="23" fillId="3" borderId="1" xfId="60" applyNumberFormat="1" applyFont="1" applyFill="1" applyBorder="1" applyAlignment="1">
      <alignment horizontal="center" vertical="center" wrapText="1"/>
    </xf>
    <xf numFmtId="0" fontId="30" fillId="13" borderId="0" xfId="0" applyFont="1" applyFill="1" applyAlignment="1">
      <alignment horizontal="center" vertical="center" wrapText="1"/>
    </xf>
    <xf numFmtId="0" fontId="29" fillId="12" borderId="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29" fillId="14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29" fillId="15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180" fontId="20" fillId="0" borderId="3" xfId="0" applyNumberFormat="1" applyFont="1" applyFill="1" applyBorder="1" applyAlignment="1">
      <alignment horizontal="center" vertical="center" wrapText="1"/>
    </xf>
    <xf numFmtId="177" fontId="20" fillId="0" borderId="1" xfId="13" applyNumberFormat="1" applyFont="1" applyFill="1" applyBorder="1" applyAlignment="1">
      <alignment horizontal="center" vertical="center" wrapText="1"/>
    </xf>
    <xf numFmtId="176" fontId="19" fillId="0" borderId="3" xfId="0" applyNumberFormat="1" applyFont="1" applyFill="1" applyBorder="1" applyAlignment="1">
      <alignment horizontal="center" vertical="center" wrapText="1"/>
    </xf>
    <xf numFmtId="177" fontId="19" fillId="0" borderId="1" xfId="13" applyNumberFormat="1" applyFont="1" applyFill="1" applyBorder="1" applyAlignment="1">
      <alignment horizontal="center" vertical="center" wrapText="1"/>
    </xf>
    <xf numFmtId="176" fontId="23" fillId="0" borderId="3" xfId="0" applyNumberFormat="1" applyFont="1" applyFill="1" applyBorder="1" applyAlignment="1">
      <alignment horizontal="center" vertical="center" wrapText="1"/>
    </xf>
    <xf numFmtId="177" fontId="23" fillId="0" borderId="1" xfId="13" applyNumberFormat="1" applyFont="1" applyFill="1" applyBorder="1" applyAlignment="1">
      <alignment horizontal="center" vertical="center" wrapText="1"/>
    </xf>
    <xf numFmtId="177" fontId="13" fillId="5" borderId="1" xfId="0" applyNumberFormat="1" applyFont="1" applyFill="1" applyBorder="1" applyAlignment="1">
      <alignment horizontal="center" vertical="center"/>
    </xf>
    <xf numFmtId="177" fontId="13" fillId="16" borderId="1" xfId="0" applyNumberFormat="1" applyFont="1" applyFill="1" applyBorder="1" applyAlignment="1">
      <alignment horizontal="center" vertical="center" wrapText="1"/>
    </xf>
    <xf numFmtId="0" fontId="29" fillId="16" borderId="1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176" fontId="17" fillId="0" borderId="4" xfId="0" applyNumberFormat="1" applyFont="1" applyFill="1" applyBorder="1" applyAlignment="1">
      <alignment horizontal="center" vertical="center" wrapText="1"/>
    </xf>
    <xf numFmtId="176" fontId="19" fillId="0" borderId="4" xfId="0" applyNumberFormat="1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176" fontId="25" fillId="0" borderId="4" xfId="0" applyNumberFormat="1" applyFont="1" applyFill="1" applyBorder="1" applyAlignment="1">
      <alignment horizontal="center" vertical="center" wrapText="1"/>
    </xf>
    <xf numFmtId="0" fontId="19" fillId="0" borderId="1" xfId="60" applyNumberFormat="1" applyFont="1" applyFill="1" applyBorder="1" applyAlignment="1" quotePrefix="1">
      <alignment horizontal="center" vertical="center" wrapText="1"/>
    </xf>
    <xf numFmtId="0" fontId="23" fillId="0" borderId="1" xfId="60" applyFont="1" applyFill="1" applyBorder="1" applyAlignment="1" quotePrefix="1">
      <alignment horizontal="center" vertical="center" wrapText="1"/>
    </xf>
    <xf numFmtId="49" fontId="23" fillId="0" borderId="1" xfId="60" applyNumberFormat="1" applyFont="1" applyBorder="1" applyAlignment="1" quotePrefix="1">
      <alignment horizontal="center" vertical="center" wrapText="1"/>
    </xf>
    <xf numFmtId="179" fontId="23" fillId="0" borderId="1" xfId="60" applyNumberFormat="1" applyFont="1" applyFill="1" applyBorder="1" applyAlignment="1" quotePrefix="1">
      <alignment horizontal="center" vertical="center" wrapText="1"/>
    </xf>
    <xf numFmtId="49" fontId="25" fillId="0" borderId="1" xfId="60" applyNumberFormat="1" applyFont="1" applyFill="1" applyBorder="1" applyAlignment="1" quotePrefix="1">
      <alignment horizontal="center" vertical="center" wrapText="1"/>
    </xf>
    <xf numFmtId="0" fontId="19" fillId="2" borderId="1" xfId="60" applyNumberFormat="1" applyFont="1" applyFill="1" applyBorder="1" applyAlignment="1" quotePrefix="1">
      <alignment horizontal="center" vertical="center" wrapText="1"/>
    </xf>
  </cellXfs>
  <cellStyles count="7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计算 2" xfId="7"/>
    <cellStyle name="差" xfId="8" builtinId="27"/>
    <cellStyle name="千位分隔" xfId="9" builtinId="3"/>
    <cellStyle name="60% - 强调文字颜色 3" xfId="10" builtinId="40"/>
    <cellStyle name="超链接" xfId="11" builtinId="8"/>
    <cellStyle name="汇总 2" xfId="12"/>
    <cellStyle name="百分比" xfId="13" builtinId="5"/>
    <cellStyle name="已访问的超链接" xfId="14" builtinId="9"/>
    <cellStyle name="百分比 2" xfId="15"/>
    <cellStyle name="汇总 2 2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汇总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常规 21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汇总 3 3" xfId="43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汇总 3 2 2" xfId="50"/>
    <cellStyle name="40% - 强调文字颜色 4" xfId="51" builtinId="43"/>
    <cellStyle name="强调文字颜色 5" xfId="52" builtinId="45"/>
    <cellStyle name="常规 2 2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常规 2" xfId="59"/>
    <cellStyle name="常规 3" xfId="60"/>
    <cellStyle name="常规 4" xfId="61"/>
    <cellStyle name="常规 5" xfId="62"/>
    <cellStyle name="常规_Sheet1_1" xfId="63"/>
    <cellStyle name="汇总 2 3" xfId="64"/>
    <cellStyle name="汇总 3" xfId="65"/>
    <cellStyle name="汇总 3 2" xfId="66"/>
    <cellStyle name="汇总 4" xfId="67"/>
    <cellStyle name="警告文本 2" xfId="68"/>
    <cellStyle name="警告文本 3" xfId="69"/>
    <cellStyle name="输入 2" xfId="70"/>
    <cellStyle name="注释 2" xfId="71"/>
    <cellStyle name="常规_（修改）未完工项目建筑工人实名制及工资支付管理推进情况表 " xfId="72"/>
  </cellStyles>
  <tableStyles count="0" defaultTableStyle="TableStyleMedium2" defaultPivotStyle="PivotStyleLight16"/>
  <colors>
    <mruColors>
      <color rgb="001818FE"/>
      <color rgb="00DE04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99"/>
  <sheetViews>
    <sheetView workbookViewId="0">
      <pane ySplit="4" topLeftCell="A20" activePane="bottomLeft" state="frozen"/>
      <selection/>
      <selection pane="bottomLeft" activeCell="A6" sqref="$A6:$XFD37"/>
    </sheetView>
  </sheetViews>
  <sheetFormatPr defaultColWidth="8.875" defaultRowHeight="13.5"/>
  <cols>
    <col min="1" max="1" width="4" customWidth="1"/>
    <col min="2" max="2" width="11.625" style="7" customWidth="1"/>
    <col min="3" max="3" width="19.5" style="8" customWidth="1"/>
    <col min="4" max="4" width="7.625" style="9" customWidth="1"/>
    <col min="5" max="5" width="10.25" style="10" customWidth="1"/>
    <col min="6" max="9" width="9.25" style="11" customWidth="1"/>
    <col min="10" max="10" width="16.2416666666667" style="12" customWidth="1"/>
    <col min="11" max="11" width="12.75" style="13" customWidth="1"/>
    <col min="12" max="12" width="7.875" style="14" customWidth="1"/>
    <col min="13" max="13" width="7.125" style="14" customWidth="1"/>
    <col min="14" max="14" width="14" style="14" customWidth="1"/>
    <col min="15" max="15" width="11.75" style="11" customWidth="1"/>
    <col min="16" max="16" width="7.375" style="11" customWidth="1"/>
    <col min="17" max="17" width="14" style="11" customWidth="1"/>
    <col min="18" max="18" width="10.125" style="15" customWidth="1"/>
    <col min="19" max="19" width="12.375" style="11" customWidth="1"/>
    <col min="20" max="20" width="13.5" style="11" customWidth="1"/>
    <col min="21" max="21" width="12.25" style="13" customWidth="1"/>
    <col min="22" max="22" width="13" style="13" customWidth="1"/>
    <col min="23" max="23" width="13.375" style="13" customWidth="1"/>
    <col min="24" max="24" width="12.1416666666667" style="11" customWidth="1"/>
    <col min="25" max="25" width="9.25" style="11" customWidth="1"/>
    <col min="26" max="26" width="10.25" style="11" customWidth="1"/>
    <col min="27" max="29" width="9.25" style="11" customWidth="1"/>
    <col min="30" max="30" width="10.75" style="11" customWidth="1"/>
    <col min="31" max="31" width="12.025" style="15" customWidth="1"/>
    <col min="32" max="32" width="11.375" style="11" customWidth="1"/>
    <col min="33" max="33" width="11.7083333333333" style="11" customWidth="1"/>
    <col min="34" max="34" width="12.25" style="11" customWidth="1"/>
    <col min="35" max="35" width="10.35" style="11" customWidth="1"/>
    <col min="36" max="36" width="9.46666666666667" style="11" customWidth="1"/>
    <col min="37" max="37" width="13.125" style="11" customWidth="1"/>
    <col min="38" max="38" width="11.75" style="11" customWidth="1"/>
    <col min="39" max="39" width="13.5" style="15" customWidth="1"/>
    <col min="40" max="40" width="11.75" style="11" customWidth="1"/>
    <col min="41" max="41" width="12.125" style="15" customWidth="1"/>
    <col min="42" max="42" width="13" style="11" customWidth="1"/>
    <col min="43" max="43" width="13.75" style="11" customWidth="1"/>
    <col min="44" max="44" width="11.75" style="15" customWidth="1"/>
    <col min="45" max="45" width="13.25" style="15" customWidth="1"/>
    <col min="46" max="48" width="11.75" style="15" customWidth="1"/>
    <col min="49" max="49" width="11.75" style="11" customWidth="1"/>
    <col min="50" max="50" width="11.75" style="15" customWidth="1"/>
    <col min="51" max="51" width="11.75" style="11" customWidth="1"/>
    <col min="52" max="52" width="11.75" style="15" customWidth="1"/>
    <col min="53" max="54" width="12.5" style="11" customWidth="1"/>
    <col min="55" max="57" width="8.25" style="11" customWidth="1"/>
    <col min="58" max="58" width="8.25" style="17" customWidth="1"/>
    <col min="59" max="60" width="8.25" style="11" customWidth="1"/>
    <col min="61" max="61" width="34.25" style="11" customWidth="1"/>
  </cols>
  <sheetData>
    <row r="1" s="1" customFormat="1" ht="29" customHeight="1" spans="1:61">
      <c r="A1" s="18" t="s">
        <v>0</v>
      </c>
      <c r="B1" s="19"/>
      <c r="C1" s="20"/>
      <c r="D1" s="20"/>
      <c r="E1" s="20"/>
      <c r="F1" s="20"/>
      <c r="G1" s="20"/>
      <c r="H1" s="20"/>
      <c r="I1" s="20"/>
      <c r="J1" s="43"/>
      <c r="K1" s="44"/>
      <c r="L1" s="45"/>
      <c r="M1" s="45"/>
      <c r="N1" s="45"/>
      <c r="O1" s="46"/>
      <c r="P1" s="46"/>
      <c r="Q1" s="46"/>
      <c r="R1" s="46"/>
      <c r="S1" s="46"/>
      <c r="T1" s="46"/>
      <c r="U1" s="61"/>
      <c r="V1" s="61"/>
      <c r="W1" s="61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</row>
    <row r="2" s="157" customFormat="1" ht="20.1" customHeight="1" spans="1:61">
      <c r="A2" s="163" t="s">
        <v>1</v>
      </c>
      <c r="B2" s="164" t="s">
        <v>2</v>
      </c>
      <c r="C2" s="165" t="s">
        <v>3</v>
      </c>
      <c r="D2" s="165"/>
      <c r="E2" s="165"/>
      <c r="F2" s="165"/>
      <c r="G2" s="165"/>
      <c r="H2" s="165"/>
      <c r="I2" s="165"/>
      <c r="J2" s="199"/>
      <c r="K2" s="165"/>
      <c r="L2" s="200" t="s">
        <v>4</v>
      </c>
      <c r="M2" s="200"/>
      <c r="N2" s="200"/>
      <c r="O2" s="201"/>
      <c r="P2" s="201"/>
      <c r="Q2" s="201"/>
      <c r="R2" s="201"/>
      <c r="S2" s="201"/>
      <c r="T2" s="201"/>
      <c r="U2" s="166"/>
      <c r="V2" s="166"/>
      <c r="W2" s="166"/>
      <c r="X2" s="166" t="s">
        <v>5</v>
      </c>
      <c r="Y2" s="166" t="s">
        <v>6</v>
      </c>
      <c r="Z2" s="166"/>
      <c r="AA2" s="166"/>
      <c r="AB2" s="166"/>
      <c r="AC2" s="166"/>
      <c r="AD2" s="166"/>
      <c r="AE2" s="166" t="s">
        <v>7</v>
      </c>
      <c r="AF2" s="166"/>
      <c r="AG2" s="241" t="s">
        <v>8</v>
      </c>
      <c r="AH2" s="241"/>
      <c r="AI2" s="241"/>
      <c r="AJ2" s="241"/>
      <c r="AK2" s="241"/>
      <c r="AL2" s="241"/>
      <c r="AM2" s="163"/>
      <c r="AN2" s="241"/>
      <c r="AO2" s="163"/>
      <c r="AP2" s="241"/>
      <c r="AQ2" s="241"/>
      <c r="AR2" s="163"/>
      <c r="AS2" s="163"/>
      <c r="AT2" s="163"/>
      <c r="AU2" s="163"/>
      <c r="AV2" s="163"/>
      <c r="AW2" s="241"/>
      <c r="AX2" s="163"/>
      <c r="AY2" s="241"/>
      <c r="AZ2" s="163"/>
      <c r="BA2" s="241"/>
      <c r="BB2" s="241"/>
      <c r="BC2" s="241"/>
      <c r="BD2" s="241"/>
      <c r="BE2" s="241"/>
      <c r="BF2" s="263"/>
      <c r="BG2" s="241"/>
      <c r="BH2" s="241"/>
      <c r="BI2" s="163" t="s">
        <v>9</v>
      </c>
    </row>
    <row r="3" s="158" customFormat="1" ht="24.95" customHeight="1" spans="1:61">
      <c r="A3" s="163"/>
      <c r="B3" s="164"/>
      <c r="C3" s="166" t="s">
        <v>10</v>
      </c>
      <c r="D3" s="166" t="s">
        <v>11</v>
      </c>
      <c r="E3" s="167" t="s">
        <v>12</v>
      </c>
      <c r="F3" s="168" t="s">
        <v>13</v>
      </c>
      <c r="G3" s="168"/>
      <c r="H3" s="168" t="s">
        <v>14</v>
      </c>
      <c r="I3" s="168"/>
      <c r="J3" s="202" t="s">
        <v>15</v>
      </c>
      <c r="K3" s="166" t="s">
        <v>16</v>
      </c>
      <c r="L3" s="203" t="s">
        <v>17</v>
      </c>
      <c r="M3" s="203" t="s">
        <v>18</v>
      </c>
      <c r="N3" s="203" t="s">
        <v>19</v>
      </c>
      <c r="O3" s="204" t="s">
        <v>20</v>
      </c>
      <c r="P3" s="204" t="s">
        <v>21</v>
      </c>
      <c r="Q3" s="220" t="s">
        <v>22</v>
      </c>
      <c r="R3" s="166" t="s">
        <v>23</v>
      </c>
      <c r="S3" s="221" t="s">
        <v>24</v>
      </c>
      <c r="T3" s="221" t="s">
        <v>25</v>
      </c>
      <c r="U3" s="221" t="s">
        <v>26</v>
      </c>
      <c r="V3" s="221" t="s">
        <v>27</v>
      </c>
      <c r="W3" s="221" t="s">
        <v>28</v>
      </c>
      <c r="X3" s="166"/>
      <c r="Y3" s="166" t="s">
        <v>29</v>
      </c>
      <c r="Z3" s="166"/>
      <c r="AA3" s="166" t="s">
        <v>30</v>
      </c>
      <c r="AB3" s="166"/>
      <c r="AC3" s="238" t="s">
        <v>31</v>
      </c>
      <c r="AD3" s="238"/>
      <c r="AE3" s="166"/>
      <c r="AF3" s="166"/>
      <c r="AG3" s="242" t="s">
        <v>32</v>
      </c>
      <c r="AH3" s="242"/>
      <c r="AI3" s="221" t="s">
        <v>33</v>
      </c>
      <c r="AJ3" s="221"/>
      <c r="AK3" s="243" t="s">
        <v>34</v>
      </c>
      <c r="AL3" s="243"/>
      <c r="AM3" s="166" t="s">
        <v>35</v>
      </c>
      <c r="AN3" s="243"/>
      <c r="AO3" s="251" t="s">
        <v>36</v>
      </c>
      <c r="AP3" s="243"/>
      <c r="AQ3" s="252" t="s">
        <v>37</v>
      </c>
      <c r="AR3" s="252"/>
      <c r="AS3" s="252" t="s">
        <v>38</v>
      </c>
      <c r="AT3" s="252"/>
      <c r="AU3" s="253" t="s">
        <v>39</v>
      </c>
      <c r="AV3" s="253"/>
      <c r="AW3" s="254" t="s">
        <v>40</v>
      </c>
      <c r="AX3" s="166"/>
      <c r="AY3" s="254" t="s">
        <v>41</v>
      </c>
      <c r="AZ3" s="166"/>
      <c r="BA3" s="255" t="s">
        <v>42</v>
      </c>
      <c r="BB3" s="255"/>
      <c r="BC3" s="256" t="s">
        <v>43</v>
      </c>
      <c r="BD3" s="256"/>
      <c r="BE3" s="256" t="s">
        <v>44</v>
      </c>
      <c r="BF3" s="264"/>
      <c r="BG3" s="265" t="s">
        <v>45</v>
      </c>
      <c r="BH3" s="265"/>
      <c r="BI3" s="163"/>
    </row>
    <row r="4" s="157" customFormat="1" ht="39" customHeight="1" spans="1:61">
      <c r="A4" s="163"/>
      <c r="B4" s="164"/>
      <c r="C4" s="166"/>
      <c r="D4" s="166"/>
      <c r="E4" s="167"/>
      <c r="F4" s="168" t="s">
        <v>46</v>
      </c>
      <c r="G4" s="168" t="s">
        <v>47</v>
      </c>
      <c r="H4" s="168" t="s">
        <v>46</v>
      </c>
      <c r="I4" s="168" t="s">
        <v>47</v>
      </c>
      <c r="J4" s="202"/>
      <c r="K4" s="166"/>
      <c r="L4" s="203"/>
      <c r="M4" s="203"/>
      <c r="N4" s="203"/>
      <c r="O4" s="204"/>
      <c r="P4" s="204"/>
      <c r="Q4" s="220"/>
      <c r="R4" s="163"/>
      <c r="S4" s="222"/>
      <c r="T4" s="221"/>
      <c r="U4" s="221"/>
      <c r="V4" s="221"/>
      <c r="W4" s="221"/>
      <c r="X4" s="166"/>
      <c r="Y4" s="163" t="s">
        <v>48</v>
      </c>
      <c r="Z4" s="163" t="s">
        <v>49</v>
      </c>
      <c r="AA4" s="163" t="s">
        <v>48</v>
      </c>
      <c r="AB4" s="163" t="s">
        <v>49</v>
      </c>
      <c r="AC4" s="163" t="s">
        <v>48</v>
      </c>
      <c r="AD4" s="163" t="s">
        <v>49</v>
      </c>
      <c r="AE4" s="166" t="s">
        <v>48</v>
      </c>
      <c r="AF4" s="163" t="s">
        <v>49</v>
      </c>
      <c r="AG4" s="166" t="s">
        <v>48</v>
      </c>
      <c r="AH4" s="163" t="s">
        <v>49</v>
      </c>
      <c r="AI4" s="166" t="s">
        <v>48</v>
      </c>
      <c r="AJ4" s="163" t="s">
        <v>49</v>
      </c>
      <c r="AK4" s="166" t="s">
        <v>48</v>
      </c>
      <c r="AL4" s="163" t="s">
        <v>49</v>
      </c>
      <c r="AM4" s="166" t="s">
        <v>48</v>
      </c>
      <c r="AN4" s="163" t="s">
        <v>49</v>
      </c>
      <c r="AO4" s="166" t="s">
        <v>48</v>
      </c>
      <c r="AP4" s="163" t="s">
        <v>49</v>
      </c>
      <c r="AQ4" s="166" t="s">
        <v>48</v>
      </c>
      <c r="AR4" s="163" t="s">
        <v>49</v>
      </c>
      <c r="AS4" s="166" t="s">
        <v>48</v>
      </c>
      <c r="AT4" s="163" t="s">
        <v>49</v>
      </c>
      <c r="AU4" s="166" t="s">
        <v>48</v>
      </c>
      <c r="AV4" s="163" t="s">
        <v>49</v>
      </c>
      <c r="AW4" s="166" t="s">
        <v>48</v>
      </c>
      <c r="AX4" s="163" t="s">
        <v>49</v>
      </c>
      <c r="AY4" s="166" t="s">
        <v>48</v>
      </c>
      <c r="AZ4" s="163" t="s">
        <v>49</v>
      </c>
      <c r="BA4" s="166" t="s">
        <v>48</v>
      </c>
      <c r="BB4" s="163" t="s">
        <v>49</v>
      </c>
      <c r="BC4" s="166" t="s">
        <v>48</v>
      </c>
      <c r="BD4" s="163" t="s">
        <v>49</v>
      </c>
      <c r="BE4" s="166" t="s">
        <v>48</v>
      </c>
      <c r="BF4" s="266" t="s">
        <v>49</v>
      </c>
      <c r="BG4" s="166" t="s">
        <v>48</v>
      </c>
      <c r="BH4" s="163" t="s">
        <v>49</v>
      </c>
      <c r="BI4" s="163"/>
    </row>
    <row r="5" s="159" customFormat="1" ht="28" customHeight="1" spans="1:61">
      <c r="A5" s="169"/>
      <c r="B5" s="170" t="s">
        <v>50</v>
      </c>
      <c r="C5" s="171">
        <v>32</v>
      </c>
      <c r="D5" s="166"/>
      <c r="E5" s="172">
        <f>SUM(E6:E37)</f>
        <v>664289.723293</v>
      </c>
      <c r="F5" s="173"/>
      <c r="G5" s="174"/>
      <c r="H5" s="174"/>
      <c r="I5" s="174"/>
      <c r="J5" s="205"/>
      <c r="K5" s="174"/>
      <c r="L5" s="206">
        <f>SUM(L6:L37)</f>
        <v>36</v>
      </c>
      <c r="M5" s="207" t="s">
        <v>51</v>
      </c>
      <c r="N5" s="206"/>
      <c r="O5" s="208">
        <f>SUM(O6:O37)</f>
        <v>18</v>
      </c>
      <c r="P5" s="208"/>
      <c r="Q5" s="208">
        <f>SUM(Q6:Q37)</f>
        <v>15</v>
      </c>
      <c r="R5" s="208"/>
      <c r="S5" s="223">
        <v>16</v>
      </c>
      <c r="T5" s="208">
        <f>SUM(T6:T37)</f>
        <v>10</v>
      </c>
      <c r="U5" s="224">
        <f>SUM(U6:U37)</f>
        <v>221208107.73</v>
      </c>
      <c r="V5" s="224">
        <f t="shared" ref="U5:Z5" si="0">SUM(V6:V37)</f>
        <v>11869694.2</v>
      </c>
      <c r="W5" s="224">
        <f t="shared" si="0"/>
        <v>19924832.77</v>
      </c>
      <c r="X5" s="224">
        <f t="shared" si="0"/>
        <v>14524</v>
      </c>
      <c r="Y5" s="224">
        <f t="shared" si="0"/>
        <v>18879</v>
      </c>
      <c r="Z5" s="224">
        <f t="shared" si="0"/>
        <v>4108</v>
      </c>
      <c r="AA5" s="224">
        <f t="shared" ref="AA5:AP5" si="1">SUM(AA6:AA37)</f>
        <v>10845</v>
      </c>
      <c r="AB5" s="224">
        <f t="shared" si="1"/>
        <v>2890</v>
      </c>
      <c r="AC5" s="224">
        <f t="shared" si="1"/>
        <v>8034</v>
      </c>
      <c r="AD5" s="224">
        <f t="shared" si="1"/>
        <v>1218</v>
      </c>
      <c r="AE5" s="224">
        <f t="shared" si="1"/>
        <v>1585471678.3</v>
      </c>
      <c r="AF5" s="224">
        <f t="shared" si="1"/>
        <v>106352611.792</v>
      </c>
      <c r="AG5" s="244">
        <f t="shared" si="1"/>
        <v>932222000.83</v>
      </c>
      <c r="AH5" s="245">
        <f t="shared" si="1"/>
        <v>64687204.56</v>
      </c>
      <c r="AI5" s="245">
        <f t="shared" si="1"/>
        <v>2000</v>
      </c>
      <c r="AJ5" s="245">
        <f t="shared" si="1"/>
        <v>0</v>
      </c>
      <c r="AK5" s="245">
        <f t="shared" si="1"/>
        <v>932220001.05</v>
      </c>
      <c r="AL5" s="245">
        <f t="shared" si="1"/>
        <v>64687203.56</v>
      </c>
      <c r="AM5" s="246">
        <f t="shared" si="1"/>
        <v>723891209.74</v>
      </c>
      <c r="AN5" s="246">
        <f t="shared" si="1"/>
        <v>45328409.11</v>
      </c>
      <c r="AO5" s="246">
        <f t="shared" si="1"/>
        <v>208328791.31</v>
      </c>
      <c r="AP5" s="246">
        <f t="shared" si="1"/>
        <v>19358795.45</v>
      </c>
      <c r="AQ5" s="246">
        <f t="shared" ref="AQ5:AV5" si="2">SUM(AQ6:AQ37)</f>
        <v>894784342.8676</v>
      </c>
      <c r="AR5" s="246">
        <f t="shared" si="2"/>
        <v>38982477.07</v>
      </c>
      <c r="AS5" s="246">
        <f t="shared" si="2"/>
        <v>703658348.2676</v>
      </c>
      <c r="AT5" s="246">
        <f t="shared" si="2"/>
        <v>31804361.27</v>
      </c>
      <c r="AU5" s="246">
        <f t="shared" si="2"/>
        <v>191125994.6</v>
      </c>
      <c r="AV5" s="246">
        <f t="shared" si="2"/>
        <v>7178115.8</v>
      </c>
      <c r="AW5" s="246">
        <f t="shared" ref="AW5:BB5" si="3">SUM(AW6:AW37)</f>
        <v>37435658.1824</v>
      </c>
      <c r="AX5" s="246">
        <f t="shared" si="3"/>
        <v>25704727.49</v>
      </c>
      <c r="AY5" s="246">
        <f t="shared" si="3"/>
        <v>20232861.4724</v>
      </c>
      <c r="AZ5" s="246">
        <f t="shared" si="3"/>
        <v>13524047.84</v>
      </c>
      <c r="BA5" s="246">
        <f t="shared" si="3"/>
        <v>17202796.71</v>
      </c>
      <c r="BB5" s="257">
        <f t="shared" si="3"/>
        <v>12180679.65</v>
      </c>
      <c r="BC5" s="258">
        <f t="shared" ref="BC5:BC20" si="4">AQ5/AK5</f>
        <v>0.959842464074752</v>
      </c>
      <c r="BD5" s="258">
        <f t="shared" ref="BD5:BD20" si="5">AR5/AL5</f>
        <v>0.602630426492964</v>
      </c>
      <c r="BE5" s="258">
        <f t="shared" ref="BE5:BE20" si="6">AS5/AM5</f>
        <v>0.972049858873591</v>
      </c>
      <c r="BF5" s="258">
        <f t="shared" ref="BF5:BF19" si="7">AT5/AN5</f>
        <v>0.701643006989706</v>
      </c>
      <c r="BG5" s="258">
        <f t="shared" ref="BG5:BG23" si="8">AU5/AO5</f>
        <v>0.917424775510737</v>
      </c>
      <c r="BH5" s="258">
        <f t="shared" ref="BH5:BH26" si="9">AV5/AP5</f>
        <v>0.370793514428089</v>
      </c>
      <c r="BI5" s="267"/>
    </row>
    <row r="6" s="160" customFormat="1" ht="25" customHeight="1" spans="1:61">
      <c r="A6" s="175">
        <v>1</v>
      </c>
      <c r="B6" s="176" t="s">
        <v>52</v>
      </c>
      <c r="C6" s="177" t="s">
        <v>53</v>
      </c>
      <c r="D6" s="178" t="s">
        <v>54</v>
      </c>
      <c r="E6" s="179">
        <v>22933</v>
      </c>
      <c r="F6" s="180" t="s">
        <v>55</v>
      </c>
      <c r="G6" s="178" t="s">
        <v>56</v>
      </c>
      <c r="H6" s="180" t="s">
        <v>55</v>
      </c>
      <c r="I6" s="178" t="s">
        <v>57</v>
      </c>
      <c r="J6" s="271" t="s">
        <v>58</v>
      </c>
      <c r="K6" s="178" t="s">
        <v>59</v>
      </c>
      <c r="L6" s="189">
        <v>1</v>
      </c>
      <c r="M6" s="189" t="s">
        <v>60</v>
      </c>
      <c r="N6" s="189">
        <v>15253527398</v>
      </c>
      <c r="O6" s="178">
        <v>1</v>
      </c>
      <c r="P6" s="178" t="s">
        <v>61</v>
      </c>
      <c r="Q6" s="178">
        <v>1</v>
      </c>
      <c r="R6" s="178" t="s">
        <v>62</v>
      </c>
      <c r="S6" s="225" t="s">
        <v>63</v>
      </c>
      <c r="T6" s="178">
        <v>1</v>
      </c>
      <c r="U6" s="180">
        <f>6018159+150350</f>
        <v>6168509</v>
      </c>
      <c r="V6" s="180">
        <v>150350</v>
      </c>
      <c r="W6" s="180">
        <v>0</v>
      </c>
      <c r="X6" s="226">
        <v>386</v>
      </c>
      <c r="Y6" s="226">
        <f>AA6+AC6</f>
        <v>1758</v>
      </c>
      <c r="Z6" s="226">
        <f t="shared" ref="Z6:Z19" si="10">AB6+AD6</f>
        <v>70</v>
      </c>
      <c r="AA6" s="179">
        <f>60+1102+29</f>
        <v>1191</v>
      </c>
      <c r="AB6" s="179">
        <v>29</v>
      </c>
      <c r="AC6" s="179">
        <f>526+41</f>
        <v>567</v>
      </c>
      <c r="AD6" s="180">
        <v>41</v>
      </c>
      <c r="AE6" s="180">
        <f>39362432+2596312</f>
        <v>41958744</v>
      </c>
      <c r="AF6" s="180">
        <v>2596312</v>
      </c>
      <c r="AG6" s="79">
        <f>AI6+AK6</f>
        <v>34154919.6</v>
      </c>
      <c r="AH6" s="79">
        <v>1817418</v>
      </c>
      <c r="AI6" s="180">
        <v>0</v>
      </c>
      <c r="AJ6" s="180">
        <v>0</v>
      </c>
      <c r="AK6" s="247">
        <f>AM6+AO6</f>
        <v>34154919.6</v>
      </c>
      <c r="AL6" s="247">
        <v>1817417</v>
      </c>
      <c r="AM6" s="180">
        <f>23845335.6+2474007+1667068</f>
        <v>27986410.6</v>
      </c>
      <c r="AN6" s="180">
        <f>1817418-150350</f>
        <v>1667068</v>
      </c>
      <c r="AO6" s="180">
        <f>6018159+150350</f>
        <v>6168509</v>
      </c>
      <c r="AP6" s="180">
        <v>150350</v>
      </c>
      <c r="AQ6" s="247">
        <f>AS6+AU6</f>
        <v>34154919.6</v>
      </c>
      <c r="AR6" s="247">
        <v>1817418</v>
      </c>
      <c r="AS6" s="180">
        <f>23845335.6+2474007+1667068</f>
        <v>27986410.6</v>
      </c>
      <c r="AT6" s="180">
        <v>1667068</v>
      </c>
      <c r="AU6" s="180">
        <f>6018159+150350</f>
        <v>6168509</v>
      </c>
      <c r="AV6" s="180">
        <v>150350</v>
      </c>
      <c r="AW6" s="247">
        <f t="shared" ref="AW6:AW20" si="11">AY6+BA6</f>
        <v>0</v>
      </c>
      <c r="AX6" s="247">
        <f t="shared" ref="AX6:AX20" si="12">AZ6+BB6</f>
        <v>0</v>
      </c>
      <c r="AY6" s="247">
        <f>AM6-AS6</f>
        <v>0</v>
      </c>
      <c r="AZ6" s="247">
        <f>AN6-AT6</f>
        <v>0</v>
      </c>
      <c r="BA6" s="247">
        <f t="shared" ref="AY6:BB6" si="13">AO6-AU6</f>
        <v>0</v>
      </c>
      <c r="BB6" s="259">
        <f t="shared" si="13"/>
        <v>0</v>
      </c>
      <c r="BC6" s="260">
        <f t="shared" si="4"/>
        <v>1</v>
      </c>
      <c r="BD6" s="260">
        <f t="shared" si="5"/>
        <v>1.00000055023145</v>
      </c>
      <c r="BE6" s="260">
        <f t="shared" si="6"/>
        <v>1</v>
      </c>
      <c r="BF6" s="260">
        <f t="shared" si="7"/>
        <v>1</v>
      </c>
      <c r="BG6" s="260">
        <f t="shared" si="8"/>
        <v>1</v>
      </c>
      <c r="BH6" s="260">
        <f t="shared" si="9"/>
        <v>1</v>
      </c>
      <c r="BI6" s="268"/>
    </row>
    <row r="7" s="161" customFormat="1" ht="25" customHeight="1" spans="1:61">
      <c r="A7" s="166">
        <v>2</v>
      </c>
      <c r="B7" s="164"/>
      <c r="C7" s="181" t="s">
        <v>64</v>
      </c>
      <c r="D7" s="182" t="s">
        <v>54</v>
      </c>
      <c r="E7" s="183">
        <v>17511.2</v>
      </c>
      <c r="F7" s="184" t="s">
        <v>65</v>
      </c>
      <c r="G7" s="182" t="s">
        <v>66</v>
      </c>
      <c r="H7" s="182" t="s">
        <v>67</v>
      </c>
      <c r="I7" s="182" t="s">
        <v>66</v>
      </c>
      <c r="J7" s="272" t="s">
        <v>68</v>
      </c>
      <c r="K7" s="182" t="s">
        <v>69</v>
      </c>
      <c r="L7" s="210">
        <v>1</v>
      </c>
      <c r="M7" s="210" t="s">
        <v>70</v>
      </c>
      <c r="N7" s="210">
        <v>15253548589</v>
      </c>
      <c r="O7" s="182">
        <v>1</v>
      </c>
      <c r="P7" s="182" t="s">
        <v>61</v>
      </c>
      <c r="Q7" s="182">
        <v>1</v>
      </c>
      <c r="R7" s="182" t="s">
        <v>71</v>
      </c>
      <c r="S7" s="227" t="s">
        <v>72</v>
      </c>
      <c r="T7" s="228">
        <v>1</v>
      </c>
      <c r="U7" s="184">
        <v>24317180</v>
      </c>
      <c r="V7" s="184">
        <v>1236086</v>
      </c>
      <c r="W7" s="184">
        <v>2257673</v>
      </c>
      <c r="X7" s="198">
        <v>671</v>
      </c>
      <c r="Y7" s="198">
        <f t="shared" ref="Y7:Y26" si="14">AA7+AC7</f>
        <v>678</v>
      </c>
      <c r="Z7" s="198">
        <f t="shared" si="10"/>
        <v>114</v>
      </c>
      <c r="AA7" s="183">
        <v>34</v>
      </c>
      <c r="AB7" s="183">
        <v>0</v>
      </c>
      <c r="AC7" s="183">
        <v>644</v>
      </c>
      <c r="AD7" s="184">
        <v>114</v>
      </c>
      <c r="AE7" s="184">
        <v>47158544</v>
      </c>
      <c r="AF7" s="184">
        <v>2749031</v>
      </c>
      <c r="AG7" s="184">
        <v>27095680</v>
      </c>
      <c r="AH7" s="184">
        <v>1171340</v>
      </c>
      <c r="AI7" s="184">
        <v>0</v>
      </c>
      <c r="AJ7" s="184">
        <v>0</v>
      </c>
      <c r="AK7" s="199">
        <f t="shared" ref="AK7:AK35" si="15">AM7+AO7</f>
        <v>27095680</v>
      </c>
      <c r="AL7" s="199">
        <f t="shared" ref="AL7:AL35" si="16">AN7+AP7</f>
        <v>1171340</v>
      </c>
      <c r="AM7" s="184">
        <v>1187000</v>
      </c>
      <c r="AN7" s="184">
        <v>0</v>
      </c>
      <c r="AO7" s="184">
        <v>25908680</v>
      </c>
      <c r="AP7" s="184">
        <v>1171340</v>
      </c>
      <c r="AQ7" s="199">
        <f t="shared" ref="AQ7:AQ34" si="17">AS7+AU7</f>
        <v>27095680</v>
      </c>
      <c r="AR7" s="199">
        <f t="shared" ref="AR7:AR34" si="18">AT7+AV7</f>
        <v>1171340</v>
      </c>
      <c r="AS7" s="184">
        <v>1187000</v>
      </c>
      <c r="AT7" s="184">
        <v>0</v>
      </c>
      <c r="AU7" s="184">
        <v>25908680</v>
      </c>
      <c r="AV7" s="184">
        <v>1171340</v>
      </c>
      <c r="AW7" s="199">
        <f t="shared" si="11"/>
        <v>0</v>
      </c>
      <c r="AX7" s="199">
        <f t="shared" si="12"/>
        <v>0</v>
      </c>
      <c r="AY7" s="199">
        <f t="shared" ref="AY7:BB7" si="19">AM7-AS7</f>
        <v>0</v>
      </c>
      <c r="AZ7" s="199">
        <f t="shared" si="19"/>
        <v>0</v>
      </c>
      <c r="BA7" s="199">
        <f t="shared" si="19"/>
        <v>0</v>
      </c>
      <c r="BB7" s="261">
        <f t="shared" si="19"/>
        <v>0</v>
      </c>
      <c r="BC7" s="262">
        <f t="shared" si="4"/>
        <v>1</v>
      </c>
      <c r="BD7" s="262">
        <f t="shared" si="5"/>
        <v>1</v>
      </c>
      <c r="BE7" s="262">
        <f t="shared" si="6"/>
        <v>1</v>
      </c>
      <c r="BF7" s="262" t="e">
        <f t="shared" si="7"/>
        <v>#DIV/0!</v>
      </c>
      <c r="BG7" s="262">
        <f t="shared" si="8"/>
        <v>1</v>
      </c>
      <c r="BH7" s="262">
        <f t="shared" si="9"/>
        <v>1</v>
      </c>
      <c r="BI7" s="269"/>
    </row>
    <row r="8" s="162" customFormat="1" ht="25" customHeight="1" spans="1:61">
      <c r="A8" s="166">
        <v>3</v>
      </c>
      <c r="B8" s="164"/>
      <c r="C8" s="181" t="s">
        <v>73</v>
      </c>
      <c r="D8" s="182" t="s">
        <v>74</v>
      </c>
      <c r="E8" s="183">
        <v>38395</v>
      </c>
      <c r="F8" s="184" t="s">
        <v>75</v>
      </c>
      <c r="G8" s="184" t="s">
        <v>76</v>
      </c>
      <c r="H8" s="184" t="s">
        <v>77</v>
      </c>
      <c r="I8" s="184" t="s">
        <v>78</v>
      </c>
      <c r="J8" s="272" t="s">
        <v>79</v>
      </c>
      <c r="K8" s="182" t="s">
        <v>80</v>
      </c>
      <c r="L8" s="210">
        <v>2</v>
      </c>
      <c r="M8" s="210" t="s">
        <v>81</v>
      </c>
      <c r="N8" s="210" t="s">
        <v>82</v>
      </c>
      <c r="O8" s="182">
        <v>1</v>
      </c>
      <c r="P8" s="182" t="s">
        <v>61</v>
      </c>
      <c r="Q8" s="182">
        <v>1</v>
      </c>
      <c r="R8" s="182" t="s">
        <v>83</v>
      </c>
      <c r="S8" s="272" t="s">
        <v>84</v>
      </c>
      <c r="T8" s="183" t="s">
        <v>85</v>
      </c>
      <c r="U8" s="184">
        <v>36859336</v>
      </c>
      <c r="V8" s="184">
        <v>4607417</v>
      </c>
      <c r="W8" s="184">
        <v>11614406.95</v>
      </c>
      <c r="X8" s="198">
        <v>805</v>
      </c>
      <c r="Y8" s="198">
        <f t="shared" si="14"/>
        <v>1360</v>
      </c>
      <c r="Z8" s="198">
        <f t="shared" si="10"/>
        <v>800</v>
      </c>
      <c r="AA8" s="183">
        <v>800</v>
      </c>
      <c r="AB8" s="183">
        <v>500</v>
      </c>
      <c r="AC8" s="183">
        <v>560</v>
      </c>
      <c r="AD8" s="184">
        <v>300</v>
      </c>
      <c r="AE8" s="184">
        <v>92426938.83</v>
      </c>
      <c r="AF8" s="184">
        <v>14719727.532</v>
      </c>
      <c r="AG8" s="248">
        <f>AI8+AK8</f>
        <v>85335888.65</v>
      </c>
      <c r="AH8" s="249">
        <v>10298539.65</v>
      </c>
      <c r="AI8" s="184">
        <v>0</v>
      </c>
      <c r="AJ8" s="184">
        <v>0</v>
      </c>
      <c r="AK8" s="199">
        <f t="shared" si="15"/>
        <v>85335888.65</v>
      </c>
      <c r="AL8" s="199">
        <f t="shared" si="16"/>
        <v>10298539.65</v>
      </c>
      <c r="AM8" s="184">
        <v>60246024.44</v>
      </c>
      <c r="AN8" s="184">
        <v>400000</v>
      </c>
      <c r="AO8" s="184">
        <v>25089864.21</v>
      </c>
      <c r="AP8" s="184">
        <v>9898539.65</v>
      </c>
      <c r="AQ8" s="199">
        <f t="shared" si="17"/>
        <v>70401421.9376</v>
      </c>
      <c r="AR8" s="199">
        <f t="shared" si="18"/>
        <v>0</v>
      </c>
      <c r="AS8" s="184">
        <v>59846024.4376</v>
      </c>
      <c r="AT8" s="184">
        <v>0</v>
      </c>
      <c r="AU8" s="184">
        <v>10555397.5</v>
      </c>
      <c r="AV8" s="184">
        <v>0</v>
      </c>
      <c r="AW8" s="199">
        <f t="shared" si="11"/>
        <v>14934466.7124</v>
      </c>
      <c r="AX8" s="199">
        <f t="shared" si="12"/>
        <v>10298539.65</v>
      </c>
      <c r="AY8" s="199">
        <f t="shared" ref="AY8:BB8" si="20">AM8-AS8</f>
        <v>400000.002399996</v>
      </c>
      <c r="AZ8" s="199">
        <f t="shared" si="20"/>
        <v>400000</v>
      </c>
      <c r="BA8" s="199">
        <f t="shared" si="20"/>
        <v>14534466.71</v>
      </c>
      <c r="BB8" s="261">
        <f t="shared" si="20"/>
        <v>9898539.65</v>
      </c>
      <c r="BC8" s="262">
        <f t="shared" si="4"/>
        <v>0.824991958850363</v>
      </c>
      <c r="BD8" s="262">
        <f t="shared" si="5"/>
        <v>0</v>
      </c>
      <c r="BE8" s="262">
        <f t="shared" si="6"/>
        <v>0.993360557711184</v>
      </c>
      <c r="BF8" s="262">
        <f t="shared" si="7"/>
        <v>0</v>
      </c>
      <c r="BG8" s="262">
        <f t="shared" si="8"/>
        <v>0.420703651946947</v>
      </c>
      <c r="BH8" s="262">
        <f t="shared" si="9"/>
        <v>0</v>
      </c>
      <c r="BI8" s="269"/>
    </row>
    <row r="9" s="162" customFormat="1" ht="25" customHeight="1" spans="1:61">
      <c r="A9" s="166">
        <v>4</v>
      </c>
      <c r="B9" s="164"/>
      <c r="C9" s="181" t="s">
        <v>86</v>
      </c>
      <c r="D9" s="182" t="s">
        <v>54</v>
      </c>
      <c r="E9" s="183">
        <v>20300</v>
      </c>
      <c r="F9" s="184" t="s">
        <v>87</v>
      </c>
      <c r="G9" s="182" t="s">
        <v>88</v>
      </c>
      <c r="H9" s="182" t="s">
        <v>89</v>
      </c>
      <c r="I9" s="182" t="s">
        <v>90</v>
      </c>
      <c r="J9" s="182" t="s">
        <v>68</v>
      </c>
      <c r="K9" s="182" t="s">
        <v>91</v>
      </c>
      <c r="L9" s="210">
        <v>1</v>
      </c>
      <c r="M9" s="210" t="s">
        <v>92</v>
      </c>
      <c r="N9" s="210">
        <v>15668013236</v>
      </c>
      <c r="O9" s="182">
        <v>1</v>
      </c>
      <c r="P9" s="182" t="s">
        <v>61</v>
      </c>
      <c r="Q9" s="182">
        <v>1</v>
      </c>
      <c r="R9" s="182" t="s">
        <v>93</v>
      </c>
      <c r="S9" s="227" t="s">
        <v>72</v>
      </c>
      <c r="T9" s="229">
        <v>1</v>
      </c>
      <c r="U9" s="184">
        <v>6469768.97</v>
      </c>
      <c r="V9" s="184">
        <v>1600000</v>
      </c>
      <c r="W9" s="184">
        <v>446913.970000001</v>
      </c>
      <c r="X9" s="198">
        <v>476</v>
      </c>
      <c r="Y9" s="198">
        <f t="shared" si="14"/>
        <v>576</v>
      </c>
      <c r="Z9" s="198">
        <f t="shared" si="10"/>
        <v>114</v>
      </c>
      <c r="AA9" s="183">
        <v>0</v>
      </c>
      <c r="AB9" s="183">
        <v>0</v>
      </c>
      <c r="AC9" s="183">
        <v>576</v>
      </c>
      <c r="AD9" s="184">
        <v>114</v>
      </c>
      <c r="AE9" s="184">
        <v>48299135</v>
      </c>
      <c r="AF9" s="184">
        <v>4913307</v>
      </c>
      <c r="AG9" s="184">
        <v>6022855</v>
      </c>
      <c r="AH9" s="184">
        <v>1171340</v>
      </c>
      <c r="AI9" s="249">
        <v>0</v>
      </c>
      <c r="AJ9" s="184">
        <v>0</v>
      </c>
      <c r="AK9" s="199">
        <f t="shared" si="15"/>
        <v>6022855</v>
      </c>
      <c r="AL9" s="199">
        <f t="shared" si="16"/>
        <v>1171340</v>
      </c>
      <c r="AM9" s="184">
        <v>0</v>
      </c>
      <c r="AN9" s="184">
        <v>0</v>
      </c>
      <c r="AO9" s="184">
        <v>6022855</v>
      </c>
      <c r="AP9" s="184">
        <v>1171340</v>
      </c>
      <c r="AQ9" s="199">
        <f t="shared" si="17"/>
        <v>6022855</v>
      </c>
      <c r="AR9" s="199">
        <f t="shared" si="18"/>
        <v>1171340</v>
      </c>
      <c r="AS9" s="184">
        <v>0</v>
      </c>
      <c r="AT9" s="184">
        <v>0</v>
      </c>
      <c r="AU9" s="184">
        <v>6022855</v>
      </c>
      <c r="AV9" s="184">
        <v>1171340</v>
      </c>
      <c r="AW9" s="199">
        <f t="shared" si="11"/>
        <v>0</v>
      </c>
      <c r="AX9" s="199">
        <f t="shared" si="12"/>
        <v>0</v>
      </c>
      <c r="AY9" s="199">
        <f t="shared" ref="AY9:BB9" si="21">AM9-AS9</f>
        <v>0</v>
      </c>
      <c r="AZ9" s="199">
        <f t="shared" si="21"/>
        <v>0</v>
      </c>
      <c r="BA9" s="199">
        <f t="shared" si="21"/>
        <v>0</v>
      </c>
      <c r="BB9" s="261">
        <f t="shared" si="21"/>
        <v>0</v>
      </c>
      <c r="BC9" s="262">
        <f t="shared" si="4"/>
        <v>1</v>
      </c>
      <c r="BD9" s="262">
        <f t="shared" si="5"/>
        <v>1</v>
      </c>
      <c r="BE9" s="262" t="e">
        <f t="shared" si="6"/>
        <v>#DIV/0!</v>
      </c>
      <c r="BF9" s="262" t="e">
        <f t="shared" si="7"/>
        <v>#DIV/0!</v>
      </c>
      <c r="BG9" s="262">
        <f t="shared" si="8"/>
        <v>1</v>
      </c>
      <c r="BH9" s="262">
        <f t="shared" si="9"/>
        <v>1</v>
      </c>
      <c r="BI9" s="270"/>
    </row>
    <row r="10" s="162" customFormat="1" ht="25" customHeight="1" spans="1:61">
      <c r="A10" s="166">
        <v>5</v>
      </c>
      <c r="B10" s="164"/>
      <c r="C10" s="181" t="s">
        <v>94</v>
      </c>
      <c r="D10" s="182" t="s">
        <v>95</v>
      </c>
      <c r="E10" s="183">
        <v>16708.722293</v>
      </c>
      <c r="F10" s="182" t="s">
        <v>96</v>
      </c>
      <c r="G10" s="182" t="s">
        <v>97</v>
      </c>
      <c r="H10" s="182" t="s">
        <v>98</v>
      </c>
      <c r="I10" s="182" t="s">
        <v>97</v>
      </c>
      <c r="J10" s="182" t="s">
        <v>99</v>
      </c>
      <c r="K10" s="182" t="s">
        <v>100</v>
      </c>
      <c r="L10" s="210">
        <v>2</v>
      </c>
      <c r="M10" s="210" t="s">
        <v>101</v>
      </c>
      <c r="N10" s="210" t="s">
        <v>102</v>
      </c>
      <c r="O10" s="182">
        <v>1</v>
      </c>
      <c r="P10" s="182" t="s">
        <v>61</v>
      </c>
      <c r="Q10" s="182">
        <v>1</v>
      </c>
      <c r="R10" s="182" t="s">
        <v>103</v>
      </c>
      <c r="S10" s="227" t="s">
        <v>104</v>
      </c>
      <c r="T10" s="183">
        <v>1</v>
      </c>
      <c r="U10" s="184">
        <v>23047016.6</v>
      </c>
      <c r="V10" s="184">
        <v>704592</v>
      </c>
      <c r="W10" s="184">
        <v>657098.65</v>
      </c>
      <c r="X10" s="198">
        <v>542</v>
      </c>
      <c r="Y10" s="198">
        <f t="shared" si="14"/>
        <v>542</v>
      </c>
      <c r="Z10" s="198">
        <f t="shared" si="10"/>
        <v>36</v>
      </c>
      <c r="AA10" s="183">
        <v>139</v>
      </c>
      <c r="AB10" s="183">
        <v>0</v>
      </c>
      <c r="AC10" s="183">
        <v>403</v>
      </c>
      <c r="AD10" s="184">
        <v>36</v>
      </c>
      <c r="AE10" s="184">
        <v>42120000</v>
      </c>
      <c r="AF10" s="184">
        <v>592339.88</v>
      </c>
      <c r="AG10" s="184">
        <v>22494635.68</v>
      </c>
      <c r="AH10" s="184">
        <v>293200</v>
      </c>
      <c r="AI10" s="184">
        <v>0</v>
      </c>
      <c r="AJ10" s="184">
        <v>0</v>
      </c>
      <c r="AK10" s="199">
        <f t="shared" si="15"/>
        <v>22494635.68</v>
      </c>
      <c r="AL10" s="199">
        <f t="shared" si="16"/>
        <v>293200</v>
      </c>
      <c r="AM10" s="184">
        <v>98365</v>
      </c>
      <c r="AN10" s="184">
        <v>0</v>
      </c>
      <c r="AO10" s="184">
        <v>22396270.68</v>
      </c>
      <c r="AP10" s="184">
        <v>293200</v>
      </c>
      <c r="AQ10" s="199">
        <f t="shared" si="17"/>
        <v>22494635.68</v>
      </c>
      <c r="AR10" s="199">
        <f t="shared" si="18"/>
        <v>293200</v>
      </c>
      <c r="AS10" s="184">
        <v>98365</v>
      </c>
      <c r="AT10" s="184">
        <v>0</v>
      </c>
      <c r="AU10" s="184">
        <v>22396270.68</v>
      </c>
      <c r="AV10" s="184">
        <v>293200</v>
      </c>
      <c r="AW10" s="199">
        <f t="shared" si="11"/>
        <v>0</v>
      </c>
      <c r="AX10" s="199">
        <f t="shared" si="12"/>
        <v>0</v>
      </c>
      <c r="AY10" s="199">
        <f t="shared" ref="AY10:BB10" si="22">AM10-AS10</f>
        <v>0</v>
      </c>
      <c r="AZ10" s="199">
        <f t="shared" si="22"/>
        <v>0</v>
      </c>
      <c r="BA10" s="199">
        <f t="shared" si="22"/>
        <v>0</v>
      </c>
      <c r="BB10" s="261">
        <f t="shared" si="22"/>
        <v>0</v>
      </c>
      <c r="BC10" s="262">
        <f t="shared" si="4"/>
        <v>1</v>
      </c>
      <c r="BD10" s="262">
        <f t="shared" si="5"/>
        <v>1</v>
      </c>
      <c r="BE10" s="262">
        <f t="shared" si="6"/>
        <v>1</v>
      </c>
      <c r="BF10" s="262" t="e">
        <f t="shared" si="7"/>
        <v>#DIV/0!</v>
      </c>
      <c r="BG10" s="262">
        <f t="shared" si="8"/>
        <v>1</v>
      </c>
      <c r="BH10" s="262">
        <f t="shared" si="9"/>
        <v>1</v>
      </c>
      <c r="BI10" s="270"/>
    </row>
    <row r="11" s="162" customFormat="1" ht="25" customHeight="1" spans="1:61">
      <c r="A11" s="166">
        <v>6</v>
      </c>
      <c r="B11" s="164"/>
      <c r="C11" s="181" t="s">
        <v>105</v>
      </c>
      <c r="D11" s="182" t="s">
        <v>54</v>
      </c>
      <c r="E11" s="183">
        <v>40000</v>
      </c>
      <c r="F11" s="182" t="s">
        <v>106</v>
      </c>
      <c r="G11" s="182" t="s">
        <v>107</v>
      </c>
      <c r="H11" s="182" t="s">
        <v>106</v>
      </c>
      <c r="I11" s="182" t="s">
        <v>107</v>
      </c>
      <c r="J11" s="182" t="s">
        <v>108</v>
      </c>
      <c r="K11" s="182" t="s">
        <v>109</v>
      </c>
      <c r="L11" s="210">
        <v>1</v>
      </c>
      <c r="M11" s="210" t="s">
        <v>110</v>
      </c>
      <c r="N11" s="210">
        <v>18766533527</v>
      </c>
      <c r="O11" s="182">
        <v>1</v>
      </c>
      <c r="P11" s="182" t="s">
        <v>61</v>
      </c>
      <c r="Q11" s="182">
        <v>1</v>
      </c>
      <c r="R11" s="182" t="s">
        <v>111</v>
      </c>
      <c r="S11" s="227" t="s">
        <v>112</v>
      </c>
      <c r="T11" s="183" t="s">
        <v>85</v>
      </c>
      <c r="U11" s="184">
        <v>5000000</v>
      </c>
      <c r="V11" s="184">
        <v>500000</v>
      </c>
      <c r="W11" s="184">
        <v>0</v>
      </c>
      <c r="X11" s="198">
        <v>1449</v>
      </c>
      <c r="Y11" s="198">
        <f t="shared" si="14"/>
        <v>1449</v>
      </c>
      <c r="Z11" s="198">
        <f t="shared" si="10"/>
        <v>541</v>
      </c>
      <c r="AA11" s="183">
        <v>936</v>
      </c>
      <c r="AB11" s="183">
        <v>427</v>
      </c>
      <c r="AC11" s="183">
        <v>513</v>
      </c>
      <c r="AD11" s="184">
        <v>114</v>
      </c>
      <c r="AE11" s="184">
        <v>147785155</v>
      </c>
      <c r="AF11" s="184">
        <v>31085502</v>
      </c>
      <c r="AG11" s="184">
        <v>95037699</v>
      </c>
      <c r="AH11" s="184">
        <v>15834300</v>
      </c>
      <c r="AI11" s="184">
        <v>0</v>
      </c>
      <c r="AJ11" s="184">
        <v>0</v>
      </c>
      <c r="AK11" s="199">
        <f t="shared" si="15"/>
        <v>95037699</v>
      </c>
      <c r="AL11" s="199">
        <f t="shared" si="16"/>
        <v>15834300</v>
      </c>
      <c r="AM11" s="184">
        <v>85250218</v>
      </c>
      <c r="AN11" s="184">
        <v>15334300</v>
      </c>
      <c r="AO11" s="184">
        <v>9787481</v>
      </c>
      <c r="AP11" s="184">
        <v>500000</v>
      </c>
      <c r="AQ11" s="199">
        <f t="shared" si="17"/>
        <v>95037699</v>
      </c>
      <c r="AR11" s="199">
        <f t="shared" si="18"/>
        <v>15834300</v>
      </c>
      <c r="AS11" s="184">
        <v>85250218</v>
      </c>
      <c r="AT11" s="184">
        <v>15334300</v>
      </c>
      <c r="AU11" s="184">
        <v>9787481</v>
      </c>
      <c r="AV11" s="184">
        <v>500000</v>
      </c>
      <c r="AW11" s="199">
        <f t="shared" si="11"/>
        <v>0</v>
      </c>
      <c r="AX11" s="199">
        <f t="shared" si="12"/>
        <v>0</v>
      </c>
      <c r="AY11" s="199">
        <f t="shared" ref="AY11:BB11" si="23">AM11-AS11</f>
        <v>0</v>
      </c>
      <c r="AZ11" s="199">
        <f t="shared" si="23"/>
        <v>0</v>
      </c>
      <c r="BA11" s="199">
        <f t="shared" si="23"/>
        <v>0</v>
      </c>
      <c r="BB11" s="261">
        <f t="shared" si="23"/>
        <v>0</v>
      </c>
      <c r="BC11" s="262">
        <f t="shared" si="4"/>
        <v>1</v>
      </c>
      <c r="BD11" s="262">
        <f t="shared" si="5"/>
        <v>1</v>
      </c>
      <c r="BE11" s="262">
        <f t="shared" si="6"/>
        <v>1</v>
      </c>
      <c r="BF11" s="262">
        <f t="shared" si="7"/>
        <v>1</v>
      </c>
      <c r="BG11" s="262">
        <f t="shared" si="8"/>
        <v>1</v>
      </c>
      <c r="BH11" s="262">
        <f t="shared" si="9"/>
        <v>1</v>
      </c>
      <c r="BI11" s="270"/>
    </row>
    <row r="12" s="162" customFormat="1" ht="25" customHeight="1" spans="1:61">
      <c r="A12" s="166">
        <v>7</v>
      </c>
      <c r="B12" s="164"/>
      <c r="C12" s="181" t="s">
        <v>113</v>
      </c>
      <c r="D12" s="182" t="s">
        <v>74</v>
      </c>
      <c r="E12" s="183">
        <v>47807</v>
      </c>
      <c r="F12" s="182" t="s">
        <v>114</v>
      </c>
      <c r="G12" s="182" t="s">
        <v>115</v>
      </c>
      <c r="H12" s="182" t="s">
        <v>114</v>
      </c>
      <c r="I12" s="182" t="s">
        <v>115</v>
      </c>
      <c r="J12" s="272" t="s">
        <v>116</v>
      </c>
      <c r="K12" s="182" t="s">
        <v>117</v>
      </c>
      <c r="L12" s="210">
        <v>1</v>
      </c>
      <c r="M12" s="210" t="s">
        <v>118</v>
      </c>
      <c r="N12" s="210">
        <v>15866383671</v>
      </c>
      <c r="O12" s="182">
        <v>1</v>
      </c>
      <c r="P12" s="182" t="s">
        <v>61</v>
      </c>
      <c r="Q12" s="182">
        <v>1</v>
      </c>
      <c r="R12" s="182" t="s">
        <v>62</v>
      </c>
      <c r="S12" s="227" t="s">
        <v>119</v>
      </c>
      <c r="T12" s="183">
        <v>1</v>
      </c>
      <c r="U12" s="184">
        <v>15000000</v>
      </c>
      <c r="V12" s="184">
        <v>0</v>
      </c>
      <c r="W12" s="184">
        <v>3635.68</v>
      </c>
      <c r="X12" s="198">
        <v>760</v>
      </c>
      <c r="Y12" s="198">
        <f t="shared" si="14"/>
        <v>660</v>
      </c>
      <c r="Z12" s="198">
        <f t="shared" si="10"/>
        <v>0</v>
      </c>
      <c r="AA12" s="183">
        <v>390</v>
      </c>
      <c r="AB12" s="183">
        <v>0</v>
      </c>
      <c r="AC12" s="183">
        <v>270</v>
      </c>
      <c r="AD12" s="184">
        <v>0</v>
      </c>
      <c r="AE12" s="184">
        <v>92427790.45</v>
      </c>
      <c r="AF12" s="184">
        <v>1967716.46</v>
      </c>
      <c r="AG12" s="184">
        <v>60105251.4</v>
      </c>
      <c r="AH12" s="184">
        <v>1392367.34</v>
      </c>
      <c r="AI12" s="184">
        <v>0</v>
      </c>
      <c r="AJ12" s="184">
        <v>0</v>
      </c>
      <c r="AK12" s="199">
        <f t="shared" si="15"/>
        <v>60105251.42</v>
      </c>
      <c r="AL12" s="199">
        <f t="shared" si="16"/>
        <v>1392367.34</v>
      </c>
      <c r="AM12" s="184">
        <v>45108887.1</v>
      </c>
      <c r="AN12" s="184">
        <v>1392367.34</v>
      </c>
      <c r="AO12" s="184">
        <v>14996364.32</v>
      </c>
      <c r="AP12" s="184">
        <v>0</v>
      </c>
      <c r="AQ12" s="199">
        <f t="shared" si="17"/>
        <v>60105251.42</v>
      </c>
      <c r="AR12" s="199">
        <f t="shared" si="18"/>
        <v>0</v>
      </c>
      <c r="AS12" s="184">
        <v>45108887.1</v>
      </c>
      <c r="AT12" s="184">
        <v>0</v>
      </c>
      <c r="AU12" s="184">
        <v>14996364.32</v>
      </c>
      <c r="AV12" s="184">
        <v>0</v>
      </c>
      <c r="AW12" s="199">
        <f t="shared" si="11"/>
        <v>0</v>
      </c>
      <c r="AX12" s="199">
        <f t="shared" si="12"/>
        <v>1392367.34</v>
      </c>
      <c r="AY12" s="199">
        <f t="shared" ref="AY12:BB12" si="24">AM12-AS12</f>
        <v>0</v>
      </c>
      <c r="AZ12" s="199">
        <f t="shared" si="24"/>
        <v>1392367.34</v>
      </c>
      <c r="BA12" s="199">
        <f t="shared" si="24"/>
        <v>0</v>
      </c>
      <c r="BB12" s="261">
        <f t="shared" si="24"/>
        <v>0</v>
      </c>
      <c r="BC12" s="262">
        <f t="shared" si="4"/>
        <v>1</v>
      </c>
      <c r="BD12" s="262">
        <f t="shared" si="5"/>
        <v>0</v>
      </c>
      <c r="BE12" s="262">
        <f t="shared" si="6"/>
        <v>1</v>
      </c>
      <c r="BF12" s="262">
        <f t="shared" si="7"/>
        <v>0</v>
      </c>
      <c r="BG12" s="262">
        <f t="shared" si="8"/>
        <v>1</v>
      </c>
      <c r="BH12" s="262" t="e">
        <f t="shared" si="9"/>
        <v>#DIV/0!</v>
      </c>
      <c r="BI12" s="270"/>
    </row>
    <row r="13" s="161" customFormat="1" ht="25" customHeight="1" spans="1:61">
      <c r="A13" s="166">
        <v>8</v>
      </c>
      <c r="B13" s="164"/>
      <c r="C13" s="185" t="s">
        <v>120</v>
      </c>
      <c r="D13" s="186" t="s">
        <v>54</v>
      </c>
      <c r="E13" s="187">
        <v>26480</v>
      </c>
      <c r="F13" s="188" t="s">
        <v>121</v>
      </c>
      <c r="G13" s="186" t="s">
        <v>122</v>
      </c>
      <c r="H13" s="186" t="s">
        <v>123</v>
      </c>
      <c r="I13" s="186" t="s">
        <v>124</v>
      </c>
      <c r="J13" s="182" t="s">
        <v>125</v>
      </c>
      <c r="K13" s="186" t="s">
        <v>126</v>
      </c>
      <c r="L13" s="211">
        <v>1</v>
      </c>
      <c r="M13" s="211" t="s">
        <v>127</v>
      </c>
      <c r="N13" s="211">
        <v>17621209687</v>
      </c>
      <c r="O13" s="178">
        <v>1</v>
      </c>
      <c r="P13" s="186" t="s">
        <v>128</v>
      </c>
      <c r="Q13" s="178">
        <v>1</v>
      </c>
      <c r="R13" s="186" t="s">
        <v>129</v>
      </c>
      <c r="S13" s="230" t="s">
        <v>130</v>
      </c>
      <c r="T13" s="231" t="s">
        <v>131</v>
      </c>
      <c r="U13" s="184">
        <v>10100000</v>
      </c>
      <c r="V13" s="184">
        <v>0</v>
      </c>
      <c r="W13" s="184">
        <v>3100</v>
      </c>
      <c r="X13" s="198">
        <v>446</v>
      </c>
      <c r="Y13" s="198">
        <f t="shared" si="14"/>
        <v>446</v>
      </c>
      <c r="Z13" s="198">
        <f t="shared" si="10"/>
        <v>0</v>
      </c>
      <c r="AA13" s="183">
        <v>285</v>
      </c>
      <c r="AB13" s="183">
        <v>0</v>
      </c>
      <c r="AC13" s="183">
        <v>161</v>
      </c>
      <c r="AD13" s="184">
        <v>0</v>
      </c>
      <c r="AE13" s="184">
        <v>86589304.51</v>
      </c>
      <c r="AF13" s="184">
        <v>699524.5</v>
      </c>
      <c r="AG13" s="184">
        <v>58715201.25</v>
      </c>
      <c r="AH13" s="184">
        <v>699524.5</v>
      </c>
      <c r="AI13" s="184">
        <v>0</v>
      </c>
      <c r="AJ13" s="184">
        <v>0</v>
      </c>
      <c r="AK13" s="199">
        <f t="shared" si="15"/>
        <v>58715201.25</v>
      </c>
      <c r="AL13" s="199">
        <f t="shared" si="16"/>
        <v>699524.5</v>
      </c>
      <c r="AM13" s="184">
        <v>52915201.25</v>
      </c>
      <c r="AN13" s="184">
        <v>699524.5</v>
      </c>
      <c r="AO13" s="184">
        <v>5800000</v>
      </c>
      <c r="AP13" s="184">
        <v>0</v>
      </c>
      <c r="AQ13" s="199">
        <f t="shared" si="17"/>
        <v>58715201.25</v>
      </c>
      <c r="AR13" s="199">
        <f t="shared" si="18"/>
        <v>699524.5</v>
      </c>
      <c r="AS13" s="184">
        <v>52915201.25</v>
      </c>
      <c r="AT13" s="184">
        <v>699524.5</v>
      </c>
      <c r="AU13" s="184">
        <v>5800000</v>
      </c>
      <c r="AV13" s="184">
        <v>0</v>
      </c>
      <c r="AW13" s="199">
        <f t="shared" si="11"/>
        <v>0</v>
      </c>
      <c r="AX13" s="199">
        <f t="shared" si="12"/>
        <v>0</v>
      </c>
      <c r="AY13" s="199">
        <f t="shared" ref="AY13:BB13" si="25">AM13-AS13</f>
        <v>0</v>
      </c>
      <c r="AZ13" s="199">
        <f t="shared" si="25"/>
        <v>0</v>
      </c>
      <c r="BA13" s="199">
        <f t="shared" si="25"/>
        <v>0</v>
      </c>
      <c r="BB13" s="261">
        <f t="shared" si="25"/>
        <v>0</v>
      </c>
      <c r="BC13" s="262">
        <f t="shared" si="4"/>
        <v>1</v>
      </c>
      <c r="BD13" s="262">
        <f t="shared" si="5"/>
        <v>1</v>
      </c>
      <c r="BE13" s="262">
        <f t="shared" si="6"/>
        <v>1</v>
      </c>
      <c r="BF13" s="262">
        <f t="shared" si="7"/>
        <v>1</v>
      </c>
      <c r="BG13" s="262">
        <f t="shared" si="8"/>
        <v>1</v>
      </c>
      <c r="BH13" s="262" t="e">
        <f t="shared" si="9"/>
        <v>#DIV/0!</v>
      </c>
      <c r="BI13" s="270"/>
    </row>
    <row r="14" s="162" customFormat="1" ht="25" customHeight="1" spans="1:61">
      <c r="A14" s="166">
        <v>9</v>
      </c>
      <c r="B14" s="164"/>
      <c r="C14" s="185" t="s">
        <v>132</v>
      </c>
      <c r="D14" s="186" t="s">
        <v>74</v>
      </c>
      <c r="E14" s="187">
        <v>29211.74</v>
      </c>
      <c r="F14" s="188" t="s">
        <v>133</v>
      </c>
      <c r="G14" s="188" t="s">
        <v>134</v>
      </c>
      <c r="H14" s="188" t="s">
        <v>135</v>
      </c>
      <c r="I14" s="188" t="s">
        <v>136</v>
      </c>
      <c r="J14" s="272" t="s">
        <v>137</v>
      </c>
      <c r="K14" s="186" t="s">
        <v>138</v>
      </c>
      <c r="L14" s="211">
        <v>1</v>
      </c>
      <c r="M14" s="211" t="s">
        <v>139</v>
      </c>
      <c r="N14" s="211">
        <v>15553332085</v>
      </c>
      <c r="O14" s="178">
        <v>1</v>
      </c>
      <c r="P14" s="186" t="s">
        <v>140</v>
      </c>
      <c r="Q14" s="178">
        <v>1</v>
      </c>
      <c r="R14" s="186" t="s">
        <v>141</v>
      </c>
      <c r="S14" s="230" t="s">
        <v>142</v>
      </c>
      <c r="T14" s="187">
        <v>1</v>
      </c>
      <c r="U14" s="184">
        <v>14000000</v>
      </c>
      <c r="V14" s="184">
        <v>0</v>
      </c>
      <c r="W14" s="184">
        <v>2400000</v>
      </c>
      <c r="X14" s="198">
        <v>618</v>
      </c>
      <c r="Y14" s="198">
        <f t="shared" si="14"/>
        <v>1270</v>
      </c>
      <c r="Z14" s="198">
        <f t="shared" si="10"/>
        <v>145</v>
      </c>
      <c r="AA14" s="183">
        <v>322</v>
      </c>
      <c r="AB14" s="183">
        <v>5</v>
      </c>
      <c r="AC14" s="183">
        <v>948</v>
      </c>
      <c r="AD14" s="184">
        <v>140</v>
      </c>
      <c r="AE14" s="184">
        <v>45633016.96</v>
      </c>
      <c r="AF14" s="184">
        <v>4249911.7</v>
      </c>
      <c r="AG14" s="184">
        <v>39808254</v>
      </c>
      <c r="AH14" s="249">
        <v>2961335.8</v>
      </c>
      <c r="AI14" s="184">
        <v>0</v>
      </c>
      <c r="AJ14" s="184">
        <v>0</v>
      </c>
      <c r="AK14" s="199">
        <f t="shared" si="15"/>
        <v>39808254</v>
      </c>
      <c r="AL14" s="199">
        <f t="shared" si="16"/>
        <v>2961335.8</v>
      </c>
      <c r="AM14" s="184">
        <v>28005354</v>
      </c>
      <c r="AN14" s="184">
        <v>40000</v>
      </c>
      <c r="AO14" s="184">
        <v>11802900</v>
      </c>
      <c r="AP14" s="184">
        <v>2921335.8</v>
      </c>
      <c r="AQ14" s="199">
        <f t="shared" si="17"/>
        <v>39808254</v>
      </c>
      <c r="AR14" s="199">
        <f t="shared" si="18"/>
        <v>2961335.8</v>
      </c>
      <c r="AS14" s="184">
        <v>28005354</v>
      </c>
      <c r="AT14" s="184">
        <v>40000</v>
      </c>
      <c r="AU14" s="184">
        <v>11802900</v>
      </c>
      <c r="AV14" s="184">
        <v>2921335.8</v>
      </c>
      <c r="AW14" s="199">
        <f t="shared" si="11"/>
        <v>0</v>
      </c>
      <c r="AX14" s="199">
        <f t="shared" si="12"/>
        <v>0</v>
      </c>
      <c r="AY14" s="199">
        <f t="shared" ref="AY14:BB14" si="26">AM14-AS14</f>
        <v>0</v>
      </c>
      <c r="AZ14" s="199">
        <f t="shared" si="26"/>
        <v>0</v>
      </c>
      <c r="BA14" s="199">
        <f t="shared" si="26"/>
        <v>0</v>
      </c>
      <c r="BB14" s="261">
        <f t="shared" si="26"/>
        <v>0</v>
      </c>
      <c r="BC14" s="262">
        <f t="shared" si="4"/>
        <v>1</v>
      </c>
      <c r="BD14" s="262">
        <f t="shared" si="5"/>
        <v>1</v>
      </c>
      <c r="BE14" s="262">
        <f t="shared" si="6"/>
        <v>1</v>
      </c>
      <c r="BF14" s="262">
        <f t="shared" si="7"/>
        <v>1</v>
      </c>
      <c r="BG14" s="262">
        <f t="shared" si="8"/>
        <v>1</v>
      </c>
      <c r="BH14" s="262">
        <f t="shared" si="9"/>
        <v>1</v>
      </c>
      <c r="BI14" s="269"/>
    </row>
    <row r="15" s="162" customFormat="1" ht="25" customHeight="1" spans="1:61">
      <c r="A15" s="166">
        <v>10</v>
      </c>
      <c r="B15" s="164"/>
      <c r="C15" s="185" t="s">
        <v>143</v>
      </c>
      <c r="D15" s="186" t="s">
        <v>95</v>
      </c>
      <c r="E15" s="187">
        <v>7950</v>
      </c>
      <c r="F15" s="189" t="s">
        <v>144</v>
      </c>
      <c r="G15" s="189" t="s">
        <v>145</v>
      </c>
      <c r="H15" s="189" t="s">
        <v>144</v>
      </c>
      <c r="I15" s="189" t="s">
        <v>146</v>
      </c>
      <c r="J15" s="183" t="s">
        <v>147</v>
      </c>
      <c r="K15" s="186" t="s">
        <v>148</v>
      </c>
      <c r="L15" s="211">
        <v>1</v>
      </c>
      <c r="M15" s="211" t="s">
        <v>149</v>
      </c>
      <c r="N15" s="211">
        <v>13917976924</v>
      </c>
      <c r="O15" s="178" t="s">
        <v>150</v>
      </c>
      <c r="P15" s="186" t="s">
        <v>151</v>
      </c>
      <c r="Q15" s="186">
        <v>1</v>
      </c>
      <c r="R15" s="186" t="s">
        <v>152</v>
      </c>
      <c r="S15" s="230" t="s">
        <v>130</v>
      </c>
      <c r="T15" s="187">
        <v>1</v>
      </c>
      <c r="U15" s="184">
        <v>2390000</v>
      </c>
      <c r="V15" s="184">
        <v>0</v>
      </c>
      <c r="W15" s="184">
        <v>3110.96</v>
      </c>
      <c r="X15" s="198">
        <v>367</v>
      </c>
      <c r="Y15" s="198">
        <f t="shared" si="14"/>
        <v>502</v>
      </c>
      <c r="Z15" s="198">
        <f t="shared" si="10"/>
        <v>33</v>
      </c>
      <c r="AA15" s="183">
        <v>367</v>
      </c>
      <c r="AB15" s="183">
        <v>33</v>
      </c>
      <c r="AC15" s="183">
        <v>135</v>
      </c>
      <c r="AD15" s="184">
        <v>0</v>
      </c>
      <c r="AE15" s="184">
        <v>40367300</v>
      </c>
      <c r="AF15" s="184">
        <v>1650000</v>
      </c>
      <c r="AG15" s="184">
        <v>23864000</v>
      </c>
      <c r="AH15" s="248">
        <f>AJ15+AL15</f>
        <v>165000</v>
      </c>
      <c r="AI15" s="184">
        <v>2000</v>
      </c>
      <c r="AJ15" s="184">
        <v>0</v>
      </c>
      <c r="AK15" s="199">
        <f t="shared" si="15"/>
        <v>23862000</v>
      </c>
      <c r="AL15" s="199">
        <f t="shared" si="16"/>
        <v>165000</v>
      </c>
      <c r="AM15" s="184">
        <v>21475000</v>
      </c>
      <c r="AN15" s="184">
        <v>165000</v>
      </c>
      <c r="AO15" s="184">
        <v>2387000</v>
      </c>
      <c r="AP15" s="184">
        <v>0</v>
      </c>
      <c r="AQ15" s="199">
        <f t="shared" si="17"/>
        <v>23862000</v>
      </c>
      <c r="AR15" s="199">
        <f t="shared" si="18"/>
        <v>165000</v>
      </c>
      <c r="AS15" s="184">
        <v>21475000</v>
      </c>
      <c r="AT15" s="184">
        <v>165000</v>
      </c>
      <c r="AU15" s="184">
        <v>2387000</v>
      </c>
      <c r="AV15" s="184">
        <v>0</v>
      </c>
      <c r="AW15" s="199">
        <f t="shared" si="11"/>
        <v>0</v>
      </c>
      <c r="AX15" s="199">
        <f t="shared" si="12"/>
        <v>0</v>
      </c>
      <c r="AY15" s="199">
        <f t="shared" ref="AY15:BB15" si="27">AM15-AS15</f>
        <v>0</v>
      </c>
      <c r="AZ15" s="199">
        <f t="shared" si="27"/>
        <v>0</v>
      </c>
      <c r="BA15" s="199">
        <f t="shared" si="27"/>
        <v>0</v>
      </c>
      <c r="BB15" s="261">
        <f t="shared" si="27"/>
        <v>0</v>
      </c>
      <c r="BC15" s="262">
        <f t="shared" si="4"/>
        <v>1</v>
      </c>
      <c r="BD15" s="262">
        <f t="shared" si="5"/>
        <v>1</v>
      </c>
      <c r="BE15" s="262">
        <f t="shared" si="6"/>
        <v>1</v>
      </c>
      <c r="BF15" s="262">
        <f t="shared" si="7"/>
        <v>1</v>
      </c>
      <c r="BG15" s="262">
        <f t="shared" si="8"/>
        <v>1</v>
      </c>
      <c r="BH15" s="262" t="e">
        <f t="shared" si="9"/>
        <v>#DIV/0!</v>
      </c>
      <c r="BI15" s="269"/>
    </row>
    <row r="16" s="162" customFormat="1" ht="25" customHeight="1" spans="1:61">
      <c r="A16" s="166">
        <v>11</v>
      </c>
      <c r="B16" s="164"/>
      <c r="C16" s="185" t="s">
        <v>153</v>
      </c>
      <c r="D16" s="186" t="s">
        <v>54</v>
      </c>
      <c r="E16" s="187">
        <v>63209</v>
      </c>
      <c r="F16" s="186" t="s">
        <v>154</v>
      </c>
      <c r="G16" s="186" t="s">
        <v>155</v>
      </c>
      <c r="H16" s="186" t="s">
        <v>154</v>
      </c>
      <c r="I16" s="186" t="s">
        <v>155</v>
      </c>
      <c r="J16" s="272" t="s">
        <v>156</v>
      </c>
      <c r="K16" s="186" t="s">
        <v>157</v>
      </c>
      <c r="L16" s="211">
        <v>1</v>
      </c>
      <c r="M16" s="211" t="s">
        <v>158</v>
      </c>
      <c r="N16" s="211">
        <v>18306451778</v>
      </c>
      <c r="O16" s="178">
        <v>1</v>
      </c>
      <c r="P16" s="186" t="s">
        <v>159</v>
      </c>
      <c r="Q16" s="178">
        <v>1</v>
      </c>
      <c r="R16" s="186" t="s">
        <v>129</v>
      </c>
      <c r="S16" s="230" t="s">
        <v>160</v>
      </c>
      <c r="T16" s="232">
        <v>1</v>
      </c>
      <c r="U16" s="184">
        <v>61665142.84</v>
      </c>
      <c r="V16" s="184">
        <v>682689.2</v>
      </c>
      <c r="W16" s="184">
        <v>460689.27</v>
      </c>
      <c r="X16" s="198">
        <v>1336</v>
      </c>
      <c r="Y16" s="198">
        <f t="shared" si="14"/>
        <v>1364</v>
      </c>
      <c r="Z16" s="198">
        <f t="shared" si="10"/>
        <v>131</v>
      </c>
      <c r="AA16" s="183">
        <v>299</v>
      </c>
      <c r="AB16" s="183">
        <v>35</v>
      </c>
      <c r="AC16" s="183">
        <v>1065</v>
      </c>
      <c r="AD16" s="184">
        <v>96</v>
      </c>
      <c r="AE16" s="184">
        <v>279233239.38</v>
      </c>
      <c r="AF16" s="184">
        <v>1371966.5</v>
      </c>
      <c r="AG16" s="184">
        <v>155282219.08</v>
      </c>
      <c r="AH16" s="248">
        <f>AJ16+AL16</f>
        <v>720000</v>
      </c>
      <c r="AI16" s="184">
        <v>0</v>
      </c>
      <c r="AJ16" s="184">
        <v>0</v>
      </c>
      <c r="AK16" s="199">
        <f t="shared" si="15"/>
        <v>155282219.08</v>
      </c>
      <c r="AL16" s="199">
        <f t="shared" si="16"/>
        <v>720000</v>
      </c>
      <c r="AM16" s="184">
        <v>94324172.3</v>
      </c>
      <c r="AN16" s="184">
        <v>350000</v>
      </c>
      <c r="AO16" s="184">
        <v>60958046.78</v>
      </c>
      <c r="AP16" s="184">
        <v>370000</v>
      </c>
      <c r="AQ16" s="199">
        <f t="shared" si="17"/>
        <v>155282219.08</v>
      </c>
      <c r="AR16" s="199">
        <f t="shared" si="18"/>
        <v>720000</v>
      </c>
      <c r="AS16" s="184">
        <v>94324172.3</v>
      </c>
      <c r="AT16" s="184">
        <v>350000</v>
      </c>
      <c r="AU16" s="184">
        <v>60958046.78</v>
      </c>
      <c r="AV16" s="184">
        <v>370000</v>
      </c>
      <c r="AW16" s="199">
        <f t="shared" si="11"/>
        <v>0</v>
      </c>
      <c r="AX16" s="199">
        <f t="shared" si="12"/>
        <v>0</v>
      </c>
      <c r="AY16" s="199">
        <f t="shared" ref="AY16:BB16" si="28">AM16-AS16</f>
        <v>0</v>
      </c>
      <c r="AZ16" s="199">
        <f t="shared" si="28"/>
        <v>0</v>
      </c>
      <c r="BA16" s="199">
        <f t="shared" si="28"/>
        <v>0</v>
      </c>
      <c r="BB16" s="261">
        <f t="shared" si="28"/>
        <v>0</v>
      </c>
      <c r="BC16" s="262">
        <f t="shared" si="4"/>
        <v>1</v>
      </c>
      <c r="BD16" s="262">
        <f t="shared" si="5"/>
        <v>1</v>
      </c>
      <c r="BE16" s="262">
        <f t="shared" si="6"/>
        <v>1</v>
      </c>
      <c r="BF16" s="262">
        <f t="shared" si="7"/>
        <v>1</v>
      </c>
      <c r="BG16" s="262">
        <f t="shared" si="8"/>
        <v>1</v>
      </c>
      <c r="BH16" s="262">
        <f t="shared" si="9"/>
        <v>1</v>
      </c>
      <c r="BI16" s="270"/>
    </row>
    <row r="17" s="162" customFormat="1" ht="25" customHeight="1" spans="1:61">
      <c r="A17" s="166">
        <v>12</v>
      </c>
      <c r="B17" s="164"/>
      <c r="C17" s="185" t="s">
        <v>161</v>
      </c>
      <c r="D17" s="186" t="s">
        <v>95</v>
      </c>
      <c r="E17" s="187">
        <v>7400</v>
      </c>
      <c r="F17" s="188" t="s">
        <v>162</v>
      </c>
      <c r="G17" s="186" t="s">
        <v>163</v>
      </c>
      <c r="H17" s="186" t="s">
        <v>164</v>
      </c>
      <c r="I17" s="186" t="s">
        <v>165</v>
      </c>
      <c r="J17" s="272" t="s">
        <v>166</v>
      </c>
      <c r="K17" s="186" t="s">
        <v>167</v>
      </c>
      <c r="L17" s="211">
        <v>1</v>
      </c>
      <c r="M17" s="211" t="s">
        <v>168</v>
      </c>
      <c r="N17" s="211">
        <v>15854568709</v>
      </c>
      <c r="O17" s="178" t="s">
        <v>150</v>
      </c>
      <c r="P17" s="186" t="s">
        <v>151</v>
      </c>
      <c r="Q17" s="178" t="s">
        <v>150</v>
      </c>
      <c r="R17" s="186"/>
      <c r="S17" s="230" t="s">
        <v>151</v>
      </c>
      <c r="T17" s="194" t="s">
        <v>169</v>
      </c>
      <c r="U17" s="184">
        <v>0</v>
      </c>
      <c r="V17" s="184">
        <v>0</v>
      </c>
      <c r="W17" s="184">
        <v>0</v>
      </c>
      <c r="X17" s="198">
        <v>689</v>
      </c>
      <c r="Y17" s="198">
        <f t="shared" si="14"/>
        <v>689</v>
      </c>
      <c r="Z17" s="198">
        <f t="shared" si="10"/>
        <v>12</v>
      </c>
      <c r="AA17" s="183">
        <v>689</v>
      </c>
      <c r="AB17" s="183">
        <v>12</v>
      </c>
      <c r="AC17" s="183">
        <v>0</v>
      </c>
      <c r="AD17" s="184">
        <v>0</v>
      </c>
      <c r="AE17" s="184">
        <v>22271773.44</v>
      </c>
      <c r="AF17" s="184">
        <v>176929.15</v>
      </c>
      <c r="AG17" s="184">
        <v>15961392</v>
      </c>
      <c r="AH17" s="184">
        <v>143579</v>
      </c>
      <c r="AI17" s="184">
        <v>0</v>
      </c>
      <c r="AJ17" s="184">
        <v>0</v>
      </c>
      <c r="AK17" s="199">
        <f t="shared" si="15"/>
        <v>15961392</v>
      </c>
      <c r="AL17" s="199">
        <f t="shared" si="16"/>
        <v>143579</v>
      </c>
      <c r="AM17" s="184">
        <v>15961392</v>
      </c>
      <c r="AN17" s="184">
        <v>143579</v>
      </c>
      <c r="AO17" s="184">
        <v>0</v>
      </c>
      <c r="AP17" s="184">
        <v>0</v>
      </c>
      <c r="AQ17" s="199">
        <f t="shared" si="17"/>
        <v>15961392</v>
      </c>
      <c r="AR17" s="199">
        <f t="shared" si="18"/>
        <v>143579</v>
      </c>
      <c r="AS17" s="184">
        <v>15961392</v>
      </c>
      <c r="AT17" s="184">
        <v>143579</v>
      </c>
      <c r="AU17" s="184">
        <v>0</v>
      </c>
      <c r="AV17" s="184">
        <v>0</v>
      </c>
      <c r="AW17" s="199">
        <f t="shared" si="11"/>
        <v>0</v>
      </c>
      <c r="AX17" s="199">
        <f t="shared" si="12"/>
        <v>0</v>
      </c>
      <c r="AY17" s="199">
        <f t="shared" ref="AY17:BB17" si="29">AM17-AS17</f>
        <v>0</v>
      </c>
      <c r="AZ17" s="199">
        <f t="shared" si="29"/>
        <v>0</v>
      </c>
      <c r="BA17" s="199">
        <f t="shared" si="29"/>
        <v>0</v>
      </c>
      <c r="BB17" s="261">
        <f t="shared" si="29"/>
        <v>0</v>
      </c>
      <c r="BC17" s="262">
        <f t="shared" si="4"/>
        <v>1</v>
      </c>
      <c r="BD17" s="262">
        <f t="shared" si="5"/>
        <v>1</v>
      </c>
      <c r="BE17" s="262">
        <f t="shared" si="6"/>
        <v>1</v>
      </c>
      <c r="BF17" s="262">
        <f t="shared" si="7"/>
        <v>1</v>
      </c>
      <c r="BG17" s="262" t="e">
        <f t="shared" si="8"/>
        <v>#DIV/0!</v>
      </c>
      <c r="BH17" s="262" t="e">
        <f t="shared" si="9"/>
        <v>#DIV/0!</v>
      </c>
      <c r="BI17" s="269"/>
    </row>
    <row r="18" s="162" customFormat="1" ht="25" customHeight="1" spans="1:61">
      <c r="A18" s="166">
        <v>13</v>
      </c>
      <c r="B18" s="164"/>
      <c r="C18" s="185" t="s">
        <v>170</v>
      </c>
      <c r="D18" s="186" t="s">
        <v>95</v>
      </c>
      <c r="E18" s="187">
        <v>9600</v>
      </c>
      <c r="F18" s="188" t="s">
        <v>171</v>
      </c>
      <c r="G18" s="186" t="s">
        <v>172</v>
      </c>
      <c r="H18" s="186" t="s">
        <v>173</v>
      </c>
      <c r="I18" s="186" t="s">
        <v>165</v>
      </c>
      <c r="J18" s="272" t="s">
        <v>174</v>
      </c>
      <c r="K18" s="186" t="s">
        <v>167</v>
      </c>
      <c r="L18" s="211">
        <v>1</v>
      </c>
      <c r="M18" s="211" t="s">
        <v>168</v>
      </c>
      <c r="N18" s="211">
        <v>15854568709</v>
      </c>
      <c r="O18" s="178" t="s">
        <v>150</v>
      </c>
      <c r="P18" s="186" t="s">
        <v>151</v>
      </c>
      <c r="Q18" s="178" t="s">
        <v>150</v>
      </c>
      <c r="R18" s="186"/>
      <c r="S18" s="230" t="s">
        <v>151</v>
      </c>
      <c r="T18" s="194" t="s">
        <v>169</v>
      </c>
      <c r="U18" s="184">
        <v>0</v>
      </c>
      <c r="V18" s="184">
        <v>0</v>
      </c>
      <c r="W18" s="184">
        <v>0</v>
      </c>
      <c r="X18" s="198">
        <v>759</v>
      </c>
      <c r="Y18" s="198">
        <f t="shared" si="14"/>
        <v>759</v>
      </c>
      <c r="Z18" s="198">
        <f t="shared" si="10"/>
        <v>26</v>
      </c>
      <c r="AA18" s="183">
        <v>759</v>
      </c>
      <c r="AB18" s="183">
        <v>26</v>
      </c>
      <c r="AC18" s="183">
        <v>0</v>
      </c>
      <c r="AD18" s="184">
        <v>0</v>
      </c>
      <c r="AE18" s="184">
        <v>18215790.58</v>
      </c>
      <c r="AF18" s="184">
        <v>196340.1</v>
      </c>
      <c r="AG18" s="184">
        <v>13143711</v>
      </c>
      <c r="AH18" s="184">
        <v>172930</v>
      </c>
      <c r="AI18" s="184">
        <v>0</v>
      </c>
      <c r="AJ18" s="184">
        <v>0</v>
      </c>
      <c r="AK18" s="199">
        <f t="shared" si="15"/>
        <v>13143711</v>
      </c>
      <c r="AL18" s="199">
        <f t="shared" si="16"/>
        <v>172930</v>
      </c>
      <c r="AM18" s="184">
        <v>13143711</v>
      </c>
      <c r="AN18" s="184">
        <v>172930</v>
      </c>
      <c r="AO18" s="184">
        <v>0</v>
      </c>
      <c r="AP18" s="184">
        <v>0</v>
      </c>
      <c r="AQ18" s="199">
        <f t="shared" si="17"/>
        <v>13143711</v>
      </c>
      <c r="AR18" s="199">
        <f t="shared" si="18"/>
        <v>172930</v>
      </c>
      <c r="AS18" s="184">
        <v>13143711</v>
      </c>
      <c r="AT18" s="184">
        <v>172930</v>
      </c>
      <c r="AU18" s="184">
        <v>0</v>
      </c>
      <c r="AV18" s="184">
        <v>0</v>
      </c>
      <c r="AW18" s="199">
        <f t="shared" si="11"/>
        <v>0</v>
      </c>
      <c r="AX18" s="199">
        <f t="shared" si="12"/>
        <v>0</v>
      </c>
      <c r="AY18" s="199">
        <f t="shared" ref="AY18:BB18" si="30">AM18-AS18</f>
        <v>0</v>
      </c>
      <c r="AZ18" s="199">
        <f t="shared" si="30"/>
        <v>0</v>
      </c>
      <c r="BA18" s="199">
        <f t="shared" si="30"/>
        <v>0</v>
      </c>
      <c r="BB18" s="261">
        <f t="shared" si="30"/>
        <v>0</v>
      </c>
      <c r="BC18" s="262">
        <f t="shared" si="4"/>
        <v>1</v>
      </c>
      <c r="BD18" s="262">
        <f t="shared" si="5"/>
        <v>1</v>
      </c>
      <c r="BE18" s="262">
        <f t="shared" si="6"/>
        <v>1</v>
      </c>
      <c r="BF18" s="262">
        <f t="shared" si="7"/>
        <v>1</v>
      </c>
      <c r="BG18" s="262" t="e">
        <f t="shared" si="8"/>
        <v>#DIV/0!</v>
      </c>
      <c r="BH18" s="262" t="e">
        <f t="shared" si="9"/>
        <v>#DIV/0!</v>
      </c>
      <c r="BI18" s="269"/>
    </row>
    <row r="19" s="162" customFormat="1" ht="25" customHeight="1" spans="1:61">
      <c r="A19" s="166">
        <v>14</v>
      </c>
      <c r="B19" s="164"/>
      <c r="C19" s="185" t="s">
        <v>175</v>
      </c>
      <c r="D19" s="186" t="s">
        <v>54</v>
      </c>
      <c r="E19" s="187">
        <v>665</v>
      </c>
      <c r="F19" s="188" t="s">
        <v>176</v>
      </c>
      <c r="G19" s="186" t="s">
        <v>177</v>
      </c>
      <c r="H19" s="186" t="s">
        <v>178</v>
      </c>
      <c r="I19" s="186" t="s">
        <v>179</v>
      </c>
      <c r="J19" s="182" t="s">
        <v>180</v>
      </c>
      <c r="K19" s="186" t="s">
        <v>181</v>
      </c>
      <c r="L19" s="211">
        <v>1</v>
      </c>
      <c r="M19" s="211" t="s">
        <v>182</v>
      </c>
      <c r="N19" s="211">
        <v>17853509700</v>
      </c>
      <c r="O19" s="186" t="s">
        <v>183</v>
      </c>
      <c r="P19" s="186" t="s">
        <v>184</v>
      </c>
      <c r="Q19" s="186" t="s">
        <v>185</v>
      </c>
      <c r="R19" s="186"/>
      <c r="S19" s="230" t="s">
        <v>151</v>
      </c>
      <c r="T19" s="186" t="s">
        <v>186</v>
      </c>
      <c r="U19" s="184">
        <v>0</v>
      </c>
      <c r="V19" s="184">
        <v>0</v>
      </c>
      <c r="W19" s="184">
        <v>0</v>
      </c>
      <c r="X19" s="198">
        <v>210</v>
      </c>
      <c r="Y19" s="198">
        <f t="shared" si="14"/>
        <v>210</v>
      </c>
      <c r="Z19" s="198">
        <f t="shared" si="10"/>
        <v>24</v>
      </c>
      <c r="AA19" s="183">
        <v>210</v>
      </c>
      <c r="AB19" s="183">
        <v>24</v>
      </c>
      <c r="AC19" s="183">
        <v>0</v>
      </c>
      <c r="AD19" s="184">
        <v>0</v>
      </c>
      <c r="AE19" s="184">
        <v>1990900</v>
      </c>
      <c r="AF19" s="184">
        <v>643000</v>
      </c>
      <c r="AG19" s="248">
        <f>AI19+AK19</f>
        <v>1018300</v>
      </c>
      <c r="AH19" s="248">
        <f>AJ19+AL19</f>
        <v>420000</v>
      </c>
      <c r="AI19" s="184">
        <v>0</v>
      </c>
      <c r="AJ19" s="184">
        <v>0</v>
      </c>
      <c r="AK19" s="199">
        <f t="shared" si="15"/>
        <v>1018300</v>
      </c>
      <c r="AL19" s="199">
        <f t="shared" si="16"/>
        <v>420000</v>
      </c>
      <c r="AM19" s="184">
        <v>1018300</v>
      </c>
      <c r="AN19" s="184">
        <v>420000</v>
      </c>
      <c r="AO19" s="184">
        <v>0</v>
      </c>
      <c r="AP19" s="184">
        <v>0</v>
      </c>
      <c r="AQ19" s="199">
        <f t="shared" si="17"/>
        <v>1018300</v>
      </c>
      <c r="AR19" s="199">
        <f t="shared" si="18"/>
        <v>420000</v>
      </c>
      <c r="AS19" s="184">
        <v>1018300</v>
      </c>
      <c r="AT19" s="184">
        <v>420000</v>
      </c>
      <c r="AU19" s="184">
        <v>0</v>
      </c>
      <c r="AV19" s="184">
        <v>0</v>
      </c>
      <c r="AW19" s="199">
        <f t="shared" si="11"/>
        <v>0</v>
      </c>
      <c r="AX19" s="199">
        <f t="shared" si="12"/>
        <v>0</v>
      </c>
      <c r="AY19" s="199">
        <f t="shared" ref="AY19:BB19" si="31">AM19-AS19</f>
        <v>0</v>
      </c>
      <c r="AZ19" s="199">
        <f t="shared" si="31"/>
        <v>0</v>
      </c>
      <c r="BA19" s="199">
        <f t="shared" si="31"/>
        <v>0</v>
      </c>
      <c r="BB19" s="261">
        <f t="shared" si="31"/>
        <v>0</v>
      </c>
      <c r="BC19" s="262">
        <f t="shared" si="4"/>
        <v>1</v>
      </c>
      <c r="BD19" s="262">
        <f t="shared" si="5"/>
        <v>1</v>
      </c>
      <c r="BE19" s="262">
        <f t="shared" si="6"/>
        <v>1</v>
      </c>
      <c r="BF19" s="262">
        <f t="shared" si="7"/>
        <v>1</v>
      </c>
      <c r="BG19" s="262" t="e">
        <f t="shared" si="8"/>
        <v>#DIV/0!</v>
      </c>
      <c r="BH19" s="262" t="e">
        <f t="shared" si="9"/>
        <v>#DIV/0!</v>
      </c>
      <c r="BI19" s="270"/>
    </row>
    <row r="20" s="162" customFormat="1" ht="25" customHeight="1" spans="1:61">
      <c r="A20" s="166">
        <v>15</v>
      </c>
      <c r="B20" s="164"/>
      <c r="C20" s="185" t="s">
        <v>187</v>
      </c>
      <c r="D20" s="186" t="s">
        <v>188</v>
      </c>
      <c r="E20" s="187">
        <v>22403</v>
      </c>
      <c r="F20" s="188" t="s">
        <v>189</v>
      </c>
      <c r="G20" s="188" t="s">
        <v>189</v>
      </c>
      <c r="H20" s="188" t="s">
        <v>189</v>
      </c>
      <c r="I20" s="188" t="s">
        <v>189</v>
      </c>
      <c r="J20" s="182" t="s">
        <v>190</v>
      </c>
      <c r="K20" s="186" t="s">
        <v>191</v>
      </c>
      <c r="L20" s="211">
        <v>1</v>
      </c>
      <c r="M20" s="211" t="s">
        <v>192</v>
      </c>
      <c r="N20" s="211">
        <v>13792547732</v>
      </c>
      <c r="O20" s="178">
        <v>1</v>
      </c>
      <c r="P20" s="186" t="s">
        <v>159</v>
      </c>
      <c r="Q20" s="178" t="s">
        <v>193</v>
      </c>
      <c r="R20" s="186" t="s">
        <v>194</v>
      </c>
      <c r="S20" s="230" t="s">
        <v>195</v>
      </c>
      <c r="T20" s="187" t="s">
        <v>85</v>
      </c>
      <c r="U20" s="184">
        <v>0</v>
      </c>
      <c r="V20" s="184">
        <v>0</v>
      </c>
      <c r="W20" s="184">
        <v>0</v>
      </c>
      <c r="X20" s="198">
        <v>41</v>
      </c>
      <c r="Y20" s="198">
        <f t="shared" si="14"/>
        <v>0</v>
      </c>
      <c r="Z20" s="198">
        <f t="shared" ref="Z20:Z26" si="32">AB20+AD20</f>
        <v>0</v>
      </c>
      <c r="AA20" s="239">
        <v>0</v>
      </c>
      <c r="AB20" s="239">
        <v>0</v>
      </c>
      <c r="AC20" s="239">
        <v>0</v>
      </c>
      <c r="AD20" s="234">
        <v>0</v>
      </c>
      <c r="AE20" s="184">
        <v>0</v>
      </c>
      <c r="AF20" s="184">
        <v>0</v>
      </c>
      <c r="AG20" s="184">
        <v>953993</v>
      </c>
      <c r="AH20" s="184">
        <v>453993</v>
      </c>
      <c r="AI20" s="184">
        <v>0</v>
      </c>
      <c r="AJ20" s="184">
        <v>0</v>
      </c>
      <c r="AK20" s="199">
        <f t="shared" si="15"/>
        <v>953993</v>
      </c>
      <c r="AL20" s="199">
        <f t="shared" si="16"/>
        <v>453993</v>
      </c>
      <c r="AM20" s="184">
        <v>953993</v>
      </c>
      <c r="AN20" s="234">
        <v>453993</v>
      </c>
      <c r="AO20" s="234">
        <v>0</v>
      </c>
      <c r="AP20" s="234">
        <v>0</v>
      </c>
      <c r="AQ20" s="199">
        <f t="shared" si="17"/>
        <v>0</v>
      </c>
      <c r="AR20" s="199">
        <f t="shared" si="18"/>
        <v>0</v>
      </c>
      <c r="AS20" s="234">
        <v>0</v>
      </c>
      <c r="AT20" s="234">
        <v>0</v>
      </c>
      <c r="AU20" s="234">
        <v>0</v>
      </c>
      <c r="AV20" s="234">
        <v>0</v>
      </c>
      <c r="AW20" s="199">
        <f t="shared" si="11"/>
        <v>953993</v>
      </c>
      <c r="AX20" s="199">
        <f t="shared" si="12"/>
        <v>453993</v>
      </c>
      <c r="AY20" s="199">
        <f t="shared" ref="AY20:BB20" si="33">AM20-AS20</f>
        <v>953993</v>
      </c>
      <c r="AZ20" s="199">
        <f t="shared" si="33"/>
        <v>453993</v>
      </c>
      <c r="BA20" s="199">
        <f t="shared" si="33"/>
        <v>0</v>
      </c>
      <c r="BB20" s="261">
        <f t="shared" si="33"/>
        <v>0</v>
      </c>
      <c r="BC20" s="262">
        <f t="shared" si="4"/>
        <v>0</v>
      </c>
      <c r="BD20" s="262">
        <f t="shared" si="5"/>
        <v>0</v>
      </c>
      <c r="BE20" s="262">
        <f t="shared" si="6"/>
        <v>0</v>
      </c>
      <c r="BF20" s="262">
        <f t="shared" ref="BF20:BF26" si="34">AT20/AN20</f>
        <v>0</v>
      </c>
      <c r="BG20" s="262" t="e">
        <f t="shared" si="8"/>
        <v>#DIV/0!</v>
      </c>
      <c r="BH20" s="262" t="e">
        <f t="shared" si="9"/>
        <v>#DIV/0!</v>
      </c>
      <c r="BI20" s="270"/>
    </row>
    <row r="21" s="162" customFormat="1" ht="25" customHeight="1" spans="1:61">
      <c r="A21" s="166">
        <v>16</v>
      </c>
      <c r="B21" s="164"/>
      <c r="C21" s="190" t="s">
        <v>196</v>
      </c>
      <c r="D21" s="186" t="s">
        <v>197</v>
      </c>
      <c r="E21" s="191">
        <v>39736.3532</v>
      </c>
      <c r="F21" s="192" t="s">
        <v>198</v>
      </c>
      <c r="G21" s="192" t="s">
        <v>199</v>
      </c>
      <c r="H21" s="192" t="s">
        <v>200</v>
      </c>
      <c r="I21" s="192" t="s">
        <v>201</v>
      </c>
      <c r="J21" s="273" t="s">
        <v>202</v>
      </c>
      <c r="K21" s="192" t="s">
        <v>203</v>
      </c>
      <c r="L21" s="213">
        <v>1</v>
      </c>
      <c r="M21" s="213" t="s">
        <v>204</v>
      </c>
      <c r="N21" s="213">
        <v>18253533707</v>
      </c>
      <c r="O21" s="214">
        <v>1</v>
      </c>
      <c r="P21" s="192" t="s">
        <v>61</v>
      </c>
      <c r="Q21" s="214">
        <v>1</v>
      </c>
      <c r="R21" s="192" t="s">
        <v>129</v>
      </c>
      <c r="S21" s="233" t="s">
        <v>205</v>
      </c>
      <c r="T21" s="187" t="s">
        <v>206</v>
      </c>
      <c r="U21" s="234">
        <v>3865870</v>
      </c>
      <c r="V21" s="234">
        <v>280550</v>
      </c>
      <c r="W21" s="184">
        <v>0</v>
      </c>
      <c r="X21" s="235">
        <v>1017</v>
      </c>
      <c r="Y21" s="198">
        <f t="shared" si="14"/>
        <v>2760</v>
      </c>
      <c r="Z21" s="198">
        <f t="shared" si="32"/>
        <v>221</v>
      </c>
      <c r="AA21" s="239">
        <v>1453</v>
      </c>
      <c r="AB21" s="239">
        <v>146</v>
      </c>
      <c r="AC21" s="239">
        <v>1307</v>
      </c>
      <c r="AD21" s="234">
        <v>75</v>
      </c>
      <c r="AE21" s="184">
        <v>54477657</v>
      </c>
      <c r="AF21" s="184">
        <v>1945217</v>
      </c>
      <c r="AG21" s="184">
        <v>35453043</v>
      </c>
      <c r="AH21" s="184">
        <v>702769</v>
      </c>
      <c r="AI21" s="184">
        <v>0</v>
      </c>
      <c r="AJ21" s="184">
        <v>0</v>
      </c>
      <c r="AK21" s="199">
        <f t="shared" si="15"/>
        <v>35453043</v>
      </c>
      <c r="AL21" s="199">
        <f t="shared" si="16"/>
        <v>702769</v>
      </c>
      <c r="AM21" s="184">
        <v>31587173</v>
      </c>
      <c r="AN21" s="234">
        <v>422219</v>
      </c>
      <c r="AO21" s="234">
        <v>3865870</v>
      </c>
      <c r="AP21" s="234">
        <v>280550</v>
      </c>
      <c r="AQ21" s="199">
        <f t="shared" si="17"/>
        <v>35453043</v>
      </c>
      <c r="AR21" s="199">
        <f t="shared" si="18"/>
        <v>702769</v>
      </c>
      <c r="AS21" s="234">
        <v>31587173</v>
      </c>
      <c r="AT21" s="234">
        <v>422219</v>
      </c>
      <c r="AU21" s="234">
        <v>3865870</v>
      </c>
      <c r="AV21" s="234">
        <v>280550</v>
      </c>
      <c r="AW21" s="199">
        <f t="shared" ref="AW21:AW26" si="35">AY21+BA21</f>
        <v>0</v>
      </c>
      <c r="AX21" s="199">
        <f t="shared" ref="AX21:AX26" si="36">AZ21+BB21</f>
        <v>0</v>
      </c>
      <c r="AY21" s="199">
        <f t="shared" ref="AY21:AY26" si="37">AM21-AS21</f>
        <v>0</v>
      </c>
      <c r="AZ21" s="199">
        <f t="shared" ref="AZ21:AZ26" si="38">AN21-AT21</f>
        <v>0</v>
      </c>
      <c r="BA21" s="199">
        <f t="shared" ref="BA21:BA26" si="39">AO21-AU21</f>
        <v>0</v>
      </c>
      <c r="BB21" s="261">
        <f t="shared" ref="BB21:BB26" si="40">AP21-AV21</f>
        <v>0</v>
      </c>
      <c r="BC21" s="262">
        <f t="shared" ref="BC21:BC26" si="41">AQ21/AK21</f>
        <v>1</v>
      </c>
      <c r="BD21" s="262">
        <f t="shared" ref="BD21:BD26" si="42">AR21/AL21</f>
        <v>1</v>
      </c>
      <c r="BE21" s="262">
        <f t="shared" ref="BE21:BE26" si="43">AS21/AM21</f>
        <v>1</v>
      </c>
      <c r="BF21" s="262">
        <f t="shared" si="34"/>
        <v>1</v>
      </c>
      <c r="BG21" s="262">
        <f t="shared" si="8"/>
        <v>1</v>
      </c>
      <c r="BH21" s="262">
        <f t="shared" si="9"/>
        <v>1</v>
      </c>
      <c r="BI21" s="270"/>
    </row>
    <row r="22" s="162" customFormat="1" ht="25" customHeight="1" spans="1:61">
      <c r="A22" s="166">
        <v>17</v>
      </c>
      <c r="B22" s="164"/>
      <c r="C22" s="185" t="s">
        <v>207</v>
      </c>
      <c r="D22" s="186" t="s">
        <v>95</v>
      </c>
      <c r="E22" s="187">
        <v>5367.69</v>
      </c>
      <c r="F22" s="186" t="s">
        <v>208</v>
      </c>
      <c r="G22" s="186" t="s">
        <v>209</v>
      </c>
      <c r="H22" s="186" t="s">
        <v>208</v>
      </c>
      <c r="I22" s="194" t="s">
        <v>210</v>
      </c>
      <c r="J22" s="272" t="s">
        <v>211</v>
      </c>
      <c r="K22" s="186" t="s">
        <v>212</v>
      </c>
      <c r="L22" s="211">
        <v>1</v>
      </c>
      <c r="M22" s="211" t="s">
        <v>213</v>
      </c>
      <c r="N22" s="211" t="s">
        <v>214</v>
      </c>
      <c r="O22" s="178">
        <v>1</v>
      </c>
      <c r="P22" s="186" t="s">
        <v>61</v>
      </c>
      <c r="Q22" s="186">
        <v>1</v>
      </c>
      <c r="R22" s="186" t="s">
        <v>62</v>
      </c>
      <c r="S22" s="230" t="s">
        <v>215</v>
      </c>
      <c r="T22" s="187" t="s">
        <v>216</v>
      </c>
      <c r="U22" s="184">
        <v>3273538</v>
      </c>
      <c r="V22" s="184">
        <v>0</v>
      </c>
      <c r="W22" s="184">
        <v>59654</v>
      </c>
      <c r="X22" s="198">
        <v>297</v>
      </c>
      <c r="Y22" s="198">
        <f t="shared" si="14"/>
        <v>297</v>
      </c>
      <c r="Z22" s="198">
        <f t="shared" si="32"/>
        <v>0</v>
      </c>
      <c r="AA22" s="183">
        <v>124</v>
      </c>
      <c r="AB22" s="183">
        <v>0</v>
      </c>
      <c r="AC22" s="183">
        <v>173</v>
      </c>
      <c r="AD22" s="184">
        <v>0</v>
      </c>
      <c r="AE22" s="184">
        <v>20433400</v>
      </c>
      <c r="AF22" s="184">
        <v>170421.72</v>
      </c>
      <c r="AG22" s="184">
        <v>16654332.75</v>
      </c>
      <c r="AH22" s="184">
        <v>127816.29</v>
      </c>
      <c r="AI22" s="184">
        <v>0</v>
      </c>
      <c r="AJ22" s="184">
        <v>0</v>
      </c>
      <c r="AK22" s="199">
        <f t="shared" si="15"/>
        <v>16654332.75</v>
      </c>
      <c r="AL22" s="199">
        <f t="shared" si="16"/>
        <v>127816.29</v>
      </c>
      <c r="AM22" s="184">
        <v>13440448.75</v>
      </c>
      <c r="AN22" s="184">
        <v>127816.29</v>
      </c>
      <c r="AO22" s="184">
        <v>3213884</v>
      </c>
      <c r="AP22" s="184">
        <v>0</v>
      </c>
      <c r="AQ22" s="199">
        <f t="shared" si="17"/>
        <v>16526516.46</v>
      </c>
      <c r="AR22" s="199">
        <f t="shared" si="18"/>
        <v>0</v>
      </c>
      <c r="AS22" s="184">
        <v>13312632.46</v>
      </c>
      <c r="AT22" s="184">
        <v>0</v>
      </c>
      <c r="AU22" s="184">
        <v>3213884</v>
      </c>
      <c r="AV22" s="184">
        <v>0</v>
      </c>
      <c r="AW22" s="199">
        <f t="shared" si="35"/>
        <v>127816.289999999</v>
      </c>
      <c r="AX22" s="199">
        <f t="shared" si="36"/>
        <v>127816.29</v>
      </c>
      <c r="AY22" s="199">
        <f t="shared" si="37"/>
        <v>127816.289999999</v>
      </c>
      <c r="AZ22" s="199">
        <f t="shared" si="38"/>
        <v>127816.29</v>
      </c>
      <c r="BA22" s="199">
        <f t="shared" si="39"/>
        <v>0</v>
      </c>
      <c r="BB22" s="261">
        <f t="shared" si="40"/>
        <v>0</v>
      </c>
      <c r="BC22" s="262">
        <f t="shared" si="41"/>
        <v>0.99232534308527</v>
      </c>
      <c r="BD22" s="262">
        <f t="shared" si="42"/>
        <v>0</v>
      </c>
      <c r="BE22" s="262">
        <f t="shared" si="43"/>
        <v>0.990490176899785</v>
      </c>
      <c r="BF22" s="262">
        <f t="shared" si="34"/>
        <v>0</v>
      </c>
      <c r="BG22" s="262">
        <f t="shared" si="8"/>
        <v>1</v>
      </c>
      <c r="BH22" s="262" t="e">
        <f t="shared" si="9"/>
        <v>#DIV/0!</v>
      </c>
      <c r="BI22" s="270"/>
    </row>
    <row r="23" s="162" customFormat="1" ht="25" customHeight="1" spans="1:61">
      <c r="A23" s="166">
        <v>18</v>
      </c>
      <c r="B23" s="164"/>
      <c r="C23" s="193" t="s">
        <v>217</v>
      </c>
      <c r="D23" s="186" t="s">
        <v>95</v>
      </c>
      <c r="E23" s="194">
        <v>693</v>
      </c>
      <c r="F23" s="194" t="s">
        <v>218</v>
      </c>
      <c r="G23" s="194" t="s">
        <v>218</v>
      </c>
      <c r="H23" s="194" t="s">
        <v>219</v>
      </c>
      <c r="I23" s="194" t="s">
        <v>210</v>
      </c>
      <c r="J23" s="274" t="s">
        <v>220</v>
      </c>
      <c r="K23" s="194" t="s">
        <v>221</v>
      </c>
      <c r="L23" s="211">
        <v>1</v>
      </c>
      <c r="M23" s="216" t="s">
        <v>222</v>
      </c>
      <c r="N23" s="216">
        <v>13853551958</v>
      </c>
      <c r="O23" s="178" t="s">
        <v>223</v>
      </c>
      <c r="P23" s="194" t="s">
        <v>151</v>
      </c>
      <c r="Q23" s="178" t="s">
        <v>150</v>
      </c>
      <c r="R23" s="194" t="s">
        <v>151</v>
      </c>
      <c r="S23" s="194" t="s">
        <v>151</v>
      </c>
      <c r="T23" s="194" t="s">
        <v>224</v>
      </c>
      <c r="U23" s="184">
        <v>0</v>
      </c>
      <c r="V23" s="184">
        <v>0</v>
      </c>
      <c r="W23" s="184">
        <v>0</v>
      </c>
      <c r="X23" s="198">
        <v>36</v>
      </c>
      <c r="Y23" s="198">
        <f t="shared" si="14"/>
        <v>36</v>
      </c>
      <c r="Z23" s="198">
        <f t="shared" si="32"/>
        <v>14</v>
      </c>
      <c r="AA23" s="183">
        <v>36</v>
      </c>
      <c r="AB23" s="183">
        <v>14</v>
      </c>
      <c r="AC23" s="183">
        <v>0</v>
      </c>
      <c r="AD23" s="184">
        <v>0</v>
      </c>
      <c r="AE23" s="184">
        <v>2716658.99</v>
      </c>
      <c r="AF23" s="184">
        <v>197906.94</v>
      </c>
      <c r="AG23" s="184">
        <v>1358329.5</v>
      </c>
      <c r="AH23" s="184">
        <v>98953.47</v>
      </c>
      <c r="AI23" s="184">
        <v>0</v>
      </c>
      <c r="AJ23" s="184">
        <v>0</v>
      </c>
      <c r="AK23" s="199">
        <f t="shared" si="15"/>
        <v>1358329.5</v>
      </c>
      <c r="AL23" s="199">
        <f t="shared" si="16"/>
        <v>98953.47</v>
      </c>
      <c r="AM23" s="184">
        <v>1358329.5</v>
      </c>
      <c r="AN23" s="184">
        <v>98953.47</v>
      </c>
      <c r="AO23" s="184">
        <v>0</v>
      </c>
      <c r="AP23" s="184">
        <v>0</v>
      </c>
      <c r="AQ23" s="199">
        <f t="shared" si="17"/>
        <v>1358329.5</v>
      </c>
      <c r="AR23" s="199">
        <f t="shared" si="18"/>
        <v>98953.47</v>
      </c>
      <c r="AS23" s="184">
        <v>1358329.5</v>
      </c>
      <c r="AT23" s="184">
        <v>98953.47</v>
      </c>
      <c r="AU23" s="184">
        <v>0</v>
      </c>
      <c r="AV23" s="184">
        <v>0</v>
      </c>
      <c r="AW23" s="199">
        <f t="shared" si="35"/>
        <v>0</v>
      </c>
      <c r="AX23" s="199">
        <f t="shared" si="36"/>
        <v>0</v>
      </c>
      <c r="AY23" s="199">
        <f t="shared" si="37"/>
        <v>0</v>
      </c>
      <c r="AZ23" s="199">
        <f t="shared" si="38"/>
        <v>0</v>
      </c>
      <c r="BA23" s="199">
        <f t="shared" si="39"/>
        <v>0</v>
      </c>
      <c r="BB23" s="261">
        <f t="shared" si="40"/>
        <v>0</v>
      </c>
      <c r="BC23" s="262">
        <f t="shared" si="41"/>
        <v>1</v>
      </c>
      <c r="BD23" s="262">
        <f t="shared" si="42"/>
        <v>1</v>
      </c>
      <c r="BE23" s="262">
        <f t="shared" si="43"/>
        <v>1</v>
      </c>
      <c r="BF23" s="262">
        <f t="shared" si="34"/>
        <v>1</v>
      </c>
      <c r="BG23" s="262" t="e">
        <f t="shared" si="8"/>
        <v>#DIV/0!</v>
      </c>
      <c r="BH23" s="262" t="e">
        <f t="shared" si="9"/>
        <v>#DIV/0!</v>
      </c>
      <c r="BI23" s="269" t="s">
        <v>225</v>
      </c>
    </row>
    <row r="24" s="162" customFormat="1" ht="25" customHeight="1" spans="1:61">
      <c r="A24" s="166">
        <v>19</v>
      </c>
      <c r="B24" s="164"/>
      <c r="C24" s="193" t="s">
        <v>226</v>
      </c>
      <c r="D24" s="186" t="s">
        <v>95</v>
      </c>
      <c r="E24" s="194">
        <v>5444</v>
      </c>
      <c r="F24" s="194" t="s">
        <v>227</v>
      </c>
      <c r="G24" s="194" t="s">
        <v>227</v>
      </c>
      <c r="H24" s="194" t="s">
        <v>228</v>
      </c>
      <c r="I24" s="194" t="s">
        <v>210</v>
      </c>
      <c r="J24" s="274" t="s">
        <v>229</v>
      </c>
      <c r="K24" s="194" t="s">
        <v>221</v>
      </c>
      <c r="L24" s="211">
        <v>1</v>
      </c>
      <c r="M24" s="216" t="s">
        <v>222</v>
      </c>
      <c r="N24" s="216">
        <v>13853551958</v>
      </c>
      <c r="O24" s="178" t="s">
        <v>223</v>
      </c>
      <c r="P24" s="194" t="s">
        <v>151</v>
      </c>
      <c r="Q24" s="178" t="s">
        <v>150</v>
      </c>
      <c r="R24" s="194" t="s">
        <v>151</v>
      </c>
      <c r="S24" s="230" t="s">
        <v>151</v>
      </c>
      <c r="T24" s="194" t="s">
        <v>224</v>
      </c>
      <c r="U24" s="184">
        <v>0</v>
      </c>
      <c r="V24" s="184">
        <v>0</v>
      </c>
      <c r="W24" s="184">
        <v>0</v>
      </c>
      <c r="X24" s="198">
        <v>120</v>
      </c>
      <c r="Y24" s="198">
        <f t="shared" si="14"/>
        <v>120</v>
      </c>
      <c r="Z24" s="198">
        <f t="shared" si="32"/>
        <v>20</v>
      </c>
      <c r="AA24" s="183">
        <v>120</v>
      </c>
      <c r="AB24" s="183">
        <v>20</v>
      </c>
      <c r="AC24" s="183">
        <v>0</v>
      </c>
      <c r="AD24" s="184">
        <v>0</v>
      </c>
      <c r="AE24" s="184">
        <v>22962457.71</v>
      </c>
      <c r="AF24" s="184">
        <v>1499572.99</v>
      </c>
      <c r="AG24" s="184">
        <v>16203081.56</v>
      </c>
      <c r="AH24" s="184">
        <v>749786.5</v>
      </c>
      <c r="AI24" s="184">
        <v>0</v>
      </c>
      <c r="AJ24" s="184">
        <v>0</v>
      </c>
      <c r="AK24" s="199">
        <f t="shared" si="15"/>
        <v>16203081.56</v>
      </c>
      <c r="AL24" s="199">
        <f t="shared" si="16"/>
        <v>749786.5</v>
      </c>
      <c r="AM24" s="184">
        <v>16203081.56</v>
      </c>
      <c r="AN24" s="184">
        <v>749786.5</v>
      </c>
      <c r="AO24" s="184">
        <v>0</v>
      </c>
      <c r="AP24" s="184">
        <v>0</v>
      </c>
      <c r="AQ24" s="199">
        <f t="shared" si="17"/>
        <v>16203081.56</v>
      </c>
      <c r="AR24" s="199">
        <f t="shared" si="18"/>
        <v>749786.5</v>
      </c>
      <c r="AS24" s="184">
        <v>16203081.56</v>
      </c>
      <c r="AT24" s="184">
        <v>749786.5</v>
      </c>
      <c r="AU24" s="184">
        <v>0</v>
      </c>
      <c r="AV24" s="184">
        <v>0</v>
      </c>
      <c r="AW24" s="199">
        <f t="shared" si="35"/>
        <v>0</v>
      </c>
      <c r="AX24" s="199">
        <f t="shared" si="36"/>
        <v>0</v>
      </c>
      <c r="AY24" s="199">
        <f t="shared" si="37"/>
        <v>0</v>
      </c>
      <c r="AZ24" s="199">
        <f t="shared" si="38"/>
        <v>0</v>
      </c>
      <c r="BA24" s="199">
        <f t="shared" si="39"/>
        <v>0</v>
      </c>
      <c r="BB24" s="261">
        <f t="shared" si="40"/>
        <v>0</v>
      </c>
      <c r="BC24" s="262">
        <f t="shared" si="41"/>
        <v>1</v>
      </c>
      <c r="BD24" s="262">
        <f t="shared" si="42"/>
        <v>1</v>
      </c>
      <c r="BE24" s="262">
        <f t="shared" si="43"/>
        <v>1</v>
      </c>
      <c r="BF24" s="262">
        <f t="shared" si="34"/>
        <v>1</v>
      </c>
      <c r="BG24" s="262" t="e">
        <f t="shared" ref="BG24:BG26" si="44">AU24/AO24</f>
        <v>#DIV/0!</v>
      </c>
      <c r="BH24" s="262" t="e">
        <f t="shared" si="9"/>
        <v>#DIV/0!</v>
      </c>
      <c r="BI24" s="269"/>
    </row>
    <row r="25" s="162" customFormat="1" ht="25" customHeight="1" spans="1:61">
      <c r="A25" s="166">
        <v>20</v>
      </c>
      <c r="B25" s="164"/>
      <c r="C25" s="195" t="s">
        <v>230</v>
      </c>
      <c r="D25" s="194" t="s">
        <v>95</v>
      </c>
      <c r="E25" s="194">
        <v>58900</v>
      </c>
      <c r="F25" s="194" t="s">
        <v>231</v>
      </c>
      <c r="G25" s="194" t="s">
        <v>232</v>
      </c>
      <c r="H25" s="194" t="s">
        <v>231</v>
      </c>
      <c r="I25" s="194" t="s">
        <v>165</v>
      </c>
      <c r="J25" s="215" t="s">
        <v>233</v>
      </c>
      <c r="K25" s="194" t="s">
        <v>234</v>
      </c>
      <c r="L25" s="211">
        <v>1</v>
      </c>
      <c r="M25" s="216" t="s">
        <v>235</v>
      </c>
      <c r="N25" s="216">
        <v>15954505129</v>
      </c>
      <c r="O25" s="178">
        <v>1</v>
      </c>
      <c r="P25" s="194" t="s">
        <v>61</v>
      </c>
      <c r="Q25" s="194" t="s">
        <v>236</v>
      </c>
      <c r="R25" s="194" t="s">
        <v>129</v>
      </c>
      <c r="S25" s="227" t="s">
        <v>237</v>
      </c>
      <c r="T25" s="194" t="s">
        <v>238</v>
      </c>
      <c r="U25" s="184">
        <v>5122036.32</v>
      </c>
      <c r="V25" s="184">
        <v>0</v>
      </c>
      <c r="W25" s="184">
        <v>0</v>
      </c>
      <c r="X25" s="198">
        <v>1398</v>
      </c>
      <c r="Y25" s="198">
        <f t="shared" si="14"/>
        <v>1398</v>
      </c>
      <c r="Z25" s="198">
        <f t="shared" si="32"/>
        <v>1124</v>
      </c>
      <c r="AA25" s="183">
        <v>1078</v>
      </c>
      <c r="AB25" s="183">
        <v>1042</v>
      </c>
      <c r="AC25" s="183">
        <v>320</v>
      </c>
      <c r="AD25" s="184">
        <v>82</v>
      </c>
      <c r="AE25" s="184">
        <v>284205691.48</v>
      </c>
      <c r="AF25" s="184">
        <v>7434952.77</v>
      </c>
      <c r="AG25" s="184">
        <v>166349801.37</v>
      </c>
      <c r="AH25" s="199">
        <f>AJ25+AL25</f>
        <v>7714092.77</v>
      </c>
      <c r="AI25" s="184">
        <v>0</v>
      </c>
      <c r="AJ25" s="184">
        <v>0</v>
      </c>
      <c r="AK25" s="199">
        <f t="shared" si="15"/>
        <v>166349801.37</v>
      </c>
      <c r="AL25" s="199">
        <f t="shared" si="16"/>
        <v>7714092.77</v>
      </c>
      <c r="AM25" s="184">
        <v>160562435.05</v>
      </c>
      <c r="AN25" s="184">
        <v>7434952.77</v>
      </c>
      <c r="AO25" s="184">
        <v>5787366.32</v>
      </c>
      <c r="AP25" s="184">
        <v>279140</v>
      </c>
      <c r="AQ25" s="199">
        <f t="shared" si="17"/>
        <v>153567032.16</v>
      </c>
      <c r="AR25" s="199">
        <f t="shared" si="18"/>
        <v>0</v>
      </c>
      <c r="AS25" s="184">
        <v>148444995.84</v>
      </c>
      <c r="AT25" s="184">
        <v>0</v>
      </c>
      <c r="AU25" s="184">
        <v>5122036.32</v>
      </c>
      <c r="AV25" s="184">
        <v>0</v>
      </c>
      <c r="AW25" s="199">
        <f t="shared" si="35"/>
        <v>12782769.21</v>
      </c>
      <c r="AX25" s="199">
        <f t="shared" si="36"/>
        <v>7714092.77</v>
      </c>
      <c r="AY25" s="199">
        <f t="shared" si="37"/>
        <v>12117439.21</v>
      </c>
      <c r="AZ25" s="199">
        <f t="shared" si="38"/>
        <v>7434952.77</v>
      </c>
      <c r="BA25" s="199">
        <f t="shared" si="39"/>
        <v>665330</v>
      </c>
      <c r="BB25" s="261">
        <f t="shared" si="40"/>
        <v>279140</v>
      </c>
      <c r="BC25" s="262">
        <f t="shared" si="41"/>
        <v>0.923157292015226</v>
      </c>
      <c r="BD25" s="262">
        <f t="shared" si="42"/>
        <v>0</v>
      </c>
      <c r="BE25" s="262">
        <f t="shared" si="43"/>
        <v>0.924531293971553</v>
      </c>
      <c r="BF25" s="262">
        <f t="shared" si="34"/>
        <v>0</v>
      </c>
      <c r="BG25" s="262">
        <f t="shared" si="44"/>
        <v>0.885037517376298</v>
      </c>
      <c r="BH25" s="262">
        <f t="shared" si="9"/>
        <v>0</v>
      </c>
      <c r="BI25" s="269"/>
    </row>
    <row r="26" s="162" customFormat="1" ht="25" customHeight="1" spans="1:61">
      <c r="A26" s="166">
        <v>21</v>
      </c>
      <c r="B26" s="164"/>
      <c r="C26" s="185" t="s">
        <v>239</v>
      </c>
      <c r="D26" s="186" t="s">
        <v>240</v>
      </c>
      <c r="E26" s="187">
        <v>5560.2</v>
      </c>
      <c r="F26" s="188" t="s">
        <v>241</v>
      </c>
      <c r="G26" s="186" t="s">
        <v>242</v>
      </c>
      <c r="H26" s="188" t="s">
        <v>243</v>
      </c>
      <c r="I26" s="186" t="s">
        <v>242</v>
      </c>
      <c r="J26" s="182" t="s">
        <v>244</v>
      </c>
      <c r="K26" s="186" t="s">
        <v>234</v>
      </c>
      <c r="L26" s="211">
        <v>1</v>
      </c>
      <c r="M26" s="211" t="s">
        <v>245</v>
      </c>
      <c r="N26" s="211">
        <v>17616138661</v>
      </c>
      <c r="O26" s="178" t="s">
        <v>246</v>
      </c>
      <c r="P26" s="186" t="s">
        <v>61</v>
      </c>
      <c r="Q26" s="178" t="s">
        <v>247</v>
      </c>
      <c r="R26" s="186" t="s">
        <v>151</v>
      </c>
      <c r="S26" s="230" t="s">
        <v>151</v>
      </c>
      <c r="T26" s="186" t="s">
        <v>248</v>
      </c>
      <c r="U26" s="184">
        <v>0</v>
      </c>
      <c r="V26" s="184">
        <v>0</v>
      </c>
      <c r="W26" s="184">
        <v>0</v>
      </c>
      <c r="X26" s="198">
        <v>272</v>
      </c>
      <c r="Y26" s="198">
        <f t="shared" si="14"/>
        <v>348</v>
      </c>
      <c r="Z26" s="198">
        <f t="shared" si="32"/>
        <v>42</v>
      </c>
      <c r="AA26" s="183">
        <v>348</v>
      </c>
      <c r="AB26" s="183">
        <v>42</v>
      </c>
      <c r="AC26" s="183">
        <v>0</v>
      </c>
      <c r="AD26" s="184">
        <v>0</v>
      </c>
      <c r="AE26" s="184">
        <v>24540727</v>
      </c>
      <c r="AF26" s="240">
        <v>2945889</v>
      </c>
      <c r="AG26" s="184">
        <v>18357433</v>
      </c>
      <c r="AH26" s="184">
        <v>2062122</v>
      </c>
      <c r="AI26" s="184">
        <v>0</v>
      </c>
      <c r="AJ26" s="184">
        <v>0</v>
      </c>
      <c r="AK26" s="199">
        <f t="shared" si="15"/>
        <v>18357433</v>
      </c>
      <c r="AL26" s="199">
        <f t="shared" si="16"/>
        <v>2062122</v>
      </c>
      <c r="AM26" s="184">
        <v>18357433</v>
      </c>
      <c r="AN26" s="184">
        <v>2062122</v>
      </c>
      <c r="AO26" s="184">
        <v>0</v>
      </c>
      <c r="AP26" s="184">
        <v>0</v>
      </c>
      <c r="AQ26" s="199">
        <f t="shared" si="17"/>
        <v>15501861.07</v>
      </c>
      <c r="AR26" s="199">
        <f t="shared" si="18"/>
        <v>0</v>
      </c>
      <c r="AS26" s="184">
        <v>15501861.07</v>
      </c>
      <c r="AT26" s="184">
        <v>0</v>
      </c>
      <c r="AU26" s="184">
        <v>0</v>
      </c>
      <c r="AV26" s="184">
        <v>0</v>
      </c>
      <c r="AW26" s="199">
        <f t="shared" si="35"/>
        <v>2855571.93</v>
      </c>
      <c r="AX26" s="199">
        <f t="shared" si="36"/>
        <v>2062122</v>
      </c>
      <c r="AY26" s="199">
        <f t="shared" si="37"/>
        <v>2855571.93</v>
      </c>
      <c r="AZ26" s="199">
        <f t="shared" si="38"/>
        <v>2062122</v>
      </c>
      <c r="BA26" s="199">
        <f t="shared" si="39"/>
        <v>0</v>
      </c>
      <c r="BB26" s="261">
        <f t="shared" si="40"/>
        <v>0</v>
      </c>
      <c r="BC26" s="262">
        <f t="shared" si="41"/>
        <v>0.844446011051763</v>
      </c>
      <c r="BD26" s="262">
        <f t="shared" si="42"/>
        <v>0</v>
      </c>
      <c r="BE26" s="262">
        <f t="shared" si="43"/>
        <v>0.844446011051763</v>
      </c>
      <c r="BF26" s="262">
        <f t="shared" si="34"/>
        <v>0</v>
      </c>
      <c r="BG26" s="262" t="e">
        <f t="shared" ref="BG26:BG34" si="45">AU26/AO26</f>
        <v>#DIV/0!</v>
      </c>
      <c r="BH26" s="262" t="e">
        <f t="shared" ref="BH26:BH34" si="46">AV26/AP26</f>
        <v>#DIV/0!</v>
      </c>
      <c r="BI26" s="269"/>
    </row>
    <row r="27" s="162" customFormat="1" ht="25" customHeight="1" spans="1:61">
      <c r="A27" s="166">
        <v>22</v>
      </c>
      <c r="B27" s="164"/>
      <c r="C27" s="185" t="s">
        <v>249</v>
      </c>
      <c r="D27" s="186" t="s">
        <v>240</v>
      </c>
      <c r="E27" s="187">
        <v>953</v>
      </c>
      <c r="F27" s="188" t="s">
        <v>241</v>
      </c>
      <c r="G27" s="186" t="s">
        <v>250</v>
      </c>
      <c r="H27" s="186" t="s">
        <v>251</v>
      </c>
      <c r="I27" s="186" t="s">
        <v>242</v>
      </c>
      <c r="J27" s="182" t="s">
        <v>244</v>
      </c>
      <c r="K27" s="186" t="s">
        <v>234</v>
      </c>
      <c r="L27" s="211">
        <v>1</v>
      </c>
      <c r="M27" s="211" t="s">
        <v>245</v>
      </c>
      <c r="N27" s="211">
        <v>17616138661</v>
      </c>
      <c r="O27" s="178" t="s">
        <v>246</v>
      </c>
      <c r="P27" s="186" t="s">
        <v>61</v>
      </c>
      <c r="Q27" s="178" t="s">
        <v>247</v>
      </c>
      <c r="R27" s="186" t="s">
        <v>151</v>
      </c>
      <c r="S27" s="230" t="s">
        <v>151</v>
      </c>
      <c r="T27" s="187" t="s">
        <v>206</v>
      </c>
      <c r="U27" s="184">
        <v>0</v>
      </c>
      <c r="V27" s="184">
        <v>0</v>
      </c>
      <c r="W27" s="184">
        <v>0</v>
      </c>
      <c r="X27" s="198">
        <v>75</v>
      </c>
      <c r="Y27" s="198">
        <f t="shared" ref="Y27:Y34" si="47">AA27+AC27</f>
        <v>203</v>
      </c>
      <c r="Z27" s="198">
        <f t="shared" ref="Z27:Z34" si="48">AB27+AD27</f>
        <v>30</v>
      </c>
      <c r="AA27" s="183">
        <v>203</v>
      </c>
      <c r="AB27" s="183">
        <v>30</v>
      </c>
      <c r="AC27" s="183">
        <v>0</v>
      </c>
      <c r="AD27" s="184">
        <v>0</v>
      </c>
      <c r="AE27" s="184">
        <v>3920817</v>
      </c>
      <c r="AF27" s="184">
        <v>1967842</v>
      </c>
      <c r="AG27" s="184">
        <v>2352490</v>
      </c>
      <c r="AH27" s="249">
        <v>1180705.2</v>
      </c>
      <c r="AI27" s="184">
        <v>0</v>
      </c>
      <c r="AJ27" s="184">
        <v>0</v>
      </c>
      <c r="AK27" s="199">
        <f t="shared" si="15"/>
        <v>2352490.2</v>
      </c>
      <c r="AL27" s="199">
        <f t="shared" si="16"/>
        <v>1180705.2</v>
      </c>
      <c r="AM27" s="184">
        <v>2352490.2</v>
      </c>
      <c r="AN27" s="184">
        <v>1180705.2</v>
      </c>
      <c r="AO27" s="184">
        <v>0</v>
      </c>
      <c r="AP27" s="184">
        <v>0</v>
      </c>
      <c r="AQ27" s="199">
        <f t="shared" si="17"/>
        <v>2352490</v>
      </c>
      <c r="AR27" s="199">
        <f t="shared" si="18"/>
        <v>0</v>
      </c>
      <c r="AS27" s="184">
        <v>2352490</v>
      </c>
      <c r="AT27" s="184">
        <v>0</v>
      </c>
      <c r="AU27" s="184">
        <v>0</v>
      </c>
      <c r="AV27" s="184">
        <v>0</v>
      </c>
      <c r="AW27" s="199">
        <f t="shared" ref="AW27:AW34" si="49">AY27+BA27</f>
        <v>0.200000000186265</v>
      </c>
      <c r="AX27" s="199">
        <f t="shared" ref="AX27:AX34" si="50">AZ27+BB27</f>
        <v>1180705.2</v>
      </c>
      <c r="AY27" s="199">
        <f t="shared" ref="AY27:AY35" si="51">AM27-AS27</f>
        <v>0.200000000186265</v>
      </c>
      <c r="AZ27" s="199">
        <f t="shared" ref="AZ27:AZ34" si="52">AN27-AT27</f>
        <v>1180705.2</v>
      </c>
      <c r="BA27" s="199">
        <f t="shared" ref="BA27:BA34" si="53">AO27-AU27</f>
        <v>0</v>
      </c>
      <c r="BB27" s="261">
        <f t="shared" ref="BB27:BB34" si="54">AP27-AV27</f>
        <v>0</v>
      </c>
      <c r="BC27" s="262">
        <f t="shared" ref="BC27:BC34" si="55">AQ27/AK27</f>
        <v>0.999999914983705</v>
      </c>
      <c r="BD27" s="262">
        <f t="shared" ref="BD27:BD34" si="56">AR27/AL27</f>
        <v>0</v>
      </c>
      <c r="BE27" s="262">
        <f t="shared" ref="BE27:BE34" si="57">AS27/AM27</f>
        <v>0.999999914983705</v>
      </c>
      <c r="BF27" s="262">
        <f t="shared" ref="BF27:BF34" si="58">AT27/AN27</f>
        <v>0</v>
      </c>
      <c r="BG27" s="262" t="e">
        <f t="shared" si="45"/>
        <v>#DIV/0!</v>
      </c>
      <c r="BH27" s="262" t="e">
        <f t="shared" si="46"/>
        <v>#DIV/0!</v>
      </c>
      <c r="BI27" s="269"/>
    </row>
    <row r="28" s="162" customFormat="1" ht="25" customHeight="1" spans="1:61">
      <c r="A28" s="166">
        <v>23</v>
      </c>
      <c r="B28" s="164"/>
      <c r="C28" s="185" t="s">
        <v>252</v>
      </c>
      <c r="D28" s="186" t="s">
        <v>253</v>
      </c>
      <c r="E28" s="196">
        <v>43500.6078</v>
      </c>
      <c r="F28" s="188" t="s">
        <v>254</v>
      </c>
      <c r="G28" s="188" t="s">
        <v>255</v>
      </c>
      <c r="H28" s="186" t="s">
        <v>256</v>
      </c>
      <c r="I28" s="186" t="s">
        <v>257</v>
      </c>
      <c r="J28" s="182" t="s">
        <v>190</v>
      </c>
      <c r="K28" s="186" t="s">
        <v>234</v>
      </c>
      <c r="L28" s="211">
        <v>1</v>
      </c>
      <c r="M28" s="211" t="s">
        <v>258</v>
      </c>
      <c r="N28" s="211">
        <v>15628992650</v>
      </c>
      <c r="O28" s="178">
        <v>1</v>
      </c>
      <c r="P28" s="186" t="s">
        <v>61</v>
      </c>
      <c r="Q28" s="178" t="s">
        <v>259</v>
      </c>
      <c r="R28" s="186" t="s">
        <v>151</v>
      </c>
      <c r="S28" s="230" t="s">
        <v>151</v>
      </c>
      <c r="T28" s="186" t="s">
        <v>260</v>
      </c>
      <c r="U28" s="184">
        <v>0</v>
      </c>
      <c r="V28" s="184">
        <v>0</v>
      </c>
      <c r="W28" s="184">
        <v>0</v>
      </c>
      <c r="X28" s="198">
        <v>340</v>
      </c>
      <c r="Y28" s="198">
        <f t="shared" si="47"/>
        <v>340</v>
      </c>
      <c r="Z28" s="198">
        <f t="shared" si="48"/>
        <v>200</v>
      </c>
      <c r="AA28" s="183">
        <v>340</v>
      </c>
      <c r="AB28" s="183">
        <v>200</v>
      </c>
      <c r="AC28" s="183">
        <v>0</v>
      </c>
      <c r="AD28" s="184">
        <v>0</v>
      </c>
      <c r="AE28" s="184">
        <v>19085001.34</v>
      </c>
      <c r="AF28" s="184">
        <v>19085001.34</v>
      </c>
      <c r="AG28" s="184">
        <v>19085001.34</v>
      </c>
      <c r="AH28" s="184">
        <v>11451000.8</v>
      </c>
      <c r="AI28" s="184">
        <v>0</v>
      </c>
      <c r="AJ28" s="184">
        <v>0</v>
      </c>
      <c r="AK28" s="199">
        <f t="shared" si="15"/>
        <v>19085001.34</v>
      </c>
      <c r="AL28" s="199">
        <f t="shared" si="16"/>
        <v>11451000.8</v>
      </c>
      <c r="AM28" s="184">
        <v>19085001.34</v>
      </c>
      <c r="AN28" s="184">
        <v>11451000.8</v>
      </c>
      <c r="AO28" s="184">
        <v>0</v>
      </c>
      <c r="AP28" s="184">
        <v>0</v>
      </c>
      <c r="AQ28" s="199">
        <f t="shared" si="17"/>
        <v>19085001.34</v>
      </c>
      <c r="AR28" s="199">
        <f t="shared" si="18"/>
        <v>11451000.8</v>
      </c>
      <c r="AS28" s="184">
        <v>19085001.34</v>
      </c>
      <c r="AT28" s="184">
        <v>11451000.8</v>
      </c>
      <c r="AU28" s="184">
        <v>0</v>
      </c>
      <c r="AV28" s="184">
        <v>0</v>
      </c>
      <c r="AW28" s="199">
        <f t="shared" si="49"/>
        <v>0</v>
      </c>
      <c r="AX28" s="199">
        <f t="shared" si="50"/>
        <v>0</v>
      </c>
      <c r="AY28" s="199">
        <f t="shared" si="51"/>
        <v>0</v>
      </c>
      <c r="AZ28" s="199">
        <f t="shared" si="52"/>
        <v>0</v>
      </c>
      <c r="BA28" s="199">
        <f t="shared" si="53"/>
        <v>0</v>
      </c>
      <c r="BB28" s="261">
        <f t="shared" si="54"/>
        <v>0</v>
      </c>
      <c r="BC28" s="262">
        <f t="shared" si="55"/>
        <v>1</v>
      </c>
      <c r="BD28" s="262">
        <f t="shared" si="56"/>
        <v>1</v>
      </c>
      <c r="BE28" s="262">
        <f t="shared" si="57"/>
        <v>1</v>
      </c>
      <c r="BF28" s="262">
        <f t="shared" si="58"/>
        <v>1</v>
      </c>
      <c r="BG28" s="262" t="e">
        <f t="shared" si="45"/>
        <v>#DIV/0!</v>
      </c>
      <c r="BH28" s="262" t="e">
        <f t="shared" si="46"/>
        <v>#DIV/0!</v>
      </c>
      <c r="BI28" s="269"/>
    </row>
    <row r="29" s="162" customFormat="1" ht="25" customHeight="1" spans="1:61">
      <c r="A29" s="166">
        <v>24</v>
      </c>
      <c r="B29" s="164"/>
      <c r="C29" s="185" t="s">
        <v>261</v>
      </c>
      <c r="D29" s="186" t="s">
        <v>262</v>
      </c>
      <c r="E29" s="187">
        <v>102934</v>
      </c>
      <c r="F29" s="188" t="s">
        <v>263</v>
      </c>
      <c r="G29" s="186" t="s">
        <v>264</v>
      </c>
      <c r="H29" s="188" t="s">
        <v>263</v>
      </c>
      <c r="I29" s="186" t="s">
        <v>210</v>
      </c>
      <c r="J29" s="182" t="s">
        <v>265</v>
      </c>
      <c r="K29" s="186" t="s">
        <v>266</v>
      </c>
      <c r="L29" s="211">
        <v>1</v>
      </c>
      <c r="M29" s="211" t="s">
        <v>267</v>
      </c>
      <c r="N29" s="211">
        <v>17853524025</v>
      </c>
      <c r="O29" s="178" t="s">
        <v>268</v>
      </c>
      <c r="P29" s="186" t="s">
        <v>151</v>
      </c>
      <c r="Q29" s="178" t="s">
        <v>193</v>
      </c>
      <c r="R29" s="186" t="s">
        <v>151</v>
      </c>
      <c r="S29" s="230" t="s">
        <v>151</v>
      </c>
      <c r="T29" s="186" t="s">
        <v>260</v>
      </c>
      <c r="U29" s="184"/>
      <c r="V29" s="184"/>
      <c r="W29" s="184">
        <v>0</v>
      </c>
      <c r="X29" s="198">
        <v>90</v>
      </c>
      <c r="Y29" s="198">
        <f t="shared" si="47"/>
        <v>90</v>
      </c>
      <c r="Z29" s="198">
        <f t="shared" si="48"/>
        <v>90</v>
      </c>
      <c r="AA29" s="183">
        <v>90</v>
      </c>
      <c r="AB29" s="183">
        <v>90</v>
      </c>
      <c r="AC29" s="183">
        <v>0</v>
      </c>
      <c r="AD29" s="184">
        <v>0</v>
      </c>
      <c r="AE29" s="184">
        <v>1812741.6</v>
      </c>
      <c r="AF29" s="184">
        <v>0</v>
      </c>
      <c r="AG29" s="184">
        <v>1812741.6</v>
      </c>
      <c r="AH29" s="184">
        <v>0</v>
      </c>
      <c r="AI29" s="184">
        <v>0</v>
      </c>
      <c r="AJ29" s="184">
        <v>0</v>
      </c>
      <c r="AK29" s="199">
        <f t="shared" si="15"/>
        <v>1812741.6</v>
      </c>
      <c r="AL29" s="199">
        <f t="shared" si="16"/>
        <v>0</v>
      </c>
      <c r="AM29" s="184">
        <v>1812741.6</v>
      </c>
      <c r="AN29" s="184">
        <v>0</v>
      </c>
      <c r="AO29" s="184">
        <v>0</v>
      </c>
      <c r="AP29" s="184">
        <v>0</v>
      </c>
      <c r="AQ29" s="199">
        <f t="shared" si="17"/>
        <v>0</v>
      </c>
      <c r="AR29" s="199">
        <f t="shared" si="18"/>
        <v>0</v>
      </c>
      <c r="AS29" s="184">
        <v>0</v>
      </c>
      <c r="AT29" s="184">
        <v>0</v>
      </c>
      <c r="AU29" s="184">
        <v>0</v>
      </c>
      <c r="AV29" s="184">
        <v>0</v>
      </c>
      <c r="AW29" s="199">
        <f t="shared" si="49"/>
        <v>1812741.6</v>
      </c>
      <c r="AX29" s="199">
        <f t="shared" si="50"/>
        <v>0</v>
      </c>
      <c r="AY29" s="199">
        <f t="shared" si="51"/>
        <v>1812741.6</v>
      </c>
      <c r="AZ29" s="199">
        <f t="shared" si="52"/>
        <v>0</v>
      </c>
      <c r="BA29" s="199">
        <f t="shared" si="53"/>
        <v>0</v>
      </c>
      <c r="BB29" s="261">
        <f t="shared" si="54"/>
        <v>0</v>
      </c>
      <c r="BC29" s="262">
        <f t="shared" si="55"/>
        <v>0</v>
      </c>
      <c r="BD29" s="262" t="e">
        <f t="shared" si="56"/>
        <v>#DIV/0!</v>
      </c>
      <c r="BE29" s="262">
        <f t="shared" si="57"/>
        <v>0</v>
      </c>
      <c r="BF29" s="262" t="e">
        <f t="shared" si="58"/>
        <v>#DIV/0!</v>
      </c>
      <c r="BG29" s="262" t="e">
        <f t="shared" si="45"/>
        <v>#DIV/0!</v>
      </c>
      <c r="BH29" s="262" t="e">
        <f t="shared" si="46"/>
        <v>#DIV/0!</v>
      </c>
      <c r="BI29" s="269"/>
    </row>
    <row r="30" s="162" customFormat="1" ht="25" customHeight="1" spans="1:61">
      <c r="A30" s="166">
        <v>25</v>
      </c>
      <c r="B30" s="164"/>
      <c r="C30" s="185" t="s">
        <v>269</v>
      </c>
      <c r="D30" s="186" t="s">
        <v>54</v>
      </c>
      <c r="E30" s="187">
        <v>2080</v>
      </c>
      <c r="F30" s="186" t="s">
        <v>270</v>
      </c>
      <c r="G30" s="186" t="s">
        <v>271</v>
      </c>
      <c r="H30" s="186" t="s">
        <v>270</v>
      </c>
      <c r="I30" s="186" t="s">
        <v>271</v>
      </c>
      <c r="J30" s="182" t="s">
        <v>180</v>
      </c>
      <c r="K30" s="186" t="s">
        <v>59</v>
      </c>
      <c r="L30" s="211">
        <v>1</v>
      </c>
      <c r="M30" s="211" t="s">
        <v>272</v>
      </c>
      <c r="N30" s="211">
        <v>13864515431</v>
      </c>
      <c r="O30" s="186" t="s">
        <v>183</v>
      </c>
      <c r="P30" s="186"/>
      <c r="Q30" s="186" t="s">
        <v>273</v>
      </c>
      <c r="R30" s="186"/>
      <c r="S30" s="230" t="s">
        <v>151</v>
      </c>
      <c r="T30" s="187" t="s">
        <v>274</v>
      </c>
      <c r="U30" s="184">
        <v>0</v>
      </c>
      <c r="V30" s="184">
        <v>0</v>
      </c>
      <c r="W30" s="184">
        <v>0</v>
      </c>
      <c r="X30" s="198">
        <v>300</v>
      </c>
      <c r="Y30" s="198">
        <f t="shared" si="47"/>
        <v>300</v>
      </c>
      <c r="Z30" s="198">
        <f t="shared" si="48"/>
        <v>100</v>
      </c>
      <c r="AA30" s="183">
        <v>300</v>
      </c>
      <c r="AB30" s="183">
        <v>100</v>
      </c>
      <c r="AC30" s="183">
        <v>0</v>
      </c>
      <c r="AD30" s="184">
        <v>0</v>
      </c>
      <c r="AE30" s="184">
        <v>674416.06</v>
      </c>
      <c r="AF30" s="184">
        <v>674416.06</v>
      </c>
      <c r="AG30" s="184">
        <v>472091.24</v>
      </c>
      <c r="AH30" s="184">
        <v>472091.24</v>
      </c>
      <c r="AI30" s="184">
        <v>0</v>
      </c>
      <c r="AJ30" s="184">
        <v>0</v>
      </c>
      <c r="AK30" s="199">
        <f t="shared" si="15"/>
        <v>472091.24</v>
      </c>
      <c r="AL30" s="199">
        <f t="shared" si="16"/>
        <v>472091.24</v>
      </c>
      <c r="AM30" s="184">
        <v>472091.24</v>
      </c>
      <c r="AN30" s="184">
        <v>472091.24</v>
      </c>
      <c r="AO30" s="184">
        <v>0</v>
      </c>
      <c r="AP30" s="184">
        <v>0</v>
      </c>
      <c r="AQ30" s="199">
        <f t="shared" si="17"/>
        <v>0</v>
      </c>
      <c r="AR30" s="199">
        <f t="shared" si="18"/>
        <v>0</v>
      </c>
      <c r="AS30" s="184">
        <v>0</v>
      </c>
      <c r="AT30" s="184">
        <v>0</v>
      </c>
      <c r="AU30" s="184">
        <v>0</v>
      </c>
      <c r="AV30" s="184">
        <v>0</v>
      </c>
      <c r="AW30" s="199">
        <f t="shared" si="49"/>
        <v>472091.24</v>
      </c>
      <c r="AX30" s="199">
        <f t="shared" si="50"/>
        <v>472091.24</v>
      </c>
      <c r="AY30" s="199">
        <f t="shared" si="51"/>
        <v>472091.24</v>
      </c>
      <c r="AZ30" s="199">
        <f t="shared" si="52"/>
        <v>472091.24</v>
      </c>
      <c r="BA30" s="199">
        <f t="shared" si="53"/>
        <v>0</v>
      </c>
      <c r="BB30" s="261">
        <f t="shared" si="54"/>
        <v>0</v>
      </c>
      <c r="BC30" s="262">
        <f t="shared" si="55"/>
        <v>0</v>
      </c>
      <c r="BD30" s="262">
        <f t="shared" si="56"/>
        <v>0</v>
      </c>
      <c r="BE30" s="262">
        <f t="shared" si="57"/>
        <v>0</v>
      </c>
      <c r="BF30" s="262">
        <f t="shared" si="58"/>
        <v>0</v>
      </c>
      <c r="BG30" s="262" t="e">
        <f t="shared" si="45"/>
        <v>#DIV/0!</v>
      </c>
      <c r="BH30" s="262" t="e">
        <f t="shared" si="46"/>
        <v>#DIV/0!</v>
      </c>
      <c r="BI30" s="269"/>
    </row>
    <row r="31" s="162" customFormat="1" ht="25" customHeight="1" spans="1:61">
      <c r="A31" s="166">
        <v>26</v>
      </c>
      <c r="B31" s="164"/>
      <c r="C31" s="185" t="s">
        <v>275</v>
      </c>
      <c r="D31" s="186" t="s">
        <v>54</v>
      </c>
      <c r="E31" s="187">
        <v>3342.28</v>
      </c>
      <c r="F31" s="188" t="s">
        <v>276</v>
      </c>
      <c r="G31" s="186"/>
      <c r="H31" s="186" t="s">
        <v>176</v>
      </c>
      <c r="I31" s="186" t="s">
        <v>277</v>
      </c>
      <c r="J31" s="272" t="s">
        <v>278</v>
      </c>
      <c r="K31" s="186" t="s">
        <v>279</v>
      </c>
      <c r="L31" s="211">
        <v>1</v>
      </c>
      <c r="M31" s="211" t="s">
        <v>280</v>
      </c>
      <c r="N31" s="211">
        <v>13808908626</v>
      </c>
      <c r="O31" s="178">
        <v>1</v>
      </c>
      <c r="P31" s="186" t="s">
        <v>61</v>
      </c>
      <c r="Q31" s="178">
        <v>1</v>
      </c>
      <c r="R31" s="186" t="s">
        <v>281</v>
      </c>
      <c r="S31" s="230" t="s">
        <v>282</v>
      </c>
      <c r="T31" s="236">
        <v>1</v>
      </c>
      <c r="U31" s="184">
        <v>1831710</v>
      </c>
      <c r="V31" s="184">
        <v>10010</v>
      </c>
      <c r="W31" s="184">
        <v>11010</v>
      </c>
      <c r="X31" s="198">
        <v>392</v>
      </c>
      <c r="Y31" s="198">
        <f t="shared" si="47"/>
        <v>392</v>
      </c>
      <c r="Z31" s="198">
        <f t="shared" si="48"/>
        <v>2</v>
      </c>
      <c r="AA31" s="183">
        <v>0</v>
      </c>
      <c r="AB31" s="183">
        <v>0</v>
      </c>
      <c r="AC31" s="183">
        <v>392</v>
      </c>
      <c r="AD31" s="184">
        <v>2</v>
      </c>
      <c r="AE31" s="184">
        <v>3101400</v>
      </c>
      <c r="AF31" s="240">
        <v>484430</v>
      </c>
      <c r="AG31" s="184">
        <v>2050700</v>
      </c>
      <c r="AH31" s="184">
        <v>230000</v>
      </c>
      <c r="AI31" s="184">
        <v>0</v>
      </c>
      <c r="AJ31" s="184">
        <v>0</v>
      </c>
      <c r="AK31" s="199">
        <f t="shared" si="15"/>
        <v>2050700</v>
      </c>
      <c r="AL31" s="199">
        <f t="shared" si="16"/>
        <v>230000</v>
      </c>
      <c r="AM31" s="184">
        <v>0</v>
      </c>
      <c r="AN31" s="184">
        <v>0</v>
      </c>
      <c r="AO31" s="184">
        <v>2050700</v>
      </c>
      <c r="AP31" s="184">
        <v>230000</v>
      </c>
      <c r="AQ31" s="199">
        <f t="shared" si="17"/>
        <v>2050700</v>
      </c>
      <c r="AR31" s="199">
        <f t="shared" si="18"/>
        <v>230000</v>
      </c>
      <c r="AS31" s="184">
        <v>0</v>
      </c>
      <c r="AT31" s="184">
        <v>0</v>
      </c>
      <c r="AU31" s="184">
        <v>2050700</v>
      </c>
      <c r="AV31" s="184">
        <v>230000</v>
      </c>
      <c r="AW31" s="199">
        <f t="shared" si="49"/>
        <v>0</v>
      </c>
      <c r="AX31" s="199">
        <f t="shared" si="50"/>
        <v>0</v>
      </c>
      <c r="AY31" s="199">
        <f t="shared" si="51"/>
        <v>0</v>
      </c>
      <c r="AZ31" s="199">
        <f t="shared" si="52"/>
        <v>0</v>
      </c>
      <c r="BA31" s="199">
        <f t="shared" si="53"/>
        <v>0</v>
      </c>
      <c r="BB31" s="261">
        <f t="shared" si="54"/>
        <v>0</v>
      </c>
      <c r="BC31" s="262">
        <f t="shared" si="55"/>
        <v>1</v>
      </c>
      <c r="BD31" s="262">
        <f t="shared" si="56"/>
        <v>1</v>
      </c>
      <c r="BE31" s="262" t="e">
        <f t="shared" si="57"/>
        <v>#DIV/0!</v>
      </c>
      <c r="BF31" s="262" t="e">
        <f t="shared" si="58"/>
        <v>#DIV/0!</v>
      </c>
      <c r="BG31" s="262">
        <f t="shared" si="45"/>
        <v>1</v>
      </c>
      <c r="BH31" s="262">
        <f t="shared" si="46"/>
        <v>1</v>
      </c>
      <c r="BI31" s="269"/>
    </row>
    <row r="32" s="162" customFormat="1" ht="25" customHeight="1" spans="1:61">
      <c r="A32" s="166">
        <v>27</v>
      </c>
      <c r="B32" s="164"/>
      <c r="C32" s="185" t="s">
        <v>283</v>
      </c>
      <c r="D32" s="186" t="s">
        <v>284</v>
      </c>
      <c r="E32" s="187">
        <v>3246.3</v>
      </c>
      <c r="F32" s="188" t="s">
        <v>285</v>
      </c>
      <c r="G32" s="186" t="s">
        <v>286</v>
      </c>
      <c r="H32" s="186" t="s">
        <v>287</v>
      </c>
      <c r="I32" s="186" t="s">
        <v>288</v>
      </c>
      <c r="J32" s="182" t="s">
        <v>244</v>
      </c>
      <c r="K32" s="186" t="s">
        <v>289</v>
      </c>
      <c r="L32" s="211">
        <v>1</v>
      </c>
      <c r="M32" s="211" t="s">
        <v>290</v>
      </c>
      <c r="N32" s="211">
        <v>13688671744</v>
      </c>
      <c r="O32" s="178" t="s">
        <v>268</v>
      </c>
      <c r="P32" s="186" t="s">
        <v>151</v>
      </c>
      <c r="Q32" s="186" t="s">
        <v>185</v>
      </c>
      <c r="R32" s="186"/>
      <c r="S32" s="230" t="s">
        <v>151</v>
      </c>
      <c r="T32" s="186" t="s">
        <v>260</v>
      </c>
      <c r="U32" s="184"/>
      <c r="V32" s="184"/>
      <c r="W32" s="234">
        <v>0</v>
      </c>
      <c r="X32" s="198">
        <v>30</v>
      </c>
      <c r="Y32" s="198">
        <f t="shared" si="47"/>
        <v>32</v>
      </c>
      <c r="Z32" s="198">
        <f t="shared" si="48"/>
        <v>15</v>
      </c>
      <c r="AA32" s="183">
        <v>32</v>
      </c>
      <c r="AB32" s="183">
        <v>15</v>
      </c>
      <c r="AC32" s="183">
        <v>0</v>
      </c>
      <c r="AD32" s="184">
        <v>0</v>
      </c>
      <c r="AE32" s="184">
        <v>7689401.65</v>
      </c>
      <c r="AF32" s="184">
        <v>152618</v>
      </c>
      <c r="AG32" s="184">
        <v>3922000</v>
      </c>
      <c r="AH32" s="184">
        <v>90000</v>
      </c>
      <c r="AI32" s="184">
        <v>0</v>
      </c>
      <c r="AJ32" s="184">
        <v>0</v>
      </c>
      <c r="AK32" s="199">
        <f t="shared" si="15"/>
        <v>3922000</v>
      </c>
      <c r="AL32" s="199">
        <f t="shared" si="16"/>
        <v>90000</v>
      </c>
      <c r="AM32" s="184">
        <v>3922000</v>
      </c>
      <c r="AN32" s="184">
        <v>90000</v>
      </c>
      <c r="AO32" s="184">
        <v>0</v>
      </c>
      <c r="AP32" s="184">
        <v>0</v>
      </c>
      <c r="AQ32" s="199">
        <f t="shared" si="17"/>
        <v>3922000</v>
      </c>
      <c r="AR32" s="199">
        <f t="shared" si="18"/>
        <v>90000</v>
      </c>
      <c r="AS32" s="184">
        <v>3922000</v>
      </c>
      <c r="AT32" s="184">
        <v>90000</v>
      </c>
      <c r="AU32" s="184">
        <v>0</v>
      </c>
      <c r="AV32" s="184">
        <v>0</v>
      </c>
      <c r="AW32" s="199">
        <f t="shared" si="49"/>
        <v>0</v>
      </c>
      <c r="AX32" s="199">
        <f t="shared" si="50"/>
        <v>0</v>
      </c>
      <c r="AY32" s="199">
        <f t="shared" si="51"/>
        <v>0</v>
      </c>
      <c r="AZ32" s="199">
        <f t="shared" si="52"/>
        <v>0</v>
      </c>
      <c r="BA32" s="199">
        <f t="shared" si="53"/>
        <v>0</v>
      </c>
      <c r="BB32" s="261">
        <f t="shared" si="54"/>
        <v>0</v>
      </c>
      <c r="BC32" s="262">
        <f t="shared" si="55"/>
        <v>1</v>
      </c>
      <c r="BD32" s="262">
        <f t="shared" si="56"/>
        <v>1</v>
      </c>
      <c r="BE32" s="262">
        <f t="shared" si="57"/>
        <v>1</v>
      </c>
      <c r="BF32" s="262">
        <f t="shared" si="58"/>
        <v>1</v>
      </c>
      <c r="BG32" s="262" t="e">
        <f t="shared" si="45"/>
        <v>#DIV/0!</v>
      </c>
      <c r="BH32" s="262" t="e">
        <f t="shared" si="46"/>
        <v>#DIV/0!</v>
      </c>
      <c r="BI32" s="269"/>
    </row>
    <row r="33" s="162" customFormat="1" ht="25" customHeight="1" spans="1:61">
      <c r="A33" s="166">
        <v>28</v>
      </c>
      <c r="B33" s="164"/>
      <c r="C33" s="185" t="s">
        <v>291</v>
      </c>
      <c r="D33" s="186" t="s">
        <v>54</v>
      </c>
      <c r="E33" s="187">
        <v>1198.8</v>
      </c>
      <c r="F33" s="186" t="s">
        <v>292</v>
      </c>
      <c r="G33" s="186" t="s">
        <v>293</v>
      </c>
      <c r="H33" s="186" t="s">
        <v>270</v>
      </c>
      <c r="I33" s="186" t="s">
        <v>288</v>
      </c>
      <c r="J33" s="182" t="s">
        <v>244</v>
      </c>
      <c r="K33" s="186" t="s">
        <v>294</v>
      </c>
      <c r="L33" s="211">
        <v>1</v>
      </c>
      <c r="M33" s="211" t="s">
        <v>272</v>
      </c>
      <c r="N33" s="211">
        <v>15153509084</v>
      </c>
      <c r="O33" s="186" t="s">
        <v>295</v>
      </c>
      <c r="P33" s="186"/>
      <c r="Q33" s="186" t="s">
        <v>273</v>
      </c>
      <c r="R33" s="186">
        <v>0</v>
      </c>
      <c r="S33" s="230" t="s">
        <v>151</v>
      </c>
      <c r="T33" s="186" t="s">
        <v>260</v>
      </c>
      <c r="U33" s="184">
        <v>0</v>
      </c>
      <c r="V33" s="184">
        <v>0</v>
      </c>
      <c r="W33" s="184">
        <v>0</v>
      </c>
      <c r="X33" s="198">
        <v>300</v>
      </c>
      <c r="Y33" s="198">
        <f t="shared" si="47"/>
        <v>300</v>
      </c>
      <c r="Z33" s="198">
        <f t="shared" si="48"/>
        <v>100</v>
      </c>
      <c r="AA33" s="183">
        <v>300</v>
      </c>
      <c r="AB33" s="183">
        <v>100</v>
      </c>
      <c r="AC33" s="183">
        <v>0</v>
      </c>
      <c r="AD33" s="184">
        <v>0</v>
      </c>
      <c r="AE33" s="184">
        <v>2488680</v>
      </c>
      <c r="AF33" s="184">
        <v>0</v>
      </c>
      <c r="AG33" s="184">
        <v>1493208</v>
      </c>
      <c r="AH33" s="184">
        <v>0</v>
      </c>
      <c r="AI33" s="184">
        <v>0</v>
      </c>
      <c r="AJ33" s="184">
        <v>0</v>
      </c>
      <c r="AK33" s="199">
        <f t="shared" si="15"/>
        <v>1493208</v>
      </c>
      <c r="AL33" s="199">
        <f t="shared" si="16"/>
        <v>0</v>
      </c>
      <c r="AM33" s="184">
        <v>1493208</v>
      </c>
      <c r="AN33" s="184">
        <v>0</v>
      </c>
      <c r="AO33" s="184">
        <v>0</v>
      </c>
      <c r="AP33" s="184">
        <v>0</v>
      </c>
      <c r="AQ33" s="199">
        <f t="shared" si="17"/>
        <v>0</v>
      </c>
      <c r="AR33" s="199">
        <f t="shared" si="18"/>
        <v>0</v>
      </c>
      <c r="AS33" s="184">
        <v>0</v>
      </c>
      <c r="AT33" s="184">
        <v>0</v>
      </c>
      <c r="AU33" s="184">
        <v>0</v>
      </c>
      <c r="AV33" s="184">
        <v>0</v>
      </c>
      <c r="AW33" s="199">
        <f t="shared" si="49"/>
        <v>1493208</v>
      </c>
      <c r="AX33" s="199">
        <f t="shared" si="50"/>
        <v>0</v>
      </c>
      <c r="AY33" s="199">
        <f t="shared" si="51"/>
        <v>1493208</v>
      </c>
      <c r="AZ33" s="199">
        <f t="shared" si="52"/>
        <v>0</v>
      </c>
      <c r="BA33" s="199">
        <f t="shared" si="53"/>
        <v>0</v>
      </c>
      <c r="BB33" s="261">
        <f t="shared" si="54"/>
        <v>0</v>
      </c>
      <c r="BC33" s="262">
        <f t="shared" si="55"/>
        <v>0</v>
      </c>
      <c r="BD33" s="262" t="e">
        <f t="shared" si="56"/>
        <v>#DIV/0!</v>
      </c>
      <c r="BE33" s="262">
        <f t="shared" si="57"/>
        <v>0</v>
      </c>
      <c r="BF33" s="262" t="e">
        <f t="shared" si="58"/>
        <v>#DIV/0!</v>
      </c>
      <c r="BG33" s="262" t="e">
        <f t="shared" si="45"/>
        <v>#DIV/0!</v>
      </c>
      <c r="BH33" s="262" t="e">
        <f t="shared" si="46"/>
        <v>#DIV/0!</v>
      </c>
      <c r="BI33" s="269"/>
    </row>
    <row r="34" s="162" customFormat="1" ht="25" customHeight="1" spans="1:61">
      <c r="A34" s="166">
        <v>29</v>
      </c>
      <c r="B34" s="164"/>
      <c r="C34" s="185" t="s">
        <v>296</v>
      </c>
      <c r="D34" s="186" t="s">
        <v>297</v>
      </c>
      <c r="E34" s="187">
        <v>17842.83</v>
      </c>
      <c r="F34" s="188" t="s">
        <v>298</v>
      </c>
      <c r="G34" s="186" t="s">
        <v>299</v>
      </c>
      <c r="H34" s="186" t="s">
        <v>300</v>
      </c>
      <c r="I34" s="186" t="s">
        <v>88</v>
      </c>
      <c r="J34" s="272" t="s">
        <v>301</v>
      </c>
      <c r="K34" s="186" t="s">
        <v>302</v>
      </c>
      <c r="L34" s="211">
        <v>3</v>
      </c>
      <c r="M34" s="211" t="s">
        <v>303</v>
      </c>
      <c r="N34" s="211">
        <v>17852178398</v>
      </c>
      <c r="O34" s="178">
        <v>1</v>
      </c>
      <c r="P34" s="186" t="s">
        <v>61</v>
      </c>
      <c r="Q34" s="178">
        <v>1</v>
      </c>
      <c r="R34" s="186" t="s">
        <v>129</v>
      </c>
      <c r="S34" s="275" t="s">
        <v>304</v>
      </c>
      <c r="T34" s="186">
        <v>1</v>
      </c>
      <c r="U34" s="184">
        <v>2098000</v>
      </c>
      <c r="V34" s="184">
        <v>2098000</v>
      </c>
      <c r="W34" s="184">
        <v>2007540.29</v>
      </c>
      <c r="X34" s="198">
        <v>302</v>
      </c>
      <c r="Y34" s="198">
        <f t="shared" si="47"/>
        <v>0</v>
      </c>
      <c r="Z34" s="198">
        <f t="shared" si="48"/>
        <v>104</v>
      </c>
      <c r="AA34" s="183">
        <v>0</v>
      </c>
      <c r="AB34" s="183">
        <v>0</v>
      </c>
      <c r="AC34" s="183">
        <v>0</v>
      </c>
      <c r="AD34" s="184">
        <v>104</v>
      </c>
      <c r="AE34" s="184">
        <v>130884996.32</v>
      </c>
      <c r="AF34" s="184">
        <v>2182736.15</v>
      </c>
      <c r="AG34" s="248">
        <f>AI34+AK34</f>
        <v>7663747.81</v>
      </c>
      <c r="AH34" s="249">
        <v>2093000</v>
      </c>
      <c r="AI34" s="184">
        <v>0</v>
      </c>
      <c r="AJ34" s="184">
        <v>0</v>
      </c>
      <c r="AK34" s="199">
        <f t="shared" si="15"/>
        <v>7663747.81</v>
      </c>
      <c r="AL34" s="199">
        <f t="shared" si="16"/>
        <v>2093000</v>
      </c>
      <c r="AM34" s="184">
        <v>5570747.81</v>
      </c>
      <c r="AN34" s="184">
        <v>0</v>
      </c>
      <c r="AO34" s="184">
        <v>2093000</v>
      </c>
      <c r="AP34" s="184">
        <v>2093000</v>
      </c>
      <c r="AQ34" s="199">
        <f t="shared" si="17"/>
        <v>5660747.81</v>
      </c>
      <c r="AR34" s="199">
        <f t="shared" si="18"/>
        <v>90000</v>
      </c>
      <c r="AS34" s="184">
        <v>5570747.81</v>
      </c>
      <c r="AT34" s="184">
        <v>0</v>
      </c>
      <c r="AU34" s="184">
        <v>90000</v>
      </c>
      <c r="AV34" s="184">
        <v>90000</v>
      </c>
      <c r="AW34" s="199">
        <f t="shared" si="49"/>
        <v>2003000</v>
      </c>
      <c r="AX34" s="199">
        <f t="shared" si="50"/>
        <v>2003000</v>
      </c>
      <c r="AY34" s="199">
        <f t="shared" si="51"/>
        <v>0</v>
      </c>
      <c r="AZ34" s="199">
        <f t="shared" si="52"/>
        <v>0</v>
      </c>
      <c r="BA34" s="199">
        <f t="shared" si="53"/>
        <v>2003000</v>
      </c>
      <c r="BB34" s="261">
        <f t="shared" si="54"/>
        <v>2003000</v>
      </c>
      <c r="BC34" s="262">
        <f t="shared" si="55"/>
        <v>0.738639625199254</v>
      </c>
      <c r="BD34" s="262">
        <f t="shared" si="56"/>
        <v>0.0430004777830865</v>
      </c>
      <c r="BE34" s="262">
        <f t="shared" si="57"/>
        <v>1</v>
      </c>
      <c r="BF34" s="262" t="e">
        <f t="shared" si="58"/>
        <v>#DIV/0!</v>
      </c>
      <c r="BG34" s="262">
        <f t="shared" si="45"/>
        <v>0.0430004777830865</v>
      </c>
      <c r="BH34" s="262">
        <f t="shared" si="46"/>
        <v>0.0430004777830865</v>
      </c>
      <c r="BI34" s="269"/>
    </row>
    <row r="35" s="162" customFormat="1" ht="25" customHeight="1" spans="1:61">
      <c r="A35" s="166">
        <v>30</v>
      </c>
      <c r="B35" s="164"/>
      <c r="C35" s="185" t="s">
        <v>305</v>
      </c>
      <c r="D35" s="186" t="s">
        <v>306</v>
      </c>
      <c r="E35" s="187">
        <v>2917</v>
      </c>
      <c r="F35" s="188" t="s">
        <v>133</v>
      </c>
      <c r="G35" s="188" t="s">
        <v>307</v>
      </c>
      <c r="H35" s="182" t="s">
        <v>244</v>
      </c>
      <c r="I35" s="182" t="s">
        <v>244</v>
      </c>
      <c r="J35" s="182" t="s">
        <v>308</v>
      </c>
      <c r="K35" s="186" t="s">
        <v>309</v>
      </c>
      <c r="L35" s="211">
        <v>1</v>
      </c>
      <c r="M35" s="211" t="s">
        <v>310</v>
      </c>
      <c r="N35" s="211"/>
      <c r="O35" s="178"/>
      <c r="P35" s="186"/>
      <c r="Q35" s="178"/>
      <c r="R35" s="186"/>
      <c r="S35" s="230"/>
      <c r="T35" s="186"/>
      <c r="U35" s="184"/>
      <c r="V35" s="184"/>
      <c r="W35" s="184"/>
      <c r="X35" s="183"/>
      <c r="Y35" s="198"/>
      <c r="Z35" s="198"/>
      <c r="AA35" s="183"/>
      <c r="AB35" s="183"/>
      <c r="AC35" s="183"/>
      <c r="AD35" s="184"/>
      <c r="AE35" s="184"/>
      <c r="AF35" s="184"/>
      <c r="AG35" s="184"/>
      <c r="AH35" s="184"/>
      <c r="AI35" s="184"/>
      <c r="AJ35" s="184"/>
      <c r="AK35" s="199"/>
      <c r="AL35" s="199"/>
      <c r="AM35" s="184"/>
      <c r="AN35" s="184"/>
      <c r="AO35" s="184"/>
      <c r="AP35" s="184"/>
      <c r="AQ35" s="199"/>
      <c r="AR35" s="199"/>
      <c r="AS35" s="199"/>
      <c r="AT35" s="199"/>
      <c r="AU35" s="199"/>
      <c r="AV35" s="199"/>
      <c r="AW35" s="199"/>
      <c r="AX35" s="199"/>
      <c r="AY35" s="199"/>
      <c r="AZ35" s="199"/>
      <c r="BA35" s="199"/>
      <c r="BB35" s="261"/>
      <c r="BC35" s="262"/>
      <c r="BD35" s="262"/>
      <c r="BE35" s="262"/>
      <c r="BF35" s="262"/>
      <c r="BG35" s="262"/>
      <c r="BH35" s="262"/>
      <c r="BI35" s="269"/>
    </row>
    <row r="36" s="162" customFormat="1" ht="25" customHeight="1" spans="1:61">
      <c r="A36" s="166">
        <v>31</v>
      </c>
      <c r="B36" s="164"/>
      <c r="C36" s="197" t="s">
        <v>311</v>
      </c>
      <c r="D36" s="166" t="s">
        <v>306</v>
      </c>
      <c r="E36" s="198" t="s">
        <v>244</v>
      </c>
      <c r="F36" s="188" t="s">
        <v>189</v>
      </c>
      <c r="G36" s="188" t="s">
        <v>189</v>
      </c>
      <c r="H36" s="182" t="s">
        <v>244</v>
      </c>
      <c r="I36" s="182" t="s">
        <v>244</v>
      </c>
      <c r="J36" s="182" t="s">
        <v>244</v>
      </c>
      <c r="K36" s="217" t="s">
        <v>312</v>
      </c>
      <c r="L36" s="218">
        <v>2</v>
      </c>
      <c r="M36" s="219" t="s">
        <v>313</v>
      </c>
      <c r="N36" s="218"/>
      <c r="O36" s="217"/>
      <c r="P36" s="217"/>
      <c r="Q36" s="217"/>
      <c r="R36" s="217"/>
      <c r="S36" s="237"/>
      <c r="T36" s="217"/>
      <c r="U36" s="199"/>
      <c r="V36" s="199"/>
      <c r="W36" s="199"/>
      <c r="X36" s="198"/>
      <c r="Y36" s="198"/>
      <c r="Z36" s="198"/>
      <c r="AA36" s="198"/>
      <c r="AB36" s="198"/>
      <c r="AC36" s="198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199"/>
      <c r="AW36" s="199"/>
      <c r="AX36" s="199"/>
      <c r="AY36" s="199"/>
      <c r="AZ36" s="199"/>
      <c r="BA36" s="199"/>
      <c r="BB36" s="261"/>
      <c r="BC36" s="262"/>
      <c r="BD36" s="262"/>
      <c r="BE36" s="262"/>
      <c r="BF36" s="262"/>
      <c r="BG36" s="262"/>
      <c r="BH36" s="262"/>
      <c r="BI36" s="269"/>
    </row>
    <row r="37" s="162" customFormat="1" ht="25" customHeight="1" spans="1:61">
      <c r="A37" s="166">
        <v>32</v>
      </c>
      <c r="B37" s="164"/>
      <c r="C37" s="197" t="s">
        <v>314</v>
      </c>
      <c r="D37" s="166" t="s">
        <v>306</v>
      </c>
      <c r="E37" s="198" t="s">
        <v>244</v>
      </c>
      <c r="F37" s="188" t="s">
        <v>133</v>
      </c>
      <c r="G37" s="188" t="s">
        <v>315</v>
      </c>
      <c r="H37" s="182" t="s">
        <v>244</v>
      </c>
      <c r="I37" s="182" t="s">
        <v>244</v>
      </c>
      <c r="J37" s="182" t="s">
        <v>244</v>
      </c>
      <c r="K37" s="217"/>
      <c r="L37" s="218"/>
      <c r="M37" s="218"/>
      <c r="N37" s="218"/>
      <c r="O37" s="217">
        <v>1</v>
      </c>
      <c r="P37" s="217"/>
      <c r="Q37" s="217"/>
      <c r="R37" s="217"/>
      <c r="S37" s="217"/>
      <c r="T37" s="217"/>
      <c r="U37" s="199"/>
      <c r="V37" s="199"/>
      <c r="W37" s="199"/>
      <c r="X37" s="198"/>
      <c r="Y37" s="198"/>
      <c r="Z37" s="198"/>
      <c r="AA37" s="198"/>
      <c r="AB37" s="198"/>
      <c r="AC37" s="198"/>
      <c r="AD37" s="199"/>
      <c r="AE37" s="199"/>
      <c r="AF37" s="199"/>
      <c r="AG37" s="199"/>
      <c r="AH37" s="199"/>
      <c r="AI37" s="199"/>
      <c r="AJ37" s="199"/>
      <c r="AK37" s="199"/>
      <c r="AL37" s="199"/>
      <c r="AM37" s="199"/>
      <c r="AN37" s="199"/>
      <c r="AO37" s="199"/>
      <c r="AP37" s="199"/>
      <c r="AQ37" s="199"/>
      <c r="AR37" s="199"/>
      <c r="AS37" s="199"/>
      <c r="AT37" s="199"/>
      <c r="AU37" s="199"/>
      <c r="AV37" s="199"/>
      <c r="AW37" s="199"/>
      <c r="AX37" s="199"/>
      <c r="AY37" s="199"/>
      <c r="AZ37" s="199"/>
      <c r="BA37" s="199"/>
      <c r="BB37" s="261"/>
      <c r="BC37" s="262"/>
      <c r="BD37" s="262"/>
      <c r="BE37" s="262"/>
      <c r="BF37" s="262"/>
      <c r="BG37" s="262"/>
      <c r="BH37" s="262"/>
      <c r="BI37" s="269"/>
    </row>
    <row r="38" spans="21:59">
      <c r="U38" s="12"/>
      <c r="V38" s="12"/>
      <c r="W38" s="12"/>
      <c r="X38" s="68"/>
      <c r="Y38" s="68"/>
      <c r="Z38" s="68"/>
      <c r="AA38" s="68"/>
      <c r="AB38" s="68"/>
      <c r="AC38" s="68"/>
      <c r="AD38" s="68"/>
      <c r="AE38" s="75"/>
      <c r="AF38" s="68"/>
      <c r="AG38" s="68"/>
      <c r="AH38" s="68"/>
      <c r="AI38" s="68"/>
      <c r="AJ38" s="68"/>
      <c r="AK38" s="68"/>
      <c r="AL38" s="68"/>
      <c r="AM38" s="75"/>
      <c r="AN38" s="68"/>
      <c r="AO38" s="75"/>
      <c r="AP38" s="68"/>
      <c r="AQ38" s="68"/>
      <c r="AR38" s="75"/>
      <c r="AS38" s="75"/>
      <c r="AT38" s="75"/>
      <c r="AU38" s="75"/>
      <c r="AV38" s="75"/>
      <c r="AW38" s="68"/>
      <c r="AX38" s="75"/>
      <c r="AY38" s="68"/>
      <c r="AZ38" s="75"/>
      <c r="BA38" s="68"/>
      <c r="BB38" s="68"/>
      <c r="BC38" s="68"/>
      <c r="BD38" s="68"/>
      <c r="BE38" s="68"/>
      <c r="BF38" s="92"/>
      <c r="BG38" s="68"/>
    </row>
    <row r="39" ht="49" customHeight="1" spans="21:59">
      <c r="U39" s="12"/>
      <c r="V39" s="12"/>
      <c r="W39" s="12"/>
      <c r="X39" s="68"/>
      <c r="Y39" s="68"/>
      <c r="Z39" s="68"/>
      <c r="AA39" s="68"/>
      <c r="AB39" s="68"/>
      <c r="AC39" s="68"/>
      <c r="AD39" s="68"/>
      <c r="AE39" s="75"/>
      <c r="AF39" s="68"/>
      <c r="AG39" s="250" t="s">
        <v>316</v>
      </c>
      <c r="AH39" s="250"/>
      <c r="AI39" s="250"/>
      <c r="AJ39" s="250"/>
      <c r="AK39" s="250"/>
      <c r="AL39" s="250"/>
      <c r="AM39" s="75"/>
      <c r="AN39" s="68"/>
      <c r="AO39" s="75"/>
      <c r="AP39" s="68"/>
      <c r="AQ39" s="68"/>
      <c r="AR39" s="75"/>
      <c r="AS39" s="75"/>
      <c r="AT39" s="75"/>
      <c r="AU39" s="75"/>
      <c r="AV39" s="75"/>
      <c r="AW39" s="68"/>
      <c r="AX39" s="75"/>
      <c r="AY39" s="68"/>
      <c r="AZ39" s="75"/>
      <c r="BA39" s="68"/>
      <c r="BB39" s="68"/>
      <c r="BC39" s="68"/>
      <c r="BD39" s="68"/>
      <c r="BE39" s="68"/>
      <c r="BF39" s="92"/>
      <c r="BG39" s="68"/>
    </row>
    <row r="40" spans="21:59">
      <c r="U40" s="12"/>
      <c r="V40" s="12"/>
      <c r="W40" s="12"/>
      <c r="X40" s="68"/>
      <c r="Y40" s="68"/>
      <c r="Z40" s="68"/>
      <c r="AA40" s="68"/>
      <c r="AB40" s="68"/>
      <c r="AC40" s="68"/>
      <c r="AD40" s="68"/>
      <c r="AE40" s="75"/>
      <c r="AF40" s="68"/>
      <c r="AG40" s="68"/>
      <c r="AH40" s="68"/>
      <c r="AI40" s="68"/>
      <c r="AJ40" s="68"/>
      <c r="AK40" s="68"/>
      <c r="AL40" s="68"/>
      <c r="AM40" s="75"/>
      <c r="AN40" s="68"/>
      <c r="AO40" s="75"/>
      <c r="AP40" s="68"/>
      <c r="AQ40" s="68"/>
      <c r="AR40" s="75"/>
      <c r="AS40" s="75"/>
      <c r="AT40" s="75"/>
      <c r="AU40" s="75"/>
      <c r="AV40" s="75"/>
      <c r="AW40" s="68"/>
      <c r="AX40" s="75"/>
      <c r="AY40" s="68"/>
      <c r="AZ40" s="75"/>
      <c r="BA40" s="68"/>
      <c r="BB40" s="68"/>
      <c r="BC40" s="68"/>
      <c r="BD40" s="68"/>
      <c r="BE40" s="68"/>
      <c r="BF40" s="92"/>
      <c r="BG40" s="68"/>
    </row>
    <row r="41" spans="21:59">
      <c r="U41" s="12"/>
      <c r="V41" s="12"/>
      <c r="W41" s="12"/>
      <c r="X41" s="68"/>
      <c r="Y41" s="68"/>
      <c r="Z41" s="68"/>
      <c r="AA41" s="68"/>
      <c r="AB41" s="68"/>
      <c r="AC41" s="68"/>
      <c r="AD41" s="68"/>
      <c r="AE41" s="75"/>
      <c r="AF41" s="68"/>
      <c r="AG41" s="68"/>
      <c r="AH41" s="68"/>
      <c r="AI41" s="68"/>
      <c r="AJ41" s="68"/>
      <c r="AK41" s="68"/>
      <c r="AL41" s="68"/>
      <c r="AM41" s="75"/>
      <c r="AN41" s="68"/>
      <c r="AO41" s="75"/>
      <c r="AP41" s="68"/>
      <c r="AQ41" s="68"/>
      <c r="AR41" s="75"/>
      <c r="AS41" s="75"/>
      <c r="AT41" s="75"/>
      <c r="AU41" s="75"/>
      <c r="AV41" s="75"/>
      <c r="AW41" s="68"/>
      <c r="AX41" s="75"/>
      <c r="AY41" s="68"/>
      <c r="AZ41" s="75"/>
      <c r="BA41" s="68"/>
      <c r="BB41" s="68"/>
      <c r="BC41" s="68"/>
      <c r="BD41" s="68"/>
      <c r="BE41" s="68"/>
      <c r="BF41" s="92"/>
      <c r="BG41" s="68"/>
    </row>
    <row r="42" spans="21:59">
      <c r="U42" s="12"/>
      <c r="V42" s="12"/>
      <c r="W42" s="12"/>
      <c r="X42" s="68"/>
      <c r="Y42" s="68"/>
      <c r="Z42" s="68"/>
      <c r="AA42" s="68"/>
      <c r="AB42" s="68"/>
      <c r="AC42" s="68"/>
      <c r="AD42" s="68"/>
      <c r="AE42" s="75"/>
      <c r="AF42" s="68"/>
      <c r="AG42" s="68"/>
      <c r="AH42" s="68"/>
      <c r="AI42" s="68"/>
      <c r="AJ42" s="68"/>
      <c r="AK42" s="68"/>
      <c r="AL42" s="68"/>
      <c r="AM42" s="75"/>
      <c r="AN42" s="68"/>
      <c r="AO42" s="75"/>
      <c r="AP42" s="68"/>
      <c r="AQ42" s="68"/>
      <c r="AR42" s="75"/>
      <c r="AS42" s="75"/>
      <c r="AT42" s="75"/>
      <c r="AU42" s="75"/>
      <c r="AV42" s="75"/>
      <c r="AW42" s="68"/>
      <c r="AX42" s="75"/>
      <c r="AY42" s="68"/>
      <c r="AZ42" s="75"/>
      <c r="BA42" s="68"/>
      <c r="BB42" s="68"/>
      <c r="BC42" s="68"/>
      <c r="BD42" s="68"/>
      <c r="BE42" s="68"/>
      <c r="BF42" s="92"/>
      <c r="BG42" s="68"/>
    </row>
    <row r="43" spans="21:59">
      <c r="U43" s="12"/>
      <c r="V43" s="12"/>
      <c r="W43" s="12"/>
      <c r="X43" s="68"/>
      <c r="Y43" s="68"/>
      <c r="Z43" s="68"/>
      <c r="AA43" s="68"/>
      <c r="AB43" s="68"/>
      <c r="AC43" s="68"/>
      <c r="AD43" s="68"/>
      <c r="AE43" s="75"/>
      <c r="AF43" s="68"/>
      <c r="AG43" s="68"/>
      <c r="AH43" s="68"/>
      <c r="AI43" s="68"/>
      <c r="AJ43" s="68"/>
      <c r="AK43" s="68"/>
      <c r="AL43" s="68"/>
      <c r="AM43" s="75"/>
      <c r="AN43" s="68"/>
      <c r="AO43" s="75"/>
      <c r="AP43" s="68"/>
      <c r="AQ43" s="68"/>
      <c r="AR43" s="75"/>
      <c r="AS43" s="75"/>
      <c r="AT43" s="75"/>
      <c r="AU43" s="75"/>
      <c r="AV43" s="75"/>
      <c r="AW43" s="68"/>
      <c r="AX43" s="75"/>
      <c r="AY43" s="68"/>
      <c r="AZ43" s="75"/>
      <c r="BA43" s="68"/>
      <c r="BB43" s="68"/>
      <c r="BC43" s="68"/>
      <c r="BD43" s="68"/>
      <c r="BE43" s="68"/>
      <c r="BF43" s="92"/>
      <c r="BG43" s="68"/>
    </row>
    <row r="44" spans="21:59">
      <c r="U44" s="12"/>
      <c r="V44" s="12"/>
      <c r="W44" s="12"/>
      <c r="X44" s="68"/>
      <c r="Y44" s="68"/>
      <c r="Z44" s="68"/>
      <c r="AA44" s="68"/>
      <c r="AB44" s="68"/>
      <c r="AC44" s="68"/>
      <c r="AD44" s="68"/>
      <c r="AE44" s="75"/>
      <c r="AF44" s="68"/>
      <c r="AG44" s="68"/>
      <c r="AH44" s="68"/>
      <c r="AI44" s="68"/>
      <c r="AJ44" s="68"/>
      <c r="AK44" s="68"/>
      <c r="AL44" s="68"/>
      <c r="AM44" s="75"/>
      <c r="AN44" s="68"/>
      <c r="AO44" s="75"/>
      <c r="AP44" s="68"/>
      <c r="AQ44" s="68"/>
      <c r="AR44" s="75"/>
      <c r="AS44" s="75"/>
      <c r="AT44" s="75"/>
      <c r="AU44" s="75"/>
      <c r="AV44" s="75"/>
      <c r="AW44" s="68"/>
      <c r="AX44" s="75"/>
      <c r="AY44" s="68"/>
      <c r="AZ44" s="75"/>
      <c r="BA44" s="68"/>
      <c r="BB44" s="68"/>
      <c r="BC44" s="68"/>
      <c r="BD44" s="68"/>
      <c r="BE44" s="68"/>
      <c r="BF44" s="92"/>
      <c r="BG44" s="68"/>
    </row>
    <row r="45" spans="21:59">
      <c r="U45" s="12"/>
      <c r="V45" s="12"/>
      <c r="W45" s="12"/>
      <c r="X45" s="68"/>
      <c r="Y45" s="68"/>
      <c r="Z45" s="68"/>
      <c r="AA45" s="68"/>
      <c r="AB45" s="68"/>
      <c r="AC45" s="68"/>
      <c r="AD45" s="68"/>
      <c r="AE45" s="75"/>
      <c r="AF45" s="68"/>
      <c r="AG45" s="68"/>
      <c r="AH45" s="68"/>
      <c r="AI45" s="68"/>
      <c r="AJ45" s="68"/>
      <c r="AK45" s="68"/>
      <c r="AL45" s="68"/>
      <c r="AM45" s="75"/>
      <c r="AN45" s="68"/>
      <c r="AO45" s="75"/>
      <c r="AP45" s="68"/>
      <c r="AQ45" s="68"/>
      <c r="AR45" s="75"/>
      <c r="AS45" s="75"/>
      <c r="AT45" s="75"/>
      <c r="AU45" s="75"/>
      <c r="AV45" s="75"/>
      <c r="AW45" s="68"/>
      <c r="AX45" s="75"/>
      <c r="AY45" s="68"/>
      <c r="AZ45" s="75"/>
      <c r="BA45" s="68"/>
      <c r="BB45" s="68"/>
      <c r="BC45" s="68"/>
      <c r="BD45" s="68"/>
      <c r="BE45" s="68"/>
      <c r="BF45" s="92"/>
      <c r="BG45" s="68"/>
    </row>
    <row r="46" spans="21:59">
      <c r="U46" s="12"/>
      <c r="V46" s="12"/>
      <c r="W46" s="12"/>
      <c r="X46" s="68"/>
      <c r="Y46" s="68"/>
      <c r="Z46" s="68"/>
      <c r="AA46" s="68"/>
      <c r="AB46" s="68"/>
      <c r="AC46" s="68"/>
      <c r="AD46" s="68"/>
      <c r="AE46" s="75"/>
      <c r="AF46" s="68"/>
      <c r="AG46" s="68"/>
      <c r="AH46" s="68"/>
      <c r="AI46" s="68"/>
      <c r="AJ46" s="68"/>
      <c r="AK46" s="68"/>
      <c r="AL46" s="68"/>
      <c r="AM46" s="75"/>
      <c r="AN46" s="68"/>
      <c r="AO46" s="75"/>
      <c r="AP46" s="68"/>
      <c r="AQ46" s="68"/>
      <c r="AR46" s="75"/>
      <c r="AS46" s="75"/>
      <c r="AT46" s="75"/>
      <c r="AU46" s="75"/>
      <c r="AV46" s="75"/>
      <c r="AW46" s="68"/>
      <c r="AX46" s="75"/>
      <c r="AY46" s="68"/>
      <c r="AZ46" s="75"/>
      <c r="BA46" s="68"/>
      <c r="BB46" s="68"/>
      <c r="BC46" s="68"/>
      <c r="BD46" s="68"/>
      <c r="BE46" s="68"/>
      <c r="BF46" s="92"/>
      <c r="BG46" s="68"/>
    </row>
    <row r="47" spans="21:59">
      <c r="U47" s="12"/>
      <c r="V47" s="12"/>
      <c r="W47" s="12"/>
      <c r="X47" s="68"/>
      <c r="Y47" s="68"/>
      <c r="Z47" s="68"/>
      <c r="AA47" s="68"/>
      <c r="AB47" s="68"/>
      <c r="AC47" s="68"/>
      <c r="AD47" s="68"/>
      <c r="AE47" s="75"/>
      <c r="AF47" s="68"/>
      <c r="AG47" s="68"/>
      <c r="AH47" s="68"/>
      <c r="AI47" s="68"/>
      <c r="AJ47" s="68"/>
      <c r="AK47" s="68"/>
      <c r="AL47" s="68"/>
      <c r="AM47" s="75"/>
      <c r="AN47" s="68"/>
      <c r="AO47" s="75"/>
      <c r="AP47" s="68"/>
      <c r="AQ47" s="68"/>
      <c r="AR47" s="75"/>
      <c r="AS47" s="75"/>
      <c r="AT47" s="75"/>
      <c r="AU47" s="75"/>
      <c r="AV47" s="75"/>
      <c r="AW47" s="68"/>
      <c r="AX47" s="75"/>
      <c r="AY47" s="68"/>
      <c r="AZ47" s="75"/>
      <c r="BA47" s="68"/>
      <c r="BB47" s="68"/>
      <c r="BC47" s="68"/>
      <c r="BD47" s="68"/>
      <c r="BE47" s="68"/>
      <c r="BF47" s="92"/>
      <c r="BG47" s="68"/>
    </row>
    <row r="48" spans="21:59">
      <c r="U48" s="12"/>
      <c r="V48" s="12"/>
      <c r="W48" s="12"/>
      <c r="X48" s="68"/>
      <c r="Y48" s="68"/>
      <c r="Z48" s="68"/>
      <c r="AA48" s="68"/>
      <c r="AB48" s="68"/>
      <c r="AC48" s="68"/>
      <c r="AD48" s="68"/>
      <c r="AE48" s="75"/>
      <c r="AF48" s="68"/>
      <c r="AG48" s="68"/>
      <c r="AH48" s="68"/>
      <c r="AI48" s="68"/>
      <c r="AJ48" s="68"/>
      <c r="AK48" s="68"/>
      <c r="AL48" s="68"/>
      <c r="AM48" s="75"/>
      <c r="AN48" s="68"/>
      <c r="AO48" s="75"/>
      <c r="AP48" s="68"/>
      <c r="AQ48" s="68"/>
      <c r="AR48" s="75"/>
      <c r="AS48" s="75"/>
      <c r="AT48" s="75"/>
      <c r="AU48" s="75"/>
      <c r="AV48" s="75"/>
      <c r="AW48" s="68"/>
      <c r="AX48" s="75"/>
      <c r="AY48" s="68"/>
      <c r="AZ48" s="75"/>
      <c r="BA48" s="68"/>
      <c r="BB48" s="68"/>
      <c r="BC48" s="68"/>
      <c r="BD48" s="68"/>
      <c r="BE48" s="68"/>
      <c r="BF48" s="92"/>
      <c r="BG48" s="68"/>
    </row>
    <row r="49" spans="21:59">
      <c r="U49" s="12"/>
      <c r="V49" s="12"/>
      <c r="W49" s="12"/>
      <c r="X49" s="68"/>
      <c r="Y49" s="68"/>
      <c r="Z49" s="68"/>
      <c r="AA49" s="68"/>
      <c r="AB49" s="68"/>
      <c r="AC49" s="68"/>
      <c r="AD49" s="68"/>
      <c r="AE49" s="75"/>
      <c r="AF49" s="68"/>
      <c r="AG49" s="68"/>
      <c r="AH49" s="68"/>
      <c r="AI49" s="68"/>
      <c r="AJ49" s="68"/>
      <c r="AK49" s="68"/>
      <c r="AL49" s="68"/>
      <c r="AM49" s="75"/>
      <c r="AN49" s="68"/>
      <c r="AO49" s="75"/>
      <c r="AP49" s="68"/>
      <c r="AQ49" s="68"/>
      <c r="AR49" s="75"/>
      <c r="AS49" s="75"/>
      <c r="AT49" s="75"/>
      <c r="AU49" s="75"/>
      <c r="AV49" s="75"/>
      <c r="AW49" s="68"/>
      <c r="AX49" s="75"/>
      <c r="AY49" s="68"/>
      <c r="AZ49" s="75"/>
      <c r="BA49" s="68"/>
      <c r="BB49" s="68"/>
      <c r="BC49" s="68"/>
      <c r="BD49" s="68"/>
      <c r="BE49" s="68"/>
      <c r="BF49" s="92"/>
      <c r="BG49" s="68"/>
    </row>
    <row r="50" spans="21:59">
      <c r="U50" s="12"/>
      <c r="V50" s="12"/>
      <c r="W50" s="12"/>
      <c r="X50" s="68"/>
      <c r="Y50" s="68"/>
      <c r="Z50" s="68"/>
      <c r="AA50" s="68"/>
      <c r="AB50" s="68"/>
      <c r="AC50" s="68"/>
      <c r="AD50" s="68"/>
      <c r="AE50" s="75"/>
      <c r="AF50" s="68"/>
      <c r="AG50" s="68"/>
      <c r="AH50" s="68"/>
      <c r="AI50" s="68"/>
      <c r="AJ50" s="68"/>
      <c r="AK50" s="68"/>
      <c r="AL50" s="68"/>
      <c r="AM50" s="75"/>
      <c r="AN50" s="68"/>
      <c r="AO50" s="75"/>
      <c r="AP50" s="68"/>
      <c r="AQ50" s="68"/>
      <c r="AR50" s="75"/>
      <c r="AS50" s="75"/>
      <c r="AT50" s="75"/>
      <c r="AU50" s="75"/>
      <c r="AV50" s="75"/>
      <c r="AW50" s="68"/>
      <c r="AX50" s="75"/>
      <c r="AY50" s="68"/>
      <c r="AZ50" s="75"/>
      <c r="BA50" s="68"/>
      <c r="BB50" s="68"/>
      <c r="BC50" s="68"/>
      <c r="BD50" s="68"/>
      <c r="BE50" s="68"/>
      <c r="BF50" s="92"/>
      <c r="BG50" s="68"/>
    </row>
    <row r="51" spans="21:59">
      <c r="U51" s="12"/>
      <c r="V51" s="12"/>
      <c r="W51" s="12"/>
      <c r="X51" s="68"/>
      <c r="Y51" s="68"/>
      <c r="Z51" s="68"/>
      <c r="AA51" s="68"/>
      <c r="AB51" s="68"/>
      <c r="AC51" s="68"/>
      <c r="AD51" s="68"/>
      <c r="AE51" s="75"/>
      <c r="AF51" s="68"/>
      <c r="AG51" s="68"/>
      <c r="AH51" s="68"/>
      <c r="AI51" s="68"/>
      <c r="AJ51" s="68"/>
      <c r="AK51" s="68"/>
      <c r="AL51" s="68"/>
      <c r="AM51" s="75"/>
      <c r="AN51" s="68"/>
      <c r="AO51" s="75"/>
      <c r="AP51" s="68"/>
      <c r="AQ51" s="68"/>
      <c r="AR51" s="75"/>
      <c r="AS51" s="75"/>
      <c r="AT51" s="75"/>
      <c r="AU51" s="75"/>
      <c r="AV51" s="75"/>
      <c r="AW51" s="68"/>
      <c r="AX51" s="75"/>
      <c r="AY51" s="68"/>
      <c r="AZ51" s="75"/>
      <c r="BA51" s="68"/>
      <c r="BB51" s="68"/>
      <c r="BC51" s="68"/>
      <c r="BD51" s="68"/>
      <c r="BE51" s="68"/>
      <c r="BF51" s="92"/>
      <c r="BG51" s="68"/>
    </row>
    <row r="52" spans="21:59">
      <c r="U52" s="12"/>
      <c r="V52" s="12"/>
      <c r="W52" s="12"/>
      <c r="X52" s="68"/>
      <c r="Y52" s="68"/>
      <c r="Z52" s="68"/>
      <c r="AA52" s="68"/>
      <c r="AB52" s="68"/>
      <c r="AC52" s="68"/>
      <c r="AD52" s="68"/>
      <c r="AE52" s="75"/>
      <c r="AF52" s="68"/>
      <c r="AG52" s="68"/>
      <c r="AH52" s="68"/>
      <c r="AI52" s="68"/>
      <c r="AJ52" s="68"/>
      <c r="AK52" s="68"/>
      <c r="AL52" s="68"/>
      <c r="AM52" s="75"/>
      <c r="AN52" s="68"/>
      <c r="AO52" s="75"/>
      <c r="AP52" s="68"/>
      <c r="AQ52" s="68"/>
      <c r="AR52" s="75"/>
      <c r="AS52" s="75"/>
      <c r="AT52" s="75"/>
      <c r="AU52" s="75"/>
      <c r="AV52" s="75"/>
      <c r="AW52" s="68"/>
      <c r="AX52" s="75"/>
      <c r="AY52" s="68"/>
      <c r="AZ52" s="75"/>
      <c r="BA52" s="68"/>
      <c r="BB52" s="68"/>
      <c r="BC52" s="68"/>
      <c r="BD52" s="68"/>
      <c r="BE52" s="68"/>
      <c r="BF52" s="92"/>
      <c r="BG52" s="68"/>
    </row>
    <row r="53" spans="21:59">
      <c r="U53" s="12"/>
      <c r="V53" s="12"/>
      <c r="W53" s="12"/>
      <c r="X53" s="68"/>
      <c r="Y53" s="68"/>
      <c r="Z53" s="68"/>
      <c r="AA53" s="68"/>
      <c r="AB53" s="68"/>
      <c r="AC53" s="68"/>
      <c r="AD53" s="68"/>
      <c r="AE53" s="75"/>
      <c r="AF53" s="68"/>
      <c r="AG53" s="68"/>
      <c r="AH53" s="68"/>
      <c r="AI53" s="68"/>
      <c r="AJ53" s="68"/>
      <c r="AK53" s="68"/>
      <c r="AL53" s="68"/>
      <c r="AM53" s="75"/>
      <c r="AN53" s="68"/>
      <c r="AO53" s="75"/>
      <c r="AP53" s="68"/>
      <c r="AQ53" s="68"/>
      <c r="AR53" s="75"/>
      <c r="AS53" s="75"/>
      <c r="AT53" s="75"/>
      <c r="AU53" s="75"/>
      <c r="AV53" s="75"/>
      <c r="AW53" s="68"/>
      <c r="AX53" s="75"/>
      <c r="AY53" s="68"/>
      <c r="AZ53" s="75"/>
      <c r="BA53" s="68"/>
      <c r="BB53" s="68"/>
      <c r="BC53" s="68"/>
      <c r="BD53" s="68"/>
      <c r="BE53" s="68"/>
      <c r="BF53" s="92"/>
      <c r="BG53" s="68"/>
    </row>
    <row r="54" spans="21:59">
      <c r="U54" s="12"/>
      <c r="V54" s="12"/>
      <c r="W54" s="12"/>
      <c r="X54" s="68"/>
      <c r="Y54" s="68"/>
      <c r="Z54" s="68"/>
      <c r="AA54" s="68"/>
      <c r="AB54" s="68"/>
      <c r="AC54" s="68"/>
      <c r="AD54" s="68"/>
      <c r="AE54" s="75"/>
      <c r="AF54" s="68"/>
      <c r="AG54" s="68"/>
      <c r="AH54" s="68"/>
      <c r="AI54" s="68"/>
      <c r="AJ54" s="68"/>
      <c r="AK54" s="68"/>
      <c r="AL54" s="68"/>
      <c r="AM54" s="75"/>
      <c r="AN54" s="68"/>
      <c r="AO54" s="75"/>
      <c r="AP54" s="68"/>
      <c r="AQ54" s="68"/>
      <c r="AR54" s="75"/>
      <c r="AS54" s="75"/>
      <c r="AT54" s="75"/>
      <c r="AU54" s="75"/>
      <c r="AV54" s="75"/>
      <c r="AW54" s="68"/>
      <c r="AX54" s="75"/>
      <c r="AY54" s="68"/>
      <c r="AZ54" s="75"/>
      <c r="BA54" s="68"/>
      <c r="BB54" s="68"/>
      <c r="BC54" s="68"/>
      <c r="BD54" s="68"/>
      <c r="BE54" s="68"/>
      <c r="BF54" s="92"/>
      <c r="BG54" s="68"/>
    </row>
    <row r="55" spans="21:59">
      <c r="U55" s="12"/>
      <c r="V55" s="12"/>
      <c r="W55" s="12"/>
      <c r="X55" s="68"/>
      <c r="Y55" s="68"/>
      <c r="Z55" s="68"/>
      <c r="AA55" s="68"/>
      <c r="AB55" s="68"/>
      <c r="AC55" s="68"/>
      <c r="AD55" s="68"/>
      <c r="AE55" s="75"/>
      <c r="AF55" s="68"/>
      <c r="AG55" s="68"/>
      <c r="AH55" s="68"/>
      <c r="AI55" s="68"/>
      <c r="AJ55" s="68"/>
      <c r="AK55" s="68"/>
      <c r="AL55" s="68"/>
      <c r="AM55" s="75"/>
      <c r="AN55" s="68"/>
      <c r="AO55" s="75"/>
      <c r="AP55" s="68"/>
      <c r="AQ55" s="68"/>
      <c r="AR55" s="75"/>
      <c r="AS55" s="75"/>
      <c r="AT55" s="75"/>
      <c r="AU55" s="75"/>
      <c r="AV55" s="75"/>
      <c r="AW55" s="68"/>
      <c r="AX55" s="75"/>
      <c r="AY55" s="68"/>
      <c r="AZ55" s="75"/>
      <c r="BA55" s="68"/>
      <c r="BB55" s="68"/>
      <c r="BC55" s="68"/>
      <c r="BD55" s="68"/>
      <c r="BE55" s="68"/>
      <c r="BF55" s="92"/>
      <c r="BG55" s="68"/>
    </row>
    <row r="56" spans="21:59">
      <c r="U56" s="12"/>
      <c r="V56" s="12"/>
      <c r="W56" s="12"/>
      <c r="X56" s="68"/>
      <c r="Y56" s="68"/>
      <c r="Z56" s="68"/>
      <c r="AA56" s="68"/>
      <c r="AB56" s="68"/>
      <c r="AC56" s="68"/>
      <c r="AD56" s="68"/>
      <c r="AE56" s="75"/>
      <c r="AF56" s="68"/>
      <c r="AG56" s="68"/>
      <c r="AH56" s="68"/>
      <c r="AI56" s="68"/>
      <c r="AJ56" s="68"/>
      <c r="AK56" s="68"/>
      <c r="AL56" s="68"/>
      <c r="AM56" s="75"/>
      <c r="AN56" s="68"/>
      <c r="AO56" s="75"/>
      <c r="AP56" s="68"/>
      <c r="AQ56" s="68"/>
      <c r="AR56" s="75"/>
      <c r="AS56" s="75"/>
      <c r="AT56" s="75"/>
      <c r="AU56" s="75"/>
      <c r="AV56" s="75"/>
      <c r="AW56" s="68"/>
      <c r="AX56" s="75"/>
      <c r="AY56" s="68"/>
      <c r="AZ56" s="75"/>
      <c r="BA56" s="68"/>
      <c r="BB56" s="68"/>
      <c r="BC56" s="68"/>
      <c r="BD56" s="68"/>
      <c r="BE56" s="68"/>
      <c r="BF56" s="92"/>
      <c r="BG56" s="68"/>
    </row>
    <row r="57" spans="21:59">
      <c r="U57" s="12"/>
      <c r="V57" s="12"/>
      <c r="W57" s="12"/>
      <c r="X57" s="68"/>
      <c r="Y57" s="68"/>
      <c r="Z57" s="68"/>
      <c r="AA57" s="68"/>
      <c r="AB57" s="68"/>
      <c r="AC57" s="68"/>
      <c r="AD57" s="68"/>
      <c r="AE57" s="75"/>
      <c r="AF57" s="68"/>
      <c r="AG57" s="68"/>
      <c r="AH57" s="68"/>
      <c r="AI57" s="68"/>
      <c r="AJ57" s="68"/>
      <c r="AK57" s="68"/>
      <c r="AL57" s="68"/>
      <c r="AM57" s="75"/>
      <c r="AN57" s="68"/>
      <c r="AO57" s="75"/>
      <c r="AP57" s="68"/>
      <c r="AQ57" s="68"/>
      <c r="AR57" s="75"/>
      <c r="AS57" s="75"/>
      <c r="AT57" s="75"/>
      <c r="AU57" s="75"/>
      <c r="AV57" s="75"/>
      <c r="AW57" s="68"/>
      <c r="AX57" s="75"/>
      <c r="AY57" s="68"/>
      <c r="AZ57" s="75"/>
      <c r="BA57" s="68"/>
      <c r="BB57" s="68"/>
      <c r="BC57" s="68"/>
      <c r="BD57" s="68"/>
      <c r="BE57" s="68"/>
      <c r="BF57" s="92"/>
      <c r="BG57" s="68"/>
    </row>
    <row r="58" spans="21:59">
      <c r="U58" s="12"/>
      <c r="V58" s="12"/>
      <c r="W58" s="12"/>
      <c r="X58" s="68"/>
      <c r="Y58" s="68"/>
      <c r="Z58" s="68"/>
      <c r="AA58" s="68"/>
      <c r="AB58" s="68"/>
      <c r="AC58" s="68"/>
      <c r="AD58" s="68"/>
      <c r="AE58" s="75"/>
      <c r="AF58" s="68"/>
      <c r="AG58" s="68"/>
      <c r="AH58" s="68"/>
      <c r="AI58" s="68"/>
      <c r="AJ58" s="68"/>
      <c r="AK58" s="68"/>
      <c r="AL58" s="68"/>
      <c r="AM58" s="75"/>
      <c r="AN58" s="68"/>
      <c r="AO58" s="75"/>
      <c r="AP58" s="68"/>
      <c r="AQ58" s="68"/>
      <c r="AR58" s="75"/>
      <c r="AS58" s="75"/>
      <c r="AT58" s="75"/>
      <c r="AU58" s="75"/>
      <c r="AV58" s="75"/>
      <c r="AW58" s="68"/>
      <c r="AX58" s="75"/>
      <c r="AY58" s="68"/>
      <c r="AZ58" s="75"/>
      <c r="BA58" s="68"/>
      <c r="BB58" s="68"/>
      <c r="BC58" s="68"/>
      <c r="BD58" s="68"/>
      <c r="BE58" s="68"/>
      <c r="BF58" s="92"/>
      <c r="BG58" s="68"/>
    </row>
    <row r="59" spans="21:59">
      <c r="U59" s="12"/>
      <c r="V59" s="12"/>
      <c r="W59" s="12"/>
      <c r="X59" s="68"/>
      <c r="Y59" s="68"/>
      <c r="Z59" s="68"/>
      <c r="AA59" s="68"/>
      <c r="AB59" s="68"/>
      <c r="AC59" s="68"/>
      <c r="AD59" s="68"/>
      <c r="AE59" s="75"/>
      <c r="AF59" s="68"/>
      <c r="AG59" s="68"/>
      <c r="AH59" s="68"/>
      <c r="AI59" s="68"/>
      <c r="AJ59" s="68"/>
      <c r="AK59" s="68"/>
      <c r="AL59" s="68"/>
      <c r="AM59" s="75"/>
      <c r="AN59" s="68"/>
      <c r="AO59" s="75"/>
      <c r="AP59" s="68"/>
      <c r="AQ59" s="68"/>
      <c r="AR59" s="75"/>
      <c r="AS59" s="75"/>
      <c r="AT59" s="75"/>
      <c r="AU59" s="75"/>
      <c r="AV59" s="75"/>
      <c r="AW59" s="68"/>
      <c r="AX59" s="75"/>
      <c r="AY59" s="68"/>
      <c r="AZ59" s="75"/>
      <c r="BA59" s="68"/>
      <c r="BB59" s="68"/>
      <c r="BC59" s="68"/>
      <c r="BD59" s="68"/>
      <c r="BE59" s="68"/>
      <c r="BF59" s="92"/>
      <c r="BG59" s="68"/>
    </row>
    <row r="60" spans="21:59">
      <c r="U60" s="12"/>
      <c r="V60" s="12"/>
      <c r="W60" s="12"/>
      <c r="X60" s="68"/>
      <c r="Y60" s="68"/>
      <c r="Z60" s="68"/>
      <c r="AA60" s="68"/>
      <c r="AB60" s="68"/>
      <c r="AC60" s="68"/>
      <c r="AD60" s="68"/>
      <c r="AE60" s="75"/>
      <c r="AF60" s="68"/>
      <c r="AG60" s="68"/>
      <c r="AH60" s="68"/>
      <c r="AI60" s="68"/>
      <c r="AJ60" s="68"/>
      <c r="AK60" s="68"/>
      <c r="AL60" s="68"/>
      <c r="AM60" s="75"/>
      <c r="AN60" s="68"/>
      <c r="AO60" s="75"/>
      <c r="AP60" s="68"/>
      <c r="AQ60" s="68"/>
      <c r="AR60" s="75"/>
      <c r="AS60" s="75"/>
      <c r="AT60" s="75"/>
      <c r="AU60" s="75"/>
      <c r="AV60" s="75"/>
      <c r="AW60" s="68"/>
      <c r="AX60" s="75"/>
      <c r="AY60" s="68"/>
      <c r="AZ60" s="75"/>
      <c r="BA60" s="68"/>
      <c r="BB60" s="68"/>
      <c r="BC60" s="68"/>
      <c r="BD60" s="68"/>
      <c r="BE60" s="68"/>
      <c r="BF60" s="92"/>
      <c r="BG60" s="68"/>
    </row>
    <row r="61" spans="21:59">
      <c r="U61" s="12"/>
      <c r="V61" s="12"/>
      <c r="W61" s="12"/>
      <c r="X61" s="68"/>
      <c r="Y61" s="68"/>
      <c r="Z61" s="68"/>
      <c r="AA61" s="68"/>
      <c r="AB61" s="68"/>
      <c r="AC61" s="68"/>
      <c r="AD61" s="68"/>
      <c r="AE61" s="75"/>
      <c r="AF61" s="68"/>
      <c r="AG61" s="68"/>
      <c r="AH61" s="68"/>
      <c r="AI61" s="68"/>
      <c r="AJ61" s="68"/>
      <c r="AK61" s="68"/>
      <c r="AL61" s="68"/>
      <c r="AM61" s="75"/>
      <c r="AN61" s="68"/>
      <c r="AO61" s="75"/>
      <c r="AP61" s="68"/>
      <c r="AQ61" s="68"/>
      <c r="AR61" s="75"/>
      <c r="AS61" s="75"/>
      <c r="AT61" s="75"/>
      <c r="AU61" s="75"/>
      <c r="AV61" s="75"/>
      <c r="AW61" s="68"/>
      <c r="AX61" s="75"/>
      <c r="AY61" s="68"/>
      <c r="AZ61" s="75"/>
      <c r="BA61" s="68"/>
      <c r="BB61" s="68"/>
      <c r="BC61" s="68"/>
      <c r="BD61" s="68"/>
      <c r="BE61" s="68"/>
      <c r="BF61" s="92"/>
      <c r="BG61" s="68"/>
    </row>
    <row r="62" spans="21:59">
      <c r="U62" s="12"/>
      <c r="V62" s="12"/>
      <c r="W62" s="12"/>
      <c r="X62" s="68"/>
      <c r="Y62" s="68"/>
      <c r="Z62" s="68"/>
      <c r="AA62" s="68"/>
      <c r="AB62" s="68"/>
      <c r="AC62" s="68"/>
      <c r="AD62" s="68"/>
      <c r="AE62" s="75"/>
      <c r="AF62" s="68"/>
      <c r="AG62" s="68"/>
      <c r="AH62" s="68"/>
      <c r="AI62" s="68"/>
      <c r="AJ62" s="68"/>
      <c r="AK62" s="68"/>
      <c r="AL62" s="68"/>
      <c r="AM62" s="75"/>
      <c r="AN62" s="68"/>
      <c r="AO62" s="75"/>
      <c r="AP62" s="68"/>
      <c r="AQ62" s="68"/>
      <c r="AR62" s="75"/>
      <c r="AS62" s="75"/>
      <c r="AT62" s="75"/>
      <c r="AU62" s="75"/>
      <c r="AV62" s="75"/>
      <c r="AW62" s="68"/>
      <c r="AX62" s="75"/>
      <c r="AY62" s="68"/>
      <c r="AZ62" s="75"/>
      <c r="BA62" s="68"/>
      <c r="BB62" s="68"/>
      <c r="BC62" s="68"/>
      <c r="BD62" s="68"/>
      <c r="BE62" s="68"/>
      <c r="BF62" s="92"/>
      <c r="BG62" s="68"/>
    </row>
    <row r="63" spans="21:59">
      <c r="U63" s="12"/>
      <c r="V63" s="12"/>
      <c r="W63" s="12"/>
      <c r="X63" s="68"/>
      <c r="Y63" s="68"/>
      <c r="Z63" s="68"/>
      <c r="AA63" s="68"/>
      <c r="AB63" s="68"/>
      <c r="AC63" s="68"/>
      <c r="AD63" s="68"/>
      <c r="AE63" s="75"/>
      <c r="AF63" s="68"/>
      <c r="AG63" s="68"/>
      <c r="AH63" s="68"/>
      <c r="AI63" s="68"/>
      <c r="AJ63" s="68"/>
      <c r="AK63" s="68"/>
      <c r="AL63" s="68"/>
      <c r="AM63" s="75"/>
      <c r="AN63" s="68"/>
      <c r="AO63" s="75"/>
      <c r="AP63" s="68"/>
      <c r="AQ63" s="68"/>
      <c r="AR63" s="75"/>
      <c r="AS63" s="75"/>
      <c r="AT63" s="75"/>
      <c r="AU63" s="75"/>
      <c r="AV63" s="75"/>
      <c r="AW63" s="68"/>
      <c r="AX63" s="75"/>
      <c r="AY63" s="68"/>
      <c r="AZ63" s="75"/>
      <c r="BA63" s="68"/>
      <c r="BB63" s="68"/>
      <c r="BC63" s="68"/>
      <c r="BD63" s="68"/>
      <c r="BE63" s="68"/>
      <c r="BF63" s="92"/>
      <c r="BG63" s="68"/>
    </row>
    <row r="64" spans="21:59">
      <c r="U64" s="12"/>
      <c r="V64" s="12"/>
      <c r="W64" s="12"/>
      <c r="X64" s="68"/>
      <c r="Y64" s="68"/>
      <c r="Z64" s="68"/>
      <c r="AA64" s="68"/>
      <c r="AB64" s="68"/>
      <c r="AC64" s="68"/>
      <c r="AD64" s="68"/>
      <c r="AE64" s="75"/>
      <c r="AF64" s="68"/>
      <c r="AG64" s="68"/>
      <c r="AH64" s="68"/>
      <c r="AI64" s="68"/>
      <c r="AJ64" s="68"/>
      <c r="AK64" s="68"/>
      <c r="AL64" s="68"/>
      <c r="AM64" s="75"/>
      <c r="AN64" s="68"/>
      <c r="AO64" s="75"/>
      <c r="AP64" s="68"/>
      <c r="AQ64" s="68"/>
      <c r="AR64" s="75"/>
      <c r="AS64" s="75"/>
      <c r="AT64" s="75"/>
      <c r="AU64" s="75"/>
      <c r="AV64" s="75"/>
      <c r="AW64" s="68"/>
      <c r="AX64" s="75"/>
      <c r="AY64" s="68"/>
      <c r="AZ64" s="75"/>
      <c r="BA64" s="68"/>
      <c r="BB64" s="68"/>
      <c r="BC64" s="68"/>
      <c r="BD64" s="68"/>
      <c r="BE64" s="68"/>
      <c r="BF64" s="92"/>
      <c r="BG64" s="68"/>
    </row>
    <row r="65" spans="21:59">
      <c r="U65" s="12"/>
      <c r="V65" s="12"/>
      <c r="W65" s="12"/>
      <c r="X65" s="68"/>
      <c r="Y65" s="68"/>
      <c r="Z65" s="68"/>
      <c r="AA65" s="68"/>
      <c r="AB65" s="68"/>
      <c r="AC65" s="68"/>
      <c r="AD65" s="68"/>
      <c r="AE65" s="75"/>
      <c r="AF65" s="68"/>
      <c r="AG65" s="68"/>
      <c r="AH65" s="68"/>
      <c r="AI65" s="68"/>
      <c r="AJ65" s="68"/>
      <c r="AK65" s="68"/>
      <c r="AL65" s="68"/>
      <c r="AM65" s="75"/>
      <c r="AN65" s="68"/>
      <c r="AO65" s="75"/>
      <c r="AP65" s="68"/>
      <c r="AQ65" s="68"/>
      <c r="AR65" s="75"/>
      <c r="AS65" s="75"/>
      <c r="AT65" s="75"/>
      <c r="AU65" s="75"/>
      <c r="AV65" s="75"/>
      <c r="AW65" s="68"/>
      <c r="AX65" s="75"/>
      <c r="AY65" s="68"/>
      <c r="AZ65" s="75"/>
      <c r="BA65" s="68"/>
      <c r="BB65" s="68"/>
      <c r="BC65" s="68"/>
      <c r="BD65" s="68"/>
      <c r="BE65" s="68"/>
      <c r="BF65" s="92"/>
      <c r="BG65" s="68"/>
    </row>
    <row r="66" spans="21:59">
      <c r="U66" s="12"/>
      <c r="V66" s="12"/>
      <c r="W66" s="12"/>
      <c r="X66" s="68"/>
      <c r="Y66" s="68"/>
      <c r="Z66" s="68"/>
      <c r="AA66" s="68"/>
      <c r="AB66" s="68"/>
      <c r="AC66" s="68"/>
      <c r="AD66" s="68"/>
      <c r="AE66" s="75"/>
      <c r="AF66" s="68"/>
      <c r="AG66" s="68"/>
      <c r="AH66" s="68"/>
      <c r="AI66" s="68"/>
      <c r="AJ66" s="68"/>
      <c r="AK66" s="68"/>
      <c r="AL66" s="68"/>
      <c r="AM66" s="75"/>
      <c r="AN66" s="68"/>
      <c r="AO66" s="75"/>
      <c r="AP66" s="68"/>
      <c r="AQ66" s="68"/>
      <c r="AR66" s="75"/>
      <c r="AS66" s="75"/>
      <c r="AT66" s="75"/>
      <c r="AU66" s="75"/>
      <c r="AV66" s="75"/>
      <c r="AW66" s="68"/>
      <c r="AX66" s="75"/>
      <c r="AY66" s="68"/>
      <c r="AZ66" s="75"/>
      <c r="BA66" s="68"/>
      <c r="BB66" s="68"/>
      <c r="BC66" s="68"/>
      <c r="BD66" s="68"/>
      <c r="BE66" s="68"/>
      <c r="BF66" s="92"/>
      <c r="BG66" s="68"/>
    </row>
    <row r="67" spans="21:59">
      <c r="U67" s="12"/>
      <c r="V67" s="12"/>
      <c r="W67" s="12"/>
      <c r="X67" s="68"/>
      <c r="Y67" s="68"/>
      <c r="Z67" s="68"/>
      <c r="AA67" s="68"/>
      <c r="AB67" s="68"/>
      <c r="AC67" s="68"/>
      <c r="AD67" s="68"/>
      <c r="AE67" s="75"/>
      <c r="AF67" s="68"/>
      <c r="AG67" s="68"/>
      <c r="AH67" s="68"/>
      <c r="AI67" s="68"/>
      <c r="AJ67" s="68"/>
      <c r="AK67" s="68"/>
      <c r="AL67" s="68"/>
      <c r="AM67" s="75"/>
      <c r="AN67" s="68"/>
      <c r="AO67" s="75"/>
      <c r="AP67" s="68"/>
      <c r="AQ67" s="68"/>
      <c r="AR67" s="75"/>
      <c r="AS67" s="75"/>
      <c r="AT67" s="75"/>
      <c r="AU67" s="75"/>
      <c r="AV67" s="75"/>
      <c r="AW67" s="68"/>
      <c r="AX67" s="75"/>
      <c r="AY67" s="68"/>
      <c r="AZ67" s="75"/>
      <c r="BA67" s="68"/>
      <c r="BB67" s="68"/>
      <c r="BC67" s="68"/>
      <c r="BD67" s="68"/>
      <c r="BE67" s="68"/>
      <c r="BF67" s="92"/>
      <c r="BG67" s="68"/>
    </row>
    <row r="68" spans="21:59">
      <c r="U68" s="12"/>
      <c r="V68" s="12"/>
      <c r="W68" s="12"/>
      <c r="X68" s="68"/>
      <c r="Y68" s="68"/>
      <c r="Z68" s="68"/>
      <c r="AA68" s="68"/>
      <c r="AB68" s="68"/>
      <c r="AC68" s="68"/>
      <c r="AD68" s="68"/>
      <c r="AE68" s="75"/>
      <c r="AF68" s="68"/>
      <c r="AG68" s="68"/>
      <c r="AH68" s="68"/>
      <c r="AI68" s="68"/>
      <c r="AJ68" s="68"/>
      <c r="AK68" s="68"/>
      <c r="AL68" s="68"/>
      <c r="AM68" s="75"/>
      <c r="AN68" s="68"/>
      <c r="AO68" s="75"/>
      <c r="AP68" s="68"/>
      <c r="AQ68" s="68"/>
      <c r="AR68" s="75"/>
      <c r="AS68" s="75"/>
      <c r="AT68" s="75"/>
      <c r="AU68" s="75"/>
      <c r="AV68" s="75"/>
      <c r="AW68" s="68"/>
      <c r="AX68" s="75"/>
      <c r="AY68" s="68"/>
      <c r="AZ68" s="75"/>
      <c r="BA68" s="68"/>
      <c r="BB68" s="68"/>
      <c r="BC68" s="68"/>
      <c r="BD68" s="68"/>
      <c r="BE68" s="68"/>
      <c r="BF68" s="92"/>
      <c r="BG68" s="68"/>
    </row>
    <row r="69" spans="21:59">
      <c r="U69" s="12"/>
      <c r="V69" s="12"/>
      <c r="W69" s="12"/>
      <c r="X69" s="68"/>
      <c r="Y69" s="68"/>
      <c r="Z69" s="68"/>
      <c r="AA69" s="68"/>
      <c r="AB69" s="68"/>
      <c r="AC69" s="68"/>
      <c r="AD69" s="68"/>
      <c r="AE69" s="75"/>
      <c r="AF69" s="68"/>
      <c r="AG69" s="68"/>
      <c r="AH69" s="68"/>
      <c r="AI69" s="68"/>
      <c r="AJ69" s="68"/>
      <c r="AK69" s="68"/>
      <c r="AL69" s="68"/>
      <c r="AM69" s="75"/>
      <c r="AN69" s="68"/>
      <c r="AO69" s="75"/>
      <c r="AP69" s="68"/>
      <c r="AQ69" s="68"/>
      <c r="AR69" s="75"/>
      <c r="AS69" s="75"/>
      <c r="AT69" s="75"/>
      <c r="AU69" s="75"/>
      <c r="AV69" s="75"/>
      <c r="AW69" s="68"/>
      <c r="AX69" s="75"/>
      <c r="AY69" s="68"/>
      <c r="AZ69" s="75"/>
      <c r="BA69" s="68"/>
      <c r="BB69" s="68"/>
      <c r="BC69" s="68"/>
      <c r="BD69" s="68"/>
      <c r="BE69" s="68"/>
      <c r="BF69" s="92"/>
      <c r="BG69" s="68"/>
    </row>
    <row r="70" spans="21:59">
      <c r="U70" s="12"/>
      <c r="V70" s="12"/>
      <c r="W70" s="12"/>
      <c r="X70" s="68"/>
      <c r="Y70" s="68"/>
      <c r="Z70" s="68"/>
      <c r="AA70" s="68"/>
      <c r="AB70" s="68"/>
      <c r="AC70" s="68"/>
      <c r="AD70" s="68"/>
      <c r="AE70" s="75"/>
      <c r="AF70" s="68"/>
      <c r="AG70" s="68"/>
      <c r="AH70" s="68"/>
      <c r="AI70" s="68"/>
      <c r="AJ70" s="68"/>
      <c r="AK70" s="68"/>
      <c r="AL70" s="68"/>
      <c r="AM70" s="75"/>
      <c r="AN70" s="68"/>
      <c r="AO70" s="75"/>
      <c r="AP70" s="68"/>
      <c r="AQ70" s="68"/>
      <c r="AR70" s="75"/>
      <c r="AS70" s="75"/>
      <c r="AT70" s="75"/>
      <c r="AU70" s="75"/>
      <c r="AV70" s="75"/>
      <c r="AW70" s="68"/>
      <c r="AX70" s="75"/>
      <c r="AY70" s="68"/>
      <c r="AZ70" s="75"/>
      <c r="BA70" s="68"/>
      <c r="BB70" s="68"/>
      <c r="BC70" s="68"/>
      <c r="BD70" s="68"/>
      <c r="BE70" s="68"/>
      <c r="BF70" s="92"/>
      <c r="BG70" s="68"/>
    </row>
    <row r="71" spans="21:59">
      <c r="U71" s="12"/>
      <c r="V71" s="12"/>
      <c r="W71" s="12"/>
      <c r="X71" s="68"/>
      <c r="Y71" s="68"/>
      <c r="Z71" s="68"/>
      <c r="AA71" s="68"/>
      <c r="AB71" s="68"/>
      <c r="AC71" s="68"/>
      <c r="AD71" s="68"/>
      <c r="AE71" s="75"/>
      <c r="AF71" s="68"/>
      <c r="AG71" s="68"/>
      <c r="AH71" s="68"/>
      <c r="AI71" s="68"/>
      <c r="AJ71" s="68"/>
      <c r="AK71" s="68"/>
      <c r="AL71" s="68"/>
      <c r="AM71" s="75"/>
      <c r="AN71" s="68"/>
      <c r="AO71" s="75"/>
      <c r="AP71" s="68"/>
      <c r="AQ71" s="68"/>
      <c r="AR71" s="75"/>
      <c r="AS71" s="75"/>
      <c r="AT71" s="75"/>
      <c r="AU71" s="75"/>
      <c r="AV71" s="75"/>
      <c r="AW71" s="68"/>
      <c r="AX71" s="75"/>
      <c r="AY71" s="68"/>
      <c r="AZ71" s="75"/>
      <c r="BA71" s="68"/>
      <c r="BB71" s="68"/>
      <c r="BC71" s="68"/>
      <c r="BD71" s="68"/>
      <c r="BE71" s="68"/>
      <c r="BF71" s="92"/>
      <c r="BG71" s="68"/>
    </row>
    <row r="72" spans="21:59">
      <c r="U72" s="12"/>
      <c r="V72" s="12"/>
      <c r="W72" s="12"/>
      <c r="X72" s="68"/>
      <c r="Y72" s="68"/>
      <c r="Z72" s="68"/>
      <c r="AA72" s="68"/>
      <c r="AB72" s="68"/>
      <c r="AC72" s="68"/>
      <c r="AD72" s="68"/>
      <c r="AE72" s="75"/>
      <c r="AF72" s="68"/>
      <c r="AG72" s="68"/>
      <c r="AH72" s="68"/>
      <c r="AI72" s="68"/>
      <c r="AJ72" s="68"/>
      <c r="AK72" s="68"/>
      <c r="AL72" s="68"/>
      <c r="AM72" s="75"/>
      <c r="AN72" s="68"/>
      <c r="AO72" s="75"/>
      <c r="AP72" s="68"/>
      <c r="AQ72" s="68"/>
      <c r="AR72" s="75"/>
      <c r="AS72" s="75"/>
      <c r="AT72" s="75"/>
      <c r="AU72" s="75"/>
      <c r="AV72" s="75"/>
      <c r="AW72" s="68"/>
      <c r="AX72" s="75"/>
      <c r="AY72" s="68"/>
      <c r="AZ72" s="75"/>
      <c r="BA72" s="68"/>
      <c r="BB72" s="68"/>
      <c r="BC72" s="68"/>
      <c r="BD72" s="68"/>
      <c r="BE72" s="68"/>
      <c r="BF72" s="92"/>
      <c r="BG72" s="68"/>
    </row>
    <row r="73" spans="21:59">
      <c r="U73" s="12"/>
      <c r="V73" s="12"/>
      <c r="W73" s="12"/>
      <c r="X73" s="68"/>
      <c r="Y73" s="68"/>
      <c r="Z73" s="68"/>
      <c r="AA73" s="68"/>
      <c r="AB73" s="68"/>
      <c r="AC73" s="68"/>
      <c r="AD73" s="68"/>
      <c r="AE73" s="75"/>
      <c r="AF73" s="68"/>
      <c r="AG73" s="68"/>
      <c r="AH73" s="68"/>
      <c r="AI73" s="68"/>
      <c r="AJ73" s="68"/>
      <c r="AK73" s="68"/>
      <c r="AL73" s="68"/>
      <c r="AM73" s="75"/>
      <c r="AN73" s="68"/>
      <c r="AO73" s="75"/>
      <c r="AP73" s="68"/>
      <c r="AQ73" s="68"/>
      <c r="AR73" s="75"/>
      <c r="AS73" s="75"/>
      <c r="AT73" s="75"/>
      <c r="AU73" s="75"/>
      <c r="AV73" s="75"/>
      <c r="AW73" s="68"/>
      <c r="AX73" s="75"/>
      <c r="AY73" s="68"/>
      <c r="AZ73" s="75"/>
      <c r="BA73" s="68"/>
      <c r="BB73" s="68"/>
      <c r="BC73" s="68"/>
      <c r="BD73" s="68"/>
      <c r="BE73" s="68"/>
      <c r="BF73" s="92"/>
      <c r="BG73" s="68"/>
    </row>
    <row r="74" spans="21:59">
      <c r="U74" s="12"/>
      <c r="V74" s="12"/>
      <c r="W74" s="12"/>
      <c r="X74" s="68"/>
      <c r="Y74" s="68"/>
      <c r="Z74" s="68"/>
      <c r="AA74" s="68"/>
      <c r="AB74" s="68"/>
      <c r="AC74" s="68"/>
      <c r="AD74" s="68"/>
      <c r="AE74" s="75"/>
      <c r="AF74" s="68"/>
      <c r="AG74" s="68"/>
      <c r="AH74" s="68"/>
      <c r="AI74" s="68"/>
      <c r="AJ74" s="68"/>
      <c r="AK74" s="68"/>
      <c r="AL74" s="68"/>
      <c r="AM74" s="75"/>
      <c r="AN74" s="68"/>
      <c r="AO74" s="75"/>
      <c r="AP74" s="68"/>
      <c r="AQ74" s="68"/>
      <c r="AR74" s="75"/>
      <c r="AS74" s="75"/>
      <c r="AT74" s="75"/>
      <c r="AU74" s="75"/>
      <c r="AV74" s="75"/>
      <c r="AW74" s="68"/>
      <c r="AX74" s="75"/>
      <c r="AY74" s="68"/>
      <c r="AZ74" s="75"/>
      <c r="BA74" s="68"/>
      <c r="BB74" s="68"/>
      <c r="BC74" s="68"/>
      <c r="BD74" s="68"/>
      <c r="BE74" s="68"/>
      <c r="BF74" s="92"/>
      <c r="BG74" s="68"/>
    </row>
    <row r="75" spans="21:59">
      <c r="U75" s="12"/>
      <c r="V75" s="12"/>
      <c r="W75" s="12"/>
      <c r="X75" s="68"/>
      <c r="Y75" s="68"/>
      <c r="Z75" s="68"/>
      <c r="AA75" s="68"/>
      <c r="AB75" s="68"/>
      <c r="AC75" s="68"/>
      <c r="AD75" s="68"/>
      <c r="AE75" s="75"/>
      <c r="AF75" s="68"/>
      <c r="AG75" s="68"/>
      <c r="AH75" s="68"/>
      <c r="AI75" s="68"/>
      <c r="AJ75" s="68"/>
      <c r="AK75" s="68"/>
      <c r="AL75" s="68"/>
      <c r="AM75" s="75"/>
      <c r="AN75" s="68"/>
      <c r="AO75" s="75"/>
      <c r="AP75" s="68"/>
      <c r="AQ75" s="68"/>
      <c r="AR75" s="75"/>
      <c r="AS75" s="75"/>
      <c r="AT75" s="75"/>
      <c r="AU75" s="75"/>
      <c r="AV75" s="75"/>
      <c r="AW75" s="68"/>
      <c r="AX75" s="75"/>
      <c r="AY75" s="68"/>
      <c r="AZ75" s="75"/>
      <c r="BA75" s="68"/>
      <c r="BB75" s="68"/>
      <c r="BC75" s="68"/>
      <c r="BD75" s="68"/>
      <c r="BE75" s="68"/>
      <c r="BF75" s="92"/>
      <c r="BG75" s="68"/>
    </row>
    <row r="76" spans="21:59">
      <c r="U76" s="12"/>
      <c r="V76" s="12"/>
      <c r="W76" s="12"/>
      <c r="X76" s="68"/>
      <c r="Y76" s="68"/>
      <c r="Z76" s="68"/>
      <c r="AA76" s="68"/>
      <c r="AB76" s="68"/>
      <c r="AC76" s="68"/>
      <c r="AD76" s="68"/>
      <c r="AE76" s="75"/>
      <c r="AF76" s="68"/>
      <c r="AG76" s="68"/>
      <c r="AH76" s="68"/>
      <c r="AI76" s="68"/>
      <c r="AJ76" s="68"/>
      <c r="AK76" s="68"/>
      <c r="AL76" s="68"/>
      <c r="AM76" s="75"/>
      <c r="AN76" s="68"/>
      <c r="AO76" s="75"/>
      <c r="AP76" s="68"/>
      <c r="AQ76" s="68"/>
      <c r="AR76" s="75"/>
      <c r="AS76" s="75"/>
      <c r="AT76" s="75"/>
      <c r="AU76" s="75"/>
      <c r="AV76" s="75"/>
      <c r="AW76" s="68"/>
      <c r="AX76" s="75"/>
      <c r="AY76" s="68"/>
      <c r="AZ76" s="75"/>
      <c r="BA76" s="68"/>
      <c r="BB76" s="68"/>
      <c r="BC76" s="68"/>
      <c r="BD76" s="68"/>
      <c r="BE76" s="68"/>
      <c r="BF76" s="92"/>
      <c r="BG76" s="68"/>
    </row>
    <row r="77" spans="21:59">
      <c r="U77" s="12"/>
      <c r="V77" s="12"/>
      <c r="W77" s="12"/>
      <c r="X77" s="68"/>
      <c r="Y77" s="68"/>
      <c r="Z77" s="68"/>
      <c r="AA77" s="68"/>
      <c r="AB77" s="68"/>
      <c r="AC77" s="68"/>
      <c r="AD77" s="68"/>
      <c r="AE77" s="75"/>
      <c r="AF77" s="68"/>
      <c r="AG77" s="68"/>
      <c r="AH77" s="68"/>
      <c r="AI77" s="68"/>
      <c r="AJ77" s="68"/>
      <c r="AK77" s="68"/>
      <c r="AL77" s="68"/>
      <c r="AM77" s="75"/>
      <c r="AN77" s="68"/>
      <c r="AO77" s="75"/>
      <c r="AP77" s="68"/>
      <c r="AQ77" s="68"/>
      <c r="AR77" s="75"/>
      <c r="AS77" s="75"/>
      <c r="AT77" s="75"/>
      <c r="AU77" s="75"/>
      <c r="AV77" s="75"/>
      <c r="AW77" s="68"/>
      <c r="AX77" s="75"/>
      <c r="AY77" s="68"/>
      <c r="AZ77" s="75"/>
      <c r="BA77" s="68"/>
      <c r="BB77" s="68"/>
      <c r="BC77" s="68"/>
      <c r="BD77" s="68"/>
      <c r="BE77" s="68"/>
      <c r="BF77" s="92"/>
      <c r="BG77" s="68"/>
    </row>
    <row r="78" spans="21:59">
      <c r="U78" s="12"/>
      <c r="V78" s="12"/>
      <c r="W78" s="12"/>
      <c r="X78" s="68"/>
      <c r="Y78" s="68"/>
      <c r="Z78" s="68"/>
      <c r="AA78" s="68"/>
      <c r="AB78" s="68"/>
      <c r="AC78" s="68"/>
      <c r="AD78" s="68"/>
      <c r="AE78" s="75"/>
      <c r="AF78" s="68"/>
      <c r="AG78" s="68"/>
      <c r="AH78" s="68"/>
      <c r="AI78" s="68"/>
      <c r="AJ78" s="68"/>
      <c r="AK78" s="68"/>
      <c r="AL78" s="68"/>
      <c r="AM78" s="75"/>
      <c r="AN78" s="68"/>
      <c r="AO78" s="75"/>
      <c r="AP78" s="68"/>
      <c r="AQ78" s="68"/>
      <c r="AR78" s="75"/>
      <c r="AS78" s="75"/>
      <c r="AT78" s="75"/>
      <c r="AU78" s="75"/>
      <c r="AV78" s="75"/>
      <c r="AW78" s="68"/>
      <c r="AX78" s="75"/>
      <c r="AY78" s="68"/>
      <c r="AZ78" s="75"/>
      <c r="BA78" s="68"/>
      <c r="BB78" s="68"/>
      <c r="BC78" s="68"/>
      <c r="BD78" s="68"/>
      <c r="BE78" s="68"/>
      <c r="BF78" s="92"/>
      <c r="BG78" s="68"/>
    </row>
    <row r="79" spans="21:59">
      <c r="U79" s="12"/>
      <c r="V79" s="12"/>
      <c r="W79" s="12"/>
      <c r="X79" s="68"/>
      <c r="Y79" s="68"/>
      <c r="Z79" s="68"/>
      <c r="AA79" s="68"/>
      <c r="AB79" s="68"/>
      <c r="AC79" s="68"/>
      <c r="AD79" s="68"/>
      <c r="AE79" s="75"/>
      <c r="AF79" s="68"/>
      <c r="AG79" s="68"/>
      <c r="AH79" s="68"/>
      <c r="AI79" s="68"/>
      <c r="AJ79" s="68"/>
      <c r="AK79" s="68"/>
      <c r="AL79" s="68"/>
      <c r="AM79" s="75"/>
      <c r="AN79" s="68"/>
      <c r="AO79" s="75"/>
      <c r="AP79" s="68"/>
      <c r="AQ79" s="68"/>
      <c r="AR79" s="75"/>
      <c r="AS79" s="75"/>
      <c r="AT79" s="75"/>
      <c r="AU79" s="75"/>
      <c r="AV79" s="75"/>
      <c r="AW79" s="68"/>
      <c r="AX79" s="75"/>
      <c r="AY79" s="68"/>
      <c r="AZ79" s="75"/>
      <c r="BA79" s="68"/>
      <c r="BB79" s="68"/>
      <c r="BC79" s="68"/>
      <c r="BD79" s="68"/>
      <c r="BE79" s="68"/>
      <c r="BF79" s="92"/>
      <c r="BG79" s="68"/>
    </row>
    <row r="80" spans="21:59">
      <c r="U80" s="12"/>
      <c r="V80" s="12"/>
      <c r="W80" s="12"/>
      <c r="X80" s="68"/>
      <c r="Y80" s="68"/>
      <c r="Z80" s="68"/>
      <c r="AA80" s="68"/>
      <c r="AB80" s="68"/>
      <c r="AC80" s="68"/>
      <c r="AD80" s="68"/>
      <c r="AE80" s="75"/>
      <c r="AF80" s="68"/>
      <c r="AG80" s="68"/>
      <c r="AH80" s="68"/>
      <c r="AI80" s="68"/>
      <c r="AJ80" s="68"/>
      <c r="AK80" s="68"/>
      <c r="AL80" s="68"/>
      <c r="AM80" s="75"/>
      <c r="AN80" s="68"/>
      <c r="AO80" s="75"/>
      <c r="AP80" s="68"/>
      <c r="AQ80" s="68"/>
      <c r="AR80" s="75"/>
      <c r="AS80" s="75"/>
      <c r="AT80" s="75"/>
      <c r="AU80" s="75"/>
      <c r="AV80" s="75"/>
      <c r="AW80" s="68"/>
      <c r="AX80" s="75"/>
      <c r="AY80" s="68"/>
      <c r="AZ80" s="75"/>
      <c r="BA80" s="68"/>
      <c r="BB80" s="68"/>
      <c r="BC80" s="68"/>
      <c r="BD80" s="68"/>
      <c r="BE80" s="68"/>
      <c r="BF80" s="92"/>
      <c r="BG80" s="68"/>
    </row>
    <row r="81" spans="21:59">
      <c r="U81" s="12"/>
      <c r="V81" s="12"/>
      <c r="W81" s="12"/>
      <c r="X81" s="68"/>
      <c r="Y81" s="68"/>
      <c r="Z81" s="68"/>
      <c r="AA81" s="68"/>
      <c r="AB81" s="68"/>
      <c r="AC81" s="68"/>
      <c r="AD81" s="68"/>
      <c r="AE81" s="75"/>
      <c r="AF81" s="68"/>
      <c r="AG81" s="68"/>
      <c r="AH81" s="68"/>
      <c r="AI81" s="68"/>
      <c r="AJ81" s="68"/>
      <c r="AK81" s="68"/>
      <c r="AL81" s="68"/>
      <c r="AM81" s="75"/>
      <c r="AN81" s="68"/>
      <c r="AO81" s="75"/>
      <c r="AP81" s="68"/>
      <c r="AQ81" s="68"/>
      <c r="AR81" s="75"/>
      <c r="AS81" s="75"/>
      <c r="AT81" s="75"/>
      <c r="AU81" s="75"/>
      <c r="AV81" s="75"/>
      <c r="AW81" s="68"/>
      <c r="AX81" s="75"/>
      <c r="AY81" s="68"/>
      <c r="AZ81" s="75"/>
      <c r="BA81" s="68"/>
      <c r="BB81" s="68"/>
      <c r="BC81" s="68"/>
      <c r="BD81" s="68"/>
      <c r="BE81" s="68"/>
      <c r="BF81" s="92"/>
      <c r="BG81" s="68"/>
    </row>
    <row r="82" spans="21:59">
      <c r="U82" s="12"/>
      <c r="V82" s="12"/>
      <c r="W82" s="12"/>
      <c r="X82" s="68"/>
      <c r="Y82" s="68"/>
      <c r="Z82" s="68"/>
      <c r="AA82" s="68"/>
      <c r="AB82" s="68"/>
      <c r="AC82" s="68"/>
      <c r="AD82" s="68"/>
      <c r="AE82" s="75"/>
      <c r="AF82" s="68"/>
      <c r="AG82" s="68"/>
      <c r="AH82" s="68"/>
      <c r="AI82" s="68"/>
      <c r="AJ82" s="68"/>
      <c r="AK82" s="68"/>
      <c r="AL82" s="68"/>
      <c r="AM82" s="75"/>
      <c r="AN82" s="68"/>
      <c r="AO82" s="75"/>
      <c r="AP82" s="68"/>
      <c r="AQ82" s="68"/>
      <c r="AR82" s="75"/>
      <c r="AS82" s="75"/>
      <c r="AT82" s="75"/>
      <c r="AU82" s="75"/>
      <c r="AV82" s="75"/>
      <c r="AW82" s="68"/>
      <c r="AX82" s="75"/>
      <c r="AY82" s="68"/>
      <c r="AZ82" s="75"/>
      <c r="BA82" s="68"/>
      <c r="BB82" s="68"/>
      <c r="BC82" s="68"/>
      <c r="BD82" s="68"/>
      <c r="BE82" s="68"/>
      <c r="BF82" s="92"/>
      <c r="BG82" s="68"/>
    </row>
    <row r="83" spans="21:59">
      <c r="U83" s="12"/>
      <c r="V83" s="12"/>
      <c r="W83" s="12"/>
      <c r="X83" s="68"/>
      <c r="Y83" s="68"/>
      <c r="Z83" s="68"/>
      <c r="AA83" s="68"/>
      <c r="AB83" s="68"/>
      <c r="AC83" s="68"/>
      <c r="AD83" s="68"/>
      <c r="AE83" s="75"/>
      <c r="AF83" s="68"/>
      <c r="AG83" s="68"/>
      <c r="AH83" s="68"/>
      <c r="AI83" s="68"/>
      <c r="AJ83" s="68"/>
      <c r="AK83" s="68"/>
      <c r="AL83" s="68"/>
      <c r="AM83" s="75"/>
      <c r="AN83" s="68"/>
      <c r="AO83" s="75"/>
      <c r="AP83" s="68"/>
      <c r="AQ83" s="68"/>
      <c r="AR83" s="75"/>
      <c r="AS83" s="75"/>
      <c r="AT83" s="75"/>
      <c r="AU83" s="75"/>
      <c r="AV83" s="75"/>
      <c r="AW83" s="68"/>
      <c r="AX83" s="75"/>
      <c r="AY83" s="68"/>
      <c r="AZ83" s="75"/>
      <c r="BA83" s="68"/>
      <c r="BB83" s="68"/>
      <c r="BC83" s="68"/>
      <c r="BD83" s="68"/>
      <c r="BE83" s="68"/>
      <c r="BF83" s="92"/>
      <c r="BG83" s="68"/>
    </row>
    <row r="84" spans="21:59">
      <c r="U84" s="12"/>
      <c r="V84" s="12"/>
      <c r="W84" s="12"/>
      <c r="X84" s="68"/>
      <c r="Y84" s="68"/>
      <c r="Z84" s="68"/>
      <c r="AA84" s="68"/>
      <c r="AB84" s="68"/>
      <c r="AC84" s="68"/>
      <c r="AD84" s="68"/>
      <c r="AE84" s="75"/>
      <c r="AF84" s="68"/>
      <c r="AG84" s="68"/>
      <c r="AH84" s="68"/>
      <c r="AI84" s="68"/>
      <c r="AJ84" s="68"/>
      <c r="AK84" s="68"/>
      <c r="AL84" s="68"/>
      <c r="AM84" s="75"/>
      <c r="AN84" s="68"/>
      <c r="AO84" s="75"/>
      <c r="AP84" s="68"/>
      <c r="AQ84" s="68"/>
      <c r="AR84" s="75"/>
      <c r="AS84" s="75"/>
      <c r="AT84" s="75"/>
      <c r="AU84" s="75"/>
      <c r="AV84" s="75"/>
      <c r="AW84" s="68"/>
      <c r="AX84" s="75"/>
      <c r="AY84" s="68"/>
      <c r="AZ84" s="75"/>
      <c r="BA84" s="68"/>
      <c r="BB84" s="68"/>
      <c r="BC84" s="68"/>
      <c r="BD84" s="68"/>
      <c r="BE84" s="68"/>
      <c r="BF84" s="92"/>
      <c r="BG84" s="68"/>
    </row>
    <row r="85" spans="21:59">
      <c r="U85" s="12"/>
      <c r="V85" s="12"/>
      <c r="W85" s="12"/>
      <c r="X85" s="68"/>
      <c r="Y85" s="68"/>
      <c r="Z85" s="68"/>
      <c r="AA85" s="68"/>
      <c r="AB85" s="68"/>
      <c r="AC85" s="68"/>
      <c r="AD85" s="68"/>
      <c r="AE85" s="75"/>
      <c r="AF85" s="68"/>
      <c r="AG85" s="68"/>
      <c r="AH85" s="68"/>
      <c r="AI85" s="68"/>
      <c r="AJ85" s="68"/>
      <c r="AK85" s="68"/>
      <c r="AL85" s="68"/>
      <c r="AM85" s="75"/>
      <c r="AN85" s="68"/>
      <c r="AO85" s="75"/>
      <c r="AP85" s="68"/>
      <c r="AQ85" s="68"/>
      <c r="AR85" s="75"/>
      <c r="AS85" s="75"/>
      <c r="AT85" s="75"/>
      <c r="AU85" s="75"/>
      <c r="AV85" s="75"/>
      <c r="AW85" s="68"/>
      <c r="AX85" s="75"/>
      <c r="AY85" s="68"/>
      <c r="AZ85" s="75"/>
      <c r="BA85" s="68"/>
      <c r="BB85" s="68"/>
      <c r="BC85" s="68"/>
      <c r="BD85" s="68"/>
      <c r="BE85" s="68"/>
      <c r="BF85" s="92"/>
      <c r="BG85" s="68"/>
    </row>
    <row r="86" spans="21:59">
      <c r="U86" s="12"/>
      <c r="V86" s="12"/>
      <c r="W86" s="12"/>
      <c r="X86" s="68"/>
      <c r="Y86" s="68"/>
      <c r="Z86" s="68"/>
      <c r="AA86" s="68"/>
      <c r="AB86" s="68"/>
      <c r="AC86" s="68"/>
      <c r="AD86" s="68"/>
      <c r="AE86" s="75"/>
      <c r="AF86" s="68"/>
      <c r="AG86" s="68"/>
      <c r="AH86" s="68"/>
      <c r="AI86" s="68"/>
      <c r="AJ86" s="68"/>
      <c r="AK86" s="68"/>
      <c r="AL86" s="68"/>
      <c r="AM86" s="75"/>
      <c r="AN86" s="68"/>
      <c r="AO86" s="75"/>
      <c r="AP86" s="68"/>
      <c r="AQ86" s="68"/>
      <c r="AR86" s="75"/>
      <c r="AS86" s="75"/>
      <c r="AT86" s="75"/>
      <c r="AU86" s="75"/>
      <c r="AV86" s="75"/>
      <c r="AW86" s="68"/>
      <c r="AX86" s="75"/>
      <c r="AY86" s="68"/>
      <c r="AZ86" s="75"/>
      <c r="BA86" s="68"/>
      <c r="BB86" s="68"/>
      <c r="BC86" s="68"/>
      <c r="BD86" s="68"/>
      <c r="BE86" s="68"/>
      <c r="BF86" s="92"/>
      <c r="BG86" s="68"/>
    </row>
    <row r="87" spans="21:59">
      <c r="U87" s="12"/>
      <c r="V87" s="12"/>
      <c r="W87" s="12"/>
      <c r="X87" s="68"/>
      <c r="Y87" s="68"/>
      <c r="Z87" s="68"/>
      <c r="AA87" s="68"/>
      <c r="AB87" s="68"/>
      <c r="AC87" s="68"/>
      <c r="AD87" s="68"/>
      <c r="AE87" s="75"/>
      <c r="AF87" s="68"/>
      <c r="AG87" s="68"/>
      <c r="AH87" s="68"/>
      <c r="AI87" s="68"/>
      <c r="AJ87" s="68"/>
      <c r="AK87" s="68"/>
      <c r="AL87" s="68"/>
      <c r="AM87" s="75"/>
      <c r="AN87" s="68"/>
      <c r="AO87" s="75"/>
      <c r="AP87" s="68"/>
      <c r="AQ87" s="68"/>
      <c r="AR87" s="75"/>
      <c r="AS87" s="75"/>
      <c r="AT87" s="75"/>
      <c r="AU87" s="75"/>
      <c r="AV87" s="75"/>
      <c r="AW87" s="68"/>
      <c r="AX87" s="75"/>
      <c r="AY87" s="68"/>
      <c r="AZ87" s="75"/>
      <c r="BA87" s="68"/>
      <c r="BB87" s="68"/>
      <c r="BC87" s="68"/>
      <c r="BD87" s="68"/>
      <c r="BE87" s="68"/>
      <c r="BF87" s="92"/>
      <c r="BG87" s="68"/>
    </row>
    <row r="88" spans="21:59">
      <c r="U88" s="12"/>
      <c r="V88" s="12"/>
      <c r="W88" s="12"/>
      <c r="X88" s="68"/>
      <c r="Y88" s="68"/>
      <c r="Z88" s="68"/>
      <c r="AA88" s="68"/>
      <c r="AB88" s="68"/>
      <c r="AC88" s="68"/>
      <c r="AD88" s="68"/>
      <c r="AE88" s="75"/>
      <c r="AF88" s="68"/>
      <c r="AG88" s="68"/>
      <c r="AH88" s="68"/>
      <c r="AI88" s="68"/>
      <c r="AJ88" s="68"/>
      <c r="AK88" s="68"/>
      <c r="AL88" s="68"/>
      <c r="AM88" s="75"/>
      <c r="AN88" s="68"/>
      <c r="AO88" s="75"/>
      <c r="AP88" s="68"/>
      <c r="AQ88" s="68"/>
      <c r="AR88" s="75"/>
      <c r="AS88" s="75"/>
      <c r="AT88" s="75"/>
      <c r="AU88" s="75"/>
      <c r="AV88" s="75"/>
      <c r="AW88" s="68"/>
      <c r="AX88" s="75"/>
      <c r="AY88" s="68"/>
      <c r="AZ88" s="75"/>
      <c r="BA88" s="68"/>
      <c r="BB88" s="68"/>
      <c r="BC88" s="68"/>
      <c r="BD88" s="68"/>
      <c r="BE88" s="68"/>
      <c r="BF88" s="92"/>
      <c r="BG88" s="68"/>
    </row>
    <row r="89" spans="21:59">
      <c r="U89" s="12"/>
      <c r="V89" s="12"/>
      <c r="W89" s="12"/>
      <c r="X89" s="68"/>
      <c r="Y89" s="68"/>
      <c r="Z89" s="68"/>
      <c r="AA89" s="68"/>
      <c r="AB89" s="68"/>
      <c r="AC89" s="68"/>
      <c r="AD89" s="68"/>
      <c r="AE89" s="75"/>
      <c r="AF89" s="68"/>
      <c r="AG89" s="68"/>
      <c r="AH89" s="68"/>
      <c r="AI89" s="68"/>
      <c r="AJ89" s="68"/>
      <c r="AK89" s="68"/>
      <c r="AL89" s="68"/>
      <c r="AM89" s="75"/>
      <c r="AN89" s="68"/>
      <c r="AO89" s="75"/>
      <c r="AP89" s="68"/>
      <c r="AQ89" s="68"/>
      <c r="AR89" s="75"/>
      <c r="AS89" s="75"/>
      <c r="AT89" s="75"/>
      <c r="AU89" s="75"/>
      <c r="AV89" s="75"/>
      <c r="AW89" s="68"/>
      <c r="AX89" s="75"/>
      <c r="AY89" s="68"/>
      <c r="AZ89" s="75"/>
      <c r="BA89" s="68"/>
      <c r="BB89" s="68"/>
      <c r="BC89" s="68"/>
      <c r="BD89" s="68"/>
      <c r="BE89" s="68"/>
      <c r="BF89" s="92"/>
      <c r="BG89" s="68"/>
    </row>
    <row r="90" spans="21:59">
      <c r="U90" s="12"/>
      <c r="V90" s="12"/>
      <c r="W90" s="12"/>
      <c r="X90" s="68"/>
      <c r="Y90" s="68"/>
      <c r="Z90" s="68"/>
      <c r="AA90" s="68"/>
      <c r="AB90" s="68"/>
      <c r="AC90" s="68"/>
      <c r="AD90" s="68"/>
      <c r="AE90" s="75"/>
      <c r="AF90" s="68"/>
      <c r="AG90" s="68"/>
      <c r="AH90" s="68"/>
      <c r="AI90" s="68"/>
      <c r="AJ90" s="68"/>
      <c r="AK90" s="68"/>
      <c r="AL90" s="68"/>
      <c r="AM90" s="75"/>
      <c r="AN90" s="68"/>
      <c r="AO90" s="75"/>
      <c r="AP90" s="68"/>
      <c r="AQ90" s="68"/>
      <c r="AR90" s="75"/>
      <c r="AS90" s="75"/>
      <c r="AT90" s="75"/>
      <c r="AU90" s="75"/>
      <c r="AV90" s="75"/>
      <c r="AW90" s="68"/>
      <c r="AX90" s="75"/>
      <c r="AY90" s="68"/>
      <c r="AZ90" s="75"/>
      <c r="BA90" s="68"/>
      <c r="BB90" s="68"/>
      <c r="BC90" s="68"/>
      <c r="BD90" s="68"/>
      <c r="BE90" s="68"/>
      <c r="BF90" s="92"/>
      <c r="BG90" s="68"/>
    </row>
    <row r="91" spans="21:59">
      <c r="U91" s="12"/>
      <c r="V91" s="12"/>
      <c r="W91" s="12"/>
      <c r="X91" s="68"/>
      <c r="Y91" s="68"/>
      <c r="Z91" s="68"/>
      <c r="AA91" s="68"/>
      <c r="AB91" s="68"/>
      <c r="AC91" s="68"/>
      <c r="AD91" s="68"/>
      <c r="AE91" s="75"/>
      <c r="AF91" s="68"/>
      <c r="AG91" s="68"/>
      <c r="AH91" s="68"/>
      <c r="AI91" s="68"/>
      <c r="AJ91" s="68"/>
      <c r="AK91" s="68"/>
      <c r="AL91" s="68"/>
      <c r="AM91" s="75"/>
      <c r="AN91" s="68"/>
      <c r="AO91" s="75"/>
      <c r="AP91" s="68"/>
      <c r="AQ91" s="68"/>
      <c r="AR91" s="75"/>
      <c r="AS91" s="75"/>
      <c r="AT91" s="75"/>
      <c r="AU91" s="75"/>
      <c r="AV91" s="75"/>
      <c r="AW91" s="68"/>
      <c r="AX91" s="75"/>
      <c r="AY91" s="68"/>
      <c r="AZ91" s="75"/>
      <c r="BA91" s="68"/>
      <c r="BB91" s="68"/>
      <c r="BC91" s="68"/>
      <c r="BD91" s="68"/>
      <c r="BE91" s="68"/>
      <c r="BF91" s="92"/>
      <c r="BG91" s="68"/>
    </row>
    <row r="92" spans="21:59">
      <c r="U92" s="12"/>
      <c r="V92" s="12"/>
      <c r="W92" s="12"/>
      <c r="X92" s="68"/>
      <c r="Y92" s="68"/>
      <c r="Z92" s="68"/>
      <c r="AA92" s="68"/>
      <c r="AB92" s="68"/>
      <c r="AC92" s="68"/>
      <c r="AD92" s="68"/>
      <c r="AE92" s="75"/>
      <c r="AF92" s="68"/>
      <c r="AG92" s="68"/>
      <c r="AH92" s="68"/>
      <c r="AI92" s="68"/>
      <c r="AJ92" s="68"/>
      <c r="AK92" s="68"/>
      <c r="AL92" s="68"/>
      <c r="AM92" s="75"/>
      <c r="AN92" s="68"/>
      <c r="AO92" s="75"/>
      <c r="AP92" s="68"/>
      <c r="AQ92" s="68"/>
      <c r="AR92" s="75"/>
      <c r="AS92" s="75"/>
      <c r="AT92" s="75"/>
      <c r="AU92" s="75"/>
      <c r="AV92" s="75"/>
      <c r="AW92" s="68"/>
      <c r="AX92" s="75"/>
      <c r="AY92" s="68"/>
      <c r="AZ92" s="75"/>
      <c r="BA92" s="68"/>
      <c r="BB92" s="68"/>
      <c r="BC92" s="68"/>
      <c r="BD92" s="68"/>
      <c r="BE92" s="68"/>
      <c r="BF92" s="92"/>
      <c r="BG92" s="68"/>
    </row>
    <row r="93" spans="21:59">
      <c r="U93" s="12"/>
      <c r="V93" s="12"/>
      <c r="W93" s="12"/>
      <c r="X93" s="68"/>
      <c r="Y93" s="68"/>
      <c r="Z93" s="68"/>
      <c r="AA93" s="68"/>
      <c r="AB93" s="68"/>
      <c r="AC93" s="68"/>
      <c r="AD93" s="68"/>
      <c r="AE93" s="75"/>
      <c r="AF93" s="68"/>
      <c r="AG93" s="68"/>
      <c r="AH93" s="68"/>
      <c r="AI93" s="68"/>
      <c r="AJ93" s="68"/>
      <c r="AK93" s="68"/>
      <c r="AL93" s="68"/>
      <c r="AM93" s="75"/>
      <c r="AN93" s="68"/>
      <c r="AO93" s="75"/>
      <c r="AP93" s="68"/>
      <c r="AQ93" s="68"/>
      <c r="AR93" s="75"/>
      <c r="AS93" s="75"/>
      <c r="AT93" s="75"/>
      <c r="AU93" s="75"/>
      <c r="AV93" s="75"/>
      <c r="AW93" s="68"/>
      <c r="AX93" s="75"/>
      <c r="AY93" s="68"/>
      <c r="AZ93" s="75"/>
      <c r="BA93" s="68"/>
      <c r="BB93" s="68"/>
      <c r="BC93" s="68"/>
      <c r="BD93" s="68"/>
      <c r="BE93" s="68"/>
      <c r="BF93" s="92"/>
      <c r="BG93" s="68"/>
    </row>
    <row r="94" spans="21:59">
      <c r="U94" s="12"/>
      <c r="V94" s="12"/>
      <c r="W94" s="12"/>
      <c r="X94" s="68"/>
      <c r="Y94" s="68"/>
      <c r="Z94" s="68"/>
      <c r="AA94" s="68"/>
      <c r="AB94" s="68"/>
      <c r="AC94" s="68"/>
      <c r="AD94" s="68"/>
      <c r="AE94" s="75"/>
      <c r="AF94" s="68"/>
      <c r="AG94" s="68"/>
      <c r="AH94" s="68"/>
      <c r="AI94" s="68"/>
      <c r="AJ94" s="68"/>
      <c r="AK94" s="68"/>
      <c r="AL94" s="68"/>
      <c r="AM94" s="75"/>
      <c r="AN94" s="68"/>
      <c r="AO94" s="75"/>
      <c r="AP94" s="68"/>
      <c r="AQ94" s="68"/>
      <c r="AR94" s="75"/>
      <c r="AS94" s="75"/>
      <c r="AT94" s="75"/>
      <c r="AU94" s="75"/>
      <c r="AV94" s="75"/>
      <c r="AW94" s="68"/>
      <c r="AX94" s="75"/>
      <c r="AY94" s="68"/>
      <c r="AZ94" s="75"/>
      <c r="BA94" s="68"/>
      <c r="BB94" s="68"/>
      <c r="BC94" s="68"/>
      <c r="BD94" s="68"/>
      <c r="BE94" s="68"/>
      <c r="BF94" s="92"/>
      <c r="BG94" s="68"/>
    </row>
    <row r="95" spans="21:59">
      <c r="U95" s="12"/>
      <c r="V95" s="12"/>
      <c r="W95" s="12"/>
      <c r="X95" s="68"/>
      <c r="Y95" s="68"/>
      <c r="Z95" s="68"/>
      <c r="AA95" s="68"/>
      <c r="AB95" s="68"/>
      <c r="AC95" s="68"/>
      <c r="AD95" s="68"/>
      <c r="AE95" s="75"/>
      <c r="AF95" s="68"/>
      <c r="AG95" s="68"/>
      <c r="AH95" s="68"/>
      <c r="AI95" s="68"/>
      <c r="AJ95" s="68"/>
      <c r="AK95" s="68"/>
      <c r="AL95" s="68"/>
      <c r="AM95" s="75"/>
      <c r="AN95" s="68"/>
      <c r="AO95" s="75"/>
      <c r="AP95" s="68"/>
      <c r="AQ95" s="68"/>
      <c r="AR95" s="75"/>
      <c r="AS95" s="75"/>
      <c r="AT95" s="75"/>
      <c r="AU95" s="75"/>
      <c r="AV95" s="75"/>
      <c r="AW95" s="68"/>
      <c r="AX95" s="75"/>
      <c r="AY95" s="68"/>
      <c r="AZ95" s="75"/>
      <c r="BA95" s="68"/>
      <c r="BB95" s="68"/>
      <c r="BC95" s="68"/>
      <c r="BD95" s="68"/>
      <c r="BE95" s="68"/>
      <c r="BF95" s="92"/>
      <c r="BG95" s="68"/>
    </row>
    <row r="96" spans="21:59">
      <c r="U96" s="12"/>
      <c r="V96" s="12"/>
      <c r="W96" s="12"/>
      <c r="X96" s="68"/>
      <c r="Y96" s="68"/>
      <c r="Z96" s="68"/>
      <c r="AA96" s="68"/>
      <c r="AB96" s="68"/>
      <c r="AC96" s="68"/>
      <c r="AD96" s="68"/>
      <c r="AE96" s="75"/>
      <c r="AF96" s="68"/>
      <c r="AG96" s="68"/>
      <c r="AH96" s="68"/>
      <c r="AI96" s="68"/>
      <c r="AJ96" s="68"/>
      <c r="AK96" s="68"/>
      <c r="AL96" s="68"/>
      <c r="AM96" s="75"/>
      <c r="AN96" s="68"/>
      <c r="AO96" s="75"/>
      <c r="AP96" s="68"/>
      <c r="AQ96" s="68"/>
      <c r="AR96" s="75"/>
      <c r="AS96" s="75"/>
      <c r="AT96" s="75"/>
      <c r="AU96" s="75"/>
      <c r="AV96" s="75"/>
      <c r="AW96" s="68"/>
      <c r="AX96" s="75"/>
      <c r="AY96" s="68"/>
      <c r="AZ96" s="75"/>
      <c r="BA96" s="68"/>
      <c r="BB96" s="68"/>
      <c r="BC96" s="68"/>
      <c r="BD96" s="68"/>
      <c r="BE96" s="68"/>
      <c r="BF96" s="92"/>
      <c r="BG96" s="68"/>
    </row>
    <row r="97" spans="21:59">
      <c r="U97" s="12"/>
      <c r="V97" s="12"/>
      <c r="W97" s="12"/>
      <c r="X97" s="68"/>
      <c r="Y97" s="68"/>
      <c r="Z97" s="68"/>
      <c r="AA97" s="68"/>
      <c r="AB97" s="68"/>
      <c r="AC97" s="68"/>
      <c r="AD97" s="68"/>
      <c r="AE97" s="75"/>
      <c r="AF97" s="68"/>
      <c r="AG97" s="68"/>
      <c r="AH97" s="68"/>
      <c r="AI97" s="68"/>
      <c r="AJ97" s="68"/>
      <c r="AK97" s="68"/>
      <c r="AL97" s="68"/>
      <c r="AM97" s="75"/>
      <c r="AN97" s="68"/>
      <c r="AO97" s="75"/>
      <c r="AP97" s="68"/>
      <c r="AQ97" s="68"/>
      <c r="AR97" s="75"/>
      <c r="AS97" s="75"/>
      <c r="AT97" s="75"/>
      <c r="AU97" s="75"/>
      <c r="AV97" s="75"/>
      <c r="AW97" s="68"/>
      <c r="AX97" s="75"/>
      <c r="AY97" s="68"/>
      <c r="AZ97" s="75"/>
      <c r="BA97" s="68"/>
      <c r="BB97" s="68"/>
      <c r="BC97" s="68"/>
      <c r="BD97" s="68"/>
      <c r="BE97" s="68"/>
      <c r="BF97" s="92"/>
      <c r="BG97" s="68"/>
    </row>
    <row r="98" spans="21:59">
      <c r="U98" s="12"/>
      <c r="V98" s="12"/>
      <c r="W98" s="12"/>
      <c r="X98" s="68"/>
      <c r="Y98" s="68"/>
      <c r="Z98" s="68"/>
      <c r="AA98" s="68"/>
      <c r="AB98" s="68"/>
      <c r="AC98" s="68"/>
      <c r="AD98" s="68"/>
      <c r="AE98" s="75"/>
      <c r="AF98" s="68"/>
      <c r="AG98" s="68"/>
      <c r="AH98" s="68"/>
      <c r="AI98" s="68"/>
      <c r="AJ98" s="68"/>
      <c r="AK98" s="68"/>
      <c r="AL98" s="68"/>
      <c r="AM98" s="75"/>
      <c r="AN98" s="68"/>
      <c r="AO98" s="75"/>
      <c r="AP98" s="68"/>
      <c r="AQ98" s="68"/>
      <c r="AR98" s="75"/>
      <c r="AS98" s="75"/>
      <c r="AT98" s="75"/>
      <c r="AU98" s="75"/>
      <c r="AV98" s="75"/>
      <c r="AW98" s="68"/>
      <c r="AX98" s="75"/>
      <c r="AY98" s="68"/>
      <c r="AZ98" s="75"/>
      <c r="BA98" s="68"/>
      <c r="BB98" s="68"/>
      <c r="BC98" s="68"/>
      <c r="BD98" s="68"/>
      <c r="BE98" s="68"/>
      <c r="BF98" s="92"/>
      <c r="BG98" s="68"/>
    </row>
    <row r="99" spans="21:59">
      <c r="U99" s="12"/>
      <c r="V99" s="12"/>
      <c r="W99" s="12"/>
      <c r="X99" s="68"/>
      <c r="Y99" s="68"/>
      <c r="Z99" s="68"/>
      <c r="AA99" s="68"/>
      <c r="AB99" s="68"/>
      <c r="AC99" s="68"/>
      <c r="AD99" s="68"/>
      <c r="AE99" s="75"/>
      <c r="AF99" s="68"/>
      <c r="AG99" s="68"/>
      <c r="AH99" s="68"/>
      <c r="AI99" s="68"/>
      <c r="AJ99" s="68"/>
      <c r="AK99" s="68"/>
      <c r="AL99" s="68"/>
      <c r="AM99" s="75"/>
      <c r="AN99" s="68"/>
      <c r="AO99" s="75"/>
      <c r="AP99" s="68"/>
      <c r="AQ99" s="68"/>
      <c r="AR99" s="75"/>
      <c r="AS99" s="75"/>
      <c r="AT99" s="75"/>
      <c r="AU99" s="75"/>
      <c r="AV99" s="75"/>
      <c r="AW99" s="68"/>
      <c r="AX99" s="75"/>
      <c r="AY99" s="68"/>
      <c r="AZ99" s="75"/>
      <c r="BA99" s="68"/>
      <c r="BB99" s="68"/>
      <c r="BC99" s="68"/>
      <c r="BD99" s="68"/>
      <c r="BE99" s="68"/>
      <c r="BF99" s="92"/>
      <c r="BG99" s="68"/>
    </row>
  </sheetData>
  <mergeCells count="48">
    <mergeCell ref="A1:BI1"/>
    <mergeCell ref="C2:K2"/>
    <mergeCell ref="L2:W2"/>
    <mergeCell ref="Y2:AD2"/>
    <mergeCell ref="AG2:BH2"/>
    <mergeCell ref="F3:G3"/>
    <mergeCell ref="H3:I3"/>
    <mergeCell ref="Y3:Z3"/>
    <mergeCell ref="AA3:AB3"/>
    <mergeCell ref="AC3:AD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AG39:AL39"/>
    <mergeCell ref="A2:A4"/>
    <mergeCell ref="B2:B4"/>
    <mergeCell ref="B6:B37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2:X4"/>
    <mergeCell ref="BI2:BI4"/>
    <mergeCell ref="AE2:AF3"/>
  </mergeCells>
  <pageMargins left="0.471527777777778" right="0.393055555555556" top="1" bottom="1" header="0.5" footer="0.5"/>
  <pageSetup paperSize="9" scale="6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6"/>
  <sheetViews>
    <sheetView workbookViewId="0">
      <selection activeCell="A29" sqref="A29:AU29"/>
    </sheetView>
  </sheetViews>
  <sheetFormatPr defaultColWidth="8.875" defaultRowHeight="13.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="1" customFormat="1" ht="42.95" customHeight="1" spans="1:47">
      <c r="A1" s="94" t="s">
        <v>317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</row>
    <row r="2" ht="18.95" customHeight="1" spans="1:47">
      <c r="A2" s="95" t="s">
        <v>1</v>
      </c>
      <c r="B2" s="96" t="s">
        <v>2</v>
      </c>
      <c r="C2" s="97" t="s">
        <v>318</v>
      </c>
      <c r="D2" s="97"/>
      <c r="E2" s="97"/>
      <c r="F2" s="98" t="s">
        <v>319</v>
      </c>
      <c r="G2" s="99"/>
      <c r="H2" s="99"/>
      <c r="I2" s="123" t="s">
        <v>320</v>
      </c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37" t="s">
        <v>321</v>
      </c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49" t="s">
        <v>322</v>
      </c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55" t="s">
        <v>9</v>
      </c>
    </row>
    <row r="3" ht="36" spans="1:47">
      <c r="A3" s="95"/>
      <c r="B3" s="100"/>
      <c r="C3" s="101" t="s">
        <v>323</v>
      </c>
      <c r="D3" s="102" t="s">
        <v>324</v>
      </c>
      <c r="E3" s="103" t="s">
        <v>325</v>
      </c>
      <c r="F3" s="100" t="s">
        <v>326</v>
      </c>
      <c r="G3" s="104" t="s">
        <v>327</v>
      </c>
      <c r="H3" s="100" t="s">
        <v>328</v>
      </c>
      <c r="I3" s="124" t="s">
        <v>329</v>
      </c>
      <c r="J3" s="125" t="s">
        <v>330</v>
      </c>
      <c r="K3" s="126" t="s">
        <v>331</v>
      </c>
      <c r="L3" s="126" t="s">
        <v>332</v>
      </c>
      <c r="M3" s="126" t="s">
        <v>333</v>
      </c>
      <c r="N3" s="126" t="s">
        <v>334</v>
      </c>
      <c r="O3" s="100" t="s">
        <v>335</v>
      </c>
      <c r="P3" s="100" t="s">
        <v>336</v>
      </c>
      <c r="Q3" s="100" t="s">
        <v>337</v>
      </c>
      <c r="R3" s="100" t="s">
        <v>338</v>
      </c>
      <c r="S3" s="138" t="s">
        <v>339</v>
      </c>
      <c r="T3" s="100" t="s">
        <v>340</v>
      </c>
      <c r="U3" s="125" t="s">
        <v>341</v>
      </c>
      <c r="V3" s="126" t="s">
        <v>342</v>
      </c>
      <c r="W3" s="126" t="s">
        <v>343</v>
      </c>
      <c r="X3" s="126" t="s">
        <v>344</v>
      </c>
      <c r="Y3" s="126" t="s">
        <v>345</v>
      </c>
      <c r="Z3" s="100" t="s">
        <v>346</v>
      </c>
      <c r="AA3" s="100" t="s">
        <v>347</v>
      </c>
      <c r="AB3" s="100" t="s">
        <v>348</v>
      </c>
      <c r="AC3" s="100" t="s">
        <v>349</v>
      </c>
      <c r="AD3" s="100" t="s">
        <v>350</v>
      </c>
      <c r="AE3" s="100" t="s">
        <v>351</v>
      </c>
      <c r="AF3" s="125" t="s">
        <v>352</v>
      </c>
      <c r="AG3" s="151" t="s">
        <v>353</v>
      </c>
      <c r="AH3" s="151" t="s">
        <v>354</v>
      </c>
      <c r="AI3" s="151" t="s">
        <v>355</v>
      </c>
      <c r="AJ3" s="151" t="s">
        <v>356</v>
      </c>
      <c r="AK3" s="126" t="s">
        <v>357</v>
      </c>
      <c r="AL3" s="126" t="s">
        <v>358</v>
      </c>
      <c r="AM3" s="126" t="s">
        <v>359</v>
      </c>
      <c r="AN3" s="126" t="s">
        <v>360</v>
      </c>
      <c r="AO3" s="100" t="s">
        <v>361</v>
      </c>
      <c r="AP3" s="100" t="s">
        <v>362</v>
      </c>
      <c r="AQ3" s="100" t="s">
        <v>363</v>
      </c>
      <c r="AR3" s="100" t="s">
        <v>364</v>
      </c>
      <c r="AS3" s="138" t="s">
        <v>365</v>
      </c>
      <c r="AT3" s="100" t="s">
        <v>366</v>
      </c>
      <c r="AU3" s="155"/>
    </row>
    <row r="4" ht="60" spans="1:47">
      <c r="A4" s="100">
        <v>1</v>
      </c>
      <c r="B4" s="105" t="s">
        <v>367</v>
      </c>
      <c r="C4" s="106"/>
      <c r="D4" s="107"/>
      <c r="E4" s="108">
        <v>0</v>
      </c>
      <c r="F4" s="106" t="s">
        <v>368</v>
      </c>
      <c r="G4" s="107" t="s">
        <v>369</v>
      </c>
      <c r="H4" s="106">
        <v>1</v>
      </c>
      <c r="I4" s="127">
        <v>0</v>
      </c>
      <c r="J4" s="128">
        <v>0</v>
      </c>
      <c r="K4" s="129">
        <v>2</v>
      </c>
      <c r="L4" s="129">
        <v>1</v>
      </c>
      <c r="M4" s="129">
        <f>K4-L4</f>
        <v>1</v>
      </c>
      <c r="N4" s="130">
        <f>L4/K4</f>
        <v>0.5</v>
      </c>
      <c r="O4" s="129">
        <v>1</v>
      </c>
      <c r="P4" s="129">
        <v>0.5</v>
      </c>
      <c r="Q4" s="129">
        <f>O4-P4</f>
        <v>0.5</v>
      </c>
      <c r="R4" s="129">
        <v>0.5</v>
      </c>
      <c r="S4" s="129">
        <f>Q4-R4</f>
        <v>0</v>
      </c>
      <c r="T4" s="139">
        <f>R4/Q4</f>
        <v>1</v>
      </c>
      <c r="U4" s="140">
        <v>1</v>
      </c>
      <c r="V4" s="129">
        <v>2</v>
      </c>
      <c r="W4" s="129">
        <v>1</v>
      </c>
      <c r="X4" s="129">
        <f>V4-W4</f>
        <v>1</v>
      </c>
      <c r="Y4" s="139">
        <f>W4/V4</f>
        <v>0.5</v>
      </c>
      <c r="Z4" s="129">
        <v>2</v>
      </c>
      <c r="AA4" s="129">
        <v>0</v>
      </c>
      <c r="AB4" s="129">
        <v>2</v>
      </c>
      <c r="AC4" s="129">
        <v>1</v>
      </c>
      <c r="AD4" s="129">
        <v>0</v>
      </c>
      <c r="AE4" s="139">
        <f>AC4/AB4</f>
        <v>0.5</v>
      </c>
      <c r="AF4" s="140">
        <v>1</v>
      </c>
      <c r="AG4" s="128"/>
      <c r="AH4" s="129">
        <v>0</v>
      </c>
      <c r="AI4" s="129">
        <v>0</v>
      </c>
      <c r="AJ4" s="129">
        <v>0</v>
      </c>
      <c r="AK4" s="129">
        <v>2</v>
      </c>
      <c r="AL4" s="129">
        <v>1</v>
      </c>
      <c r="AM4" s="129">
        <v>0</v>
      </c>
      <c r="AN4" s="152">
        <f>AL4/AK4</f>
        <v>0.5</v>
      </c>
      <c r="AO4" s="129">
        <v>0</v>
      </c>
      <c r="AP4" s="129">
        <v>0</v>
      </c>
      <c r="AQ4" s="129">
        <v>2</v>
      </c>
      <c r="AR4" s="129">
        <v>1</v>
      </c>
      <c r="AS4" s="129">
        <v>0</v>
      </c>
      <c r="AT4" s="152">
        <f>AR4/AQ4</f>
        <v>0.5</v>
      </c>
      <c r="AU4" s="156"/>
    </row>
    <row r="5" spans="1:47">
      <c r="A5" s="100">
        <v>2</v>
      </c>
      <c r="B5" s="105"/>
      <c r="C5" s="109"/>
      <c r="D5" s="109"/>
      <c r="E5" s="110"/>
      <c r="F5" s="109"/>
      <c r="G5" s="111"/>
      <c r="H5" s="100"/>
      <c r="I5" s="131"/>
      <c r="J5" s="131"/>
      <c r="K5" s="131"/>
      <c r="L5" s="131"/>
      <c r="M5" s="131"/>
      <c r="N5" s="132"/>
      <c r="O5" s="131"/>
      <c r="P5" s="131"/>
      <c r="Q5" s="131"/>
      <c r="R5" s="131"/>
      <c r="S5" s="131"/>
      <c r="T5" s="141"/>
      <c r="U5" s="142"/>
      <c r="V5" s="143"/>
      <c r="W5" s="143"/>
      <c r="X5" s="143"/>
      <c r="Y5" s="131"/>
      <c r="Z5" s="143"/>
      <c r="AA5" s="143"/>
      <c r="AB5" s="143"/>
      <c r="AC5" s="143"/>
      <c r="AD5" s="143"/>
      <c r="AE5" s="131"/>
      <c r="AF5" s="142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11"/>
    </row>
    <row r="6" spans="1:47">
      <c r="A6" s="100">
        <v>3</v>
      </c>
      <c r="B6" s="105"/>
      <c r="C6" s="109"/>
      <c r="D6" s="109"/>
      <c r="E6" s="110"/>
      <c r="F6" s="109"/>
      <c r="G6" s="111"/>
      <c r="H6" s="100"/>
      <c r="I6" s="111"/>
      <c r="J6" s="111"/>
      <c r="K6" s="111"/>
      <c r="L6" s="111"/>
      <c r="M6" s="111"/>
      <c r="N6" s="133"/>
      <c r="O6" s="111"/>
      <c r="P6" s="111"/>
      <c r="Q6" s="111"/>
      <c r="R6" s="111"/>
      <c r="S6" s="111"/>
      <c r="T6" s="144"/>
      <c r="U6" s="145"/>
      <c r="V6" s="146"/>
      <c r="W6" s="146"/>
      <c r="X6" s="146"/>
      <c r="Y6" s="111"/>
      <c r="Z6" s="146"/>
      <c r="AA6" s="146"/>
      <c r="AB6" s="146"/>
      <c r="AC6" s="146"/>
      <c r="AD6" s="146"/>
      <c r="AE6" s="111"/>
      <c r="AF6" s="145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</row>
    <row r="7" spans="1:47">
      <c r="A7" s="100">
        <v>4</v>
      </c>
      <c r="B7" s="105"/>
      <c r="C7" s="109"/>
      <c r="D7" s="109"/>
      <c r="E7" s="110"/>
      <c r="F7" s="109"/>
      <c r="G7" s="109"/>
      <c r="H7" s="112"/>
      <c r="I7" s="111"/>
      <c r="J7" s="111"/>
      <c r="K7" s="111"/>
      <c r="L7" s="111"/>
      <c r="M7" s="111"/>
      <c r="N7" s="133"/>
      <c r="O7" s="111"/>
      <c r="P7" s="111"/>
      <c r="Q7" s="111"/>
      <c r="R7" s="111"/>
      <c r="S7" s="111"/>
      <c r="T7" s="144"/>
      <c r="U7" s="145"/>
      <c r="V7" s="146"/>
      <c r="W7" s="146"/>
      <c r="X7" s="146"/>
      <c r="Y7" s="111"/>
      <c r="Z7" s="146"/>
      <c r="AA7" s="146"/>
      <c r="AB7" s="146"/>
      <c r="AC7" s="146"/>
      <c r="AD7" s="146"/>
      <c r="AE7" s="111"/>
      <c r="AF7" s="145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</row>
    <row r="8" spans="1:47">
      <c r="A8" s="100">
        <v>5</v>
      </c>
      <c r="B8" s="105"/>
      <c r="C8" s="109"/>
      <c r="D8" s="109"/>
      <c r="E8" s="110"/>
      <c r="F8" s="109"/>
      <c r="G8" s="113"/>
      <c r="H8" s="112"/>
      <c r="I8" s="111"/>
      <c r="J8" s="111"/>
      <c r="K8" s="111"/>
      <c r="L8" s="111"/>
      <c r="M8" s="111"/>
      <c r="N8" s="133"/>
      <c r="O8" s="111"/>
      <c r="P8" s="111"/>
      <c r="Q8" s="111"/>
      <c r="R8" s="111"/>
      <c r="S8" s="111"/>
      <c r="T8" s="144"/>
      <c r="U8" s="145"/>
      <c r="V8" s="146"/>
      <c r="W8" s="146"/>
      <c r="X8" s="146"/>
      <c r="Y8" s="111"/>
      <c r="Z8" s="146"/>
      <c r="AA8" s="146"/>
      <c r="AB8" s="146"/>
      <c r="AC8" s="146"/>
      <c r="AD8" s="146"/>
      <c r="AE8" s="111"/>
      <c r="AF8" s="145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</row>
    <row r="9" spans="1:47">
      <c r="A9" s="100">
        <v>6</v>
      </c>
      <c r="B9" s="105"/>
      <c r="C9" s="109"/>
      <c r="D9" s="109"/>
      <c r="E9" s="110"/>
      <c r="F9" s="109"/>
      <c r="G9" s="109"/>
      <c r="H9" s="112"/>
      <c r="I9" s="111"/>
      <c r="J9" s="111"/>
      <c r="K9" s="111"/>
      <c r="L9" s="111"/>
      <c r="M9" s="111"/>
      <c r="N9" s="133"/>
      <c r="O9" s="111"/>
      <c r="P9" s="111"/>
      <c r="Q9" s="111"/>
      <c r="R9" s="111"/>
      <c r="S9" s="111"/>
      <c r="T9" s="144"/>
      <c r="U9" s="145"/>
      <c r="V9" s="146"/>
      <c r="W9" s="146"/>
      <c r="X9" s="146"/>
      <c r="Y9" s="111"/>
      <c r="Z9" s="146"/>
      <c r="AA9" s="146"/>
      <c r="AB9" s="146"/>
      <c r="AC9" s="146"/>
      <c r="AD9" s="146"/>
      <c r="AE9" s="111"/>
      <c r="AF9" s="145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</row>
    <row r="10" spans="1:47">
      <c r="A10" s="100">
        <v>7</v>
      </c>
      <c r="B10" s="105"/>
      <c r="C10" s="109"/>
      <c r="D10" s="109"/>
      <c r="E10" s="110"/>
      <c r="F10" s="109"/>
      <c r="G10" s="109"/>
      <c r="H10" s="112"/>
      <c r="I10" s="111"/>
      <c r="J10" s="111"/>
      <c r="K10" s="111"/>
      <c r="L10" s="111"/>
      <c r="M10" s="111"/>
      <c r="N10" s="133"/>
      <c r="O10" s="111"/>
      <c r="P10" s="111"/>
      <c r="Q10" s="111"/>
      <c r="R10" s="111"/>
      <c r="S10" s="111"/>
      <c r="T10" s="144"/>
      <c r="U10" s="145"/>
      <c r="V10" s="146"/>
      <c r="W10" s="146"/>
      <c r="X10" s="146"/>
      <c r="Y10" s="111"/>
      <c r="Z10" s="146"/>
      <c r="AA10" s="146"/>
      <c r="AB10" s="146"/>
      <c r="AC10" s="146"/>
      <c r="AD10" s="146"/>
      <c r="AE10" s="111"/>
      <c r="AF10" s="145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</row>
    <row r="11" spans="1:47">
      <c r="A11" s="100">
        <v>8</v>
      </c>
      <c r="B11" s="105"/>
      <c r="C11" s="109"/>
      <c r="D11" s="109"/>
      <c r="E11" s="110"/>
      <c r="F11" s="109"/>
      <c r="G11" s="109"/>
      <c r="H11" s="112"/>
      <c r="I11" s="111"/>
      <c r="J11" s="111"/>
      <c r="K11" s="111"/>
      <c r="L11" s="111"/>
      <c r="M11" s="111"/>
      <c r="N11" s="133"/>
      <c r="O11" s="111"/>
      <c r="P11" s="111"/>
      <c r="Q11" s="111"/>
      <c r="R11" s="111"/>
      <c r="S11" s="111"/>
      <c r="T11" s="144"/>
      <c r="U11" s="145"/>
      <c r="V11" s="146"/>
      <c r="W11" s="146"/>
      <c r="X11" s="146"/>
      <c r="Y11" s="111"/>
      <c r="Z11" s="146"/>
      <c r="AA11" s="146"/>
      <c r="AB11" s="146"/>
      <c r="AC11" s="146"/>
      <c r="AD11" s="146"/>
      <c r="AE11" s="111"/>
      <c r="AF11" s="145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</row>
    <row r="12" spans="1:47">
      <c r="A12" s="100">
        <v>9</v>
      </c>
      <c r="B12" s="105"/>
      <c r="C12" s="109"/>
      <c r="D12" s="109"/>
      <c r="E12" s="110"/>
      <c r="F12" s="109"/>
      <c r="G12" s="109"/>
      <c r="H12" s="112"/>
      <c r="I12" s="111"/>
      <c r="J12" s="111"/>
      <c r="K12" s="111"/>
      <c r="L12" s="111"/>
      <c r="M12" s="111"/>
      <c r="N12" s="133"/>
      <c r="O12" s="111"/>
      <c r="P12" s="111"/>
      <c r="Q12" s="111"/>
      <c r="R12" s="111"/>
      <c r="S12" s="111"/>
      <c r="T12" s="144"/>
      <c r="U12" s="145"/>
      <c r="V12" s="146"/>
      <c r="W12" s="146"/>
      <c r="X12" s="146"/>
      <c r="Y12" s="111"/>
      <c r="Z12" s="146"/>
      <c r="AA12" s="146"/>
      <c r="AB12" s="146"/>
      <c r="AC12" s="146"/>
      <c r="AD12" s="146"/>
      <c r="AE12" s="111"/>
      <c r="AF12" s="145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</row>
    <row r="13" spans="1:47">
      <c r="A13" s="100">
        <v>10</v>
      </c>
      <c r="B13" s="105"/>
      <c r="C13" s="109"/>
      <c r="D13" s="109"/>
      <c r="E13" s="110"/>
      <c r="F13" s="109"/>
      <c r="G13" s="109"/>
      <c r="H13" s="112"/>
      <c r="I13" s="111"/>
      <c r="J13" s="111"/>
      <c r="K13" s="111"/>
      <c r="L13" s="111"/>
      <c r="M13" s="111"/>
      <c r="N13" s="133"/>
      <c r="O13" s="111"/>
      <c r="P13" s="111"/>
      <c r="Q13" s="111"/>
      <c r="R13" s="111"/>
      <c r="S13" s="111"/>
      <c r="T13" s="144"/>
      <c r="U13" s="145"/>
      <c r="V13" s="146"/>
      <c r="W13" s="146"/>
      <c r="X13" s="146"/>
      <c r="Y13" s="111"/>
      <c r="Z13" s="146"/>
      <c r="AA13" s="146"/>
      <c r="AB13" s="146"/>
      <c r="AC13" s="146"/>
      <c r="AD13" s="146"/>
      <c r="AE13" s="111"/>
      <c r="AF13" s="145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</row>
    <row r="14" spans="1:47">
      <c r="A14" s="100">
        <v>11</v>
      </c>
      <c r="B14" s="105"/>
      <c r="C14" s="109"/>
      <c r="D14" s="109"/>
      <c r="E14" s="110"/>
      <c r="F14" s="109"/>
      <c r="G14" s="109"/>
      <c r="H14" s="112"/>
      <c r="I14" s="111"/>
      <c r="J14" s="111"/>
      <c r="K14" s="111"/>
      <c r="L14" s="111"/>
      <c r="M14" s="111"/>
      <c r="N14" s="133"/>
      <c r="O14" s="111"/>
      <c r="P14" s="111"/>
      <c r="Q14" s="111"/>
      <c r="R14" s="111"/>
      <c r="S14" s="111"/>
      <c r="T14" s="144"/>
      <c r="U14" s="145"/>
      <c r="V14" s="146"/>
      <c r="W14" s="146"/>
      <c r="X14" s="146"/>
      <c r="Y14" s="111"/>
      <c r="Z14" s="146"/>
      <c r="AA14" s="146"/>
      <c r="AB14" s="146"/>
      <c r="AC14" s="146"/>
      <c r="AD14" s="146"/>
      <c r="AE14" s="111"/>
      <c r="AF14" s="145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</row>
    <row r="15" spans="1:47">
      <c r="A15" s="100">
        <v>12</v>
      </c>
      <c r="B15" s="105"/>
      <c r="C15" s="109"/>
      <c r="D15" s="109"/>
      <c r="E15" s="110"/>
      <c r="F15" s="109"/>
      <c r="G15" s="109"/>
      <c r="H15" s="112"/>
      <c r="I15" s="111"/>
      <c r="J15" s="111"/>
      <c r="K15" s="111"/>
      <c r="L15" s="111"/>
      <c r="M15" s="111"/>
      <c r="N15" s="133"/>
      <c r="O15" s="111"/>
      <c r="P15" s="111"/>
      <c r="Q15" s="111"/>
      <c r="R15" s="111"/>
      <c r="S15" s="111"/>
      <c r="T15" s="144"/>
      <c r="U15" s="145"/>
      <c r="V15" s="146"/>
      <c r="W15" s="146"/>
      <c r="X15" s="146"/>
      <c r="Y15" s="111"/>
      <c r="Z15" s="146"/>
      <c r="AA15" s="146"/>
      <c r="AB15" s="146"/>
      <c r="AC15" s="146"/>
      <c r="AD15" s="146"/>
      <c r="AE15" s="111"/>
      <c r="AF15" s="145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</row>
    <row r="16" spans="1:47">
      <c r="A16" s="100">
        <v>13</v>
      </c>
      <c r="B16" s="105"/>
      <c r="C16" s="109"/>
      <c r="D16" s="109"/>
      <c r="E16" s="110"/>
      <c r="F16" s="109"/>
      <c r="G16" s="109"/>
      <c r="H16" s="112"/>
      <c r="I16" s="111"/>
      <c r="J16" s="111"/>
      <c r="K16" s="111"/>
      <c r="L16" s="111"/>
      <c r="M16" s="111"/>
      <c r="N16" s="133"/>
      <c r="O16" s="111"/>
      <c r="P16" s="111"/>
      <c r="Q16" s="111"/>
      <c r="R16" s="111"/>
      <c r="S16" s="111"/>
      <c r="T16" s="144"/>
      <c r="U16" s="145"/>
      <c r="V16" s="146"/>
      <c r="W16" s="146"/>
      <c r="X16" s="146"/>
      <c r="Y16" s="111"/>
      <c r="Z16" s="146"/>
      <c r="AA16" s="146"/>
      <c r="AB16" s="146"/>
      <c r="AC16" s="146"/>
      <c r="AD16" s="146"/>
      <c r="AE16" s="111"/>
      <c r="AF16" s="145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</row>
    <row r="17" spans="1:47">
      <c r="A17" s="100">
        <v>14</v>
      </c>
      <c r="B17" s="105"/>
      <c r="C17" s="109"/>
      <c r="D17" s="109"/>
      <c r="E17" s="110"/>
      <c r="F17" s="109"/>
      <c r="G17" s="109"/>
      <c r="H17" s="112"/>
      <c r="I17" s="111"/>
      <c r="J17" s="111"/>
      <c r="K17" s="111"/>
      <c r="L17" s="111"/>
      <c r="M17" s="111"/>
      <c r="N17" s="133"/>
      <c r="O17" s="111"/>
      <c r="P17" s="111"/>
      <c r="Q17" s="111"/>
      <c r="R17" s="111"/>
      <c r="S17" s="111"/>
      <c r="T17" s="144"/>
      <c r="U17" s="145"/>
      <c r="V17" s="146"/>
      <c r="W17" s="146"/>
      <c r="X17" s="146"/>
      <c r="Y17" s="111"/>
      <c r="Z17" s="146"/>
      <c r="AA17" s="146"/>
      <c r="AB17" s="146"/>
      <c r="AC17" s="146"/>
      <c r="AD17" s="146"/>
      <c r="AE17" s="111"/>
      <c r="AF17" s="145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</row>
    <row r="18" spans="1:47">
      <c r="A18" s="100">
        <v>15</v>
      </c>
      <c r="B18" s="105"/>
      <c r="C18" s="109"/>
      <c r="D18" s="109"/>
      <c r="E18" s="110"/>
      <c r="F18" s="109"/>
      <c r="G18" s="109"/>
      <c r="H18" s="112"/>
      <c r="I18" s="111"/>
      <c r="J18" s="111"/>
      <c r="K18" s="111"/>
      <c r="L18" s="111"/>
      <c r="M18" s="111"/>
      <c r="N18" s="133"/>
      <c r="O18" s="111"/>
      <c r="P18" s="111"/>
      <c r="Q18" s="111"/>
      <c r="R18" s="111"/>
      <c r="S18" s="111"/>
      <c r="T18" s="144"/>
      <c r="U18" s="145"/>
      <c r="V18" s="146"/>
      <c r="W18" s="146"/>
      <c r="X18" s="146"/>
      <c r="Y18" s="111"/>
      <c r="Z18" s="146"/>
      <c r="AA18" s="146"/>
      <c r="AB18" s="146"/>
      <c r="AC18" s="146"/>
      <c r="AD18" s="146"/>
      <c r="AE18" s="111"/>
      <c r="AF18" s="145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</row>
    <row r="19" spans="1:47">
      <c r="A19" s="100" t="s">
        <v>370</v>
      </c>
      <c r="B19" s="105"/>
      <c r="C19" s="109"/>
      <c r="D19" s="109"/>
      <c r="E19" s="110"/>
      <c r="F19" s="109"/>
      <c r="G19" s="109"/>
      <c r="H19" s="112"/>
      <c r="I19" s="111"/>
      <c r="J19" s="111"/>
      <c r="K19" s="111"/>
      <c r="L19" s="111"/>
      <c r="M19" s="111"/>
      <c r="N19" s="133"/>
      <c r="O19" s="111"/>
      <c r="P19" s="111"/>
      <c r="Q19" s="111"/>
      <c r="R19" s="111"/>
      <c r="S19" s="111"/>
      <c r="T19" s="144"/>
      <c r="U19" s="145"/>
      <c r="V19" s="146"/>
      <c r="W19" s="146"/>
      <c r="X19" s="146"/>
      <c r="Y19" s="111"/>
      <c r="Z19" s="146"/>
      <c r="AA19" s="146"/>
      <c r="AB19" s="146"/>
      <c r="AC19" s="146"/>
      <c r="AD19" s="146"/>
      <c r="AE19" s="111"/>
      <c r="AF19" s="145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</row>
    <row r="20" spans="1:47">
      <c r="A20" s="100"/>
      <c r="B20" s="105"/>
      <c r="C20" s="109"/>
      <c r="D20" s="109"/>
      <c r="E20" s="110"/>
      <c r="F20" s="109"/>
      <c r="G20" s="109"/>
      <c r="H20" s="100"/>
      <c r="I20" s="111"/>
      <c r="J20" s="111"/>
      <c r="K20" s="111"/>
      <c r="L20" s="111"/>
      <c r="M20" s="111"/>
      <c r="N20" s="133"/>
      <c r="O20" s="111"/>
      <c r="P20" s="111"/>
      <c r="Q20" s="111"/>
      <c r="R20" s="111"/>
      <c r="S20" s="111"/>
      <c r="T20" s="144"/>
      <c r="U20" s="145"/>
      <c r="V20" s="146"/>
      <c r="W20" s="146"/>
      <c r="X20" s="146"/>
      <c r="Y20" s="111"/>
      <c r="Z20" s="146"/>
      <c r="AA20" s="146"/>
      <c r="AB20" s="146"/>
      <c r="AC20" s="146"/>
      <c r="AD20" s="146"/>
      <c r="AE20" s="111"/>
      <c r="AF20" s="145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</row>
    <row r="21" spans="1:47">
      <c r="A21" s="100"/>
      <c r="B21" s="105"/>
      <c r="C21" s="109"/>
      <c r="D21" s="109"/>
      <c r="E21" s="110"/>
      <c r="F21" s="109"/>
      <c r="G21" s="109"/>
      <c r="H21" s="112"/>
      <c r="I21" s="111"/>
      <c r="J21" s="111"/>
      <c r="K21" s="111"/>
      <c r="L21" s="111"/>
      <c r="M21" s="111"/>
      <c r="N21" s="133"/>
      <c r="O21" s="111"/>
      <c r="P21" s="111"/>
      <c r="Q21" s="111"/>
      <c r="R21" s="111"/>
      <c r="S21" s="111"/>
      <c r="T21" s="144"/>
      <c r="U21" s="145"/>
      <c r="V21" s="146"/>
      <c r="W21" s="146"/>
      <c r="X21" s="146"/>
      <c r="Y21" s="111"/>
      <c r="Z21" s="146"/>
      <c r="AA21" s="146"/>
      <c r="AB21" s="146"/>
      <c r="AC21" s="146"/>
      <c r="AD21" s="146"/>
      <c r="AE21" s="111"/>
      <c r="AF21" s="145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</row>
    <row r="22" ht="14.25" spans="1:47">
      <c r="A22" s="114"/>
      <c r="B22" s="114"/>
      <c r="C22" s="115" t="s">
        <v>371</v>
      </c>
      <c r="D22" s="115"/>
      <c r="E22" s="116">
        <f t="shared" ref="E22" si="0">SUM(E4:E21)</f>
        <v>0</v>
      </c>
      <c r="F22" s="117"/>
      <c r="G22" s="117"/>
      <c r="H22" s="118">
        <f>SUM(E22:G22)</f>
        <v>0</v>
      </c>
      <c r="I22" s="134">
        <f t="shared" ref="I22:M22" si="1">SUM(I4:I21)</f>
        <v>0</v>
      </c>
      <c r="J22" s="135">
        <f t="shared" si="1"/>
        <v>0</v>
      </c>
      <c r="K22" s="135">
        <f t="shared" si="1"/>
        <v>2</v>
      </c>
      <c r="L22" s="135">
        <f t="shared" si="1"/>
        <v>1</v>
      </c>
      <c r="M22" s="135">
        <f t="shared" si="1"/>
        <v>1</v>
      </c>
      <c r="N22" s="136"/>
      <c r="O22" s="135">
        <f t="shared" ref="O22:S22" si="2">SUM(O4:O21)</f>
        <v>1</v>
      </c>
      <c r="P22" s="135">
        <f t="shared" si="2"/>
        <v>0.5</v>
      </c>
      <c r="Q22" s="135">
        <f t="shared" si="2"/>
        <v>0.5</v>
      </c>
      <c r="R22" s="135">
        <f t="shared" si="2"/>
        <v>0.5</v>
      </c>
      <c r="S22" s="135">
        <f t="shared" si="2"/>
        <v>0</v>
      </c>
      <c r="T22" s="147"/>
      <c r="U22" s="135">
        <f t="shared" ref="U22:X22" si="3">SUM(U4:U21)</f>
        <v>1</v>
      </c>
      <c r="V22" s="148">
        <f t="shared" si="3"/>
        <v>2</v>
      </c>
      <c r="W22" s="148">
        <f t="shared" si="3"/>
        <v>1</v>
      </c>
      <c r="X22" s="148">
        <f t="shared" si="3"/>
        <v>1</v>
      </c>
      <c r="Y22" s="135"/>
      <c r="Z22" s="148">
        <f t="shared" ref="Z22:AD22" si="4">SUM(Z4:Z21)</f>
        <v>2</v>
      </c>
      <c r="AA22" s="148">
        <f t="shared" si="4"/>
        <v>0</v>
      </c>
      <c r="AB22" s="148">
        <f t="shared" si="4"/>
        <v>2</v>
      </c>
      <c r="AC22" s="148">
        <f t="shared" si="4"/>
        <v>1</v>
      </c>
      <c r="AD22" s="148">
        <f t="shared" si="4"/>
        <v>0</v>
      </c>
      <c r="AE22" s="135"/>
      <c r="AF22" s="150">
        <f t="shared" ref="AF22" si="5">SUM(AF4:AF21)</f>
        <v>1</v>
      </c>
      <c r="AG22" s="135"/>
      <c r="AH22" s="148">
        <f t="shared" ref="AH22:AM22" si="6">SUM(AH4:AH21)</f>
        <v>0</v>
      </c>
      <c r="AI22" s="148">
        <f t="shared" si="6"/>
        <v>0</v>
      </c>
      <c r="AJ22" s="148">
        <f t="shared" si="6"/>
        <v>0</v>
      </c>
      <c r="AK22" s="148">
        <f t="shared" si="6"/>
        <v>2</v>
      </c>
      <c r="AL22" s="148">
        <f t="shared" si="6"/>
        <v>1</v>
      </c>
      <c r="AM22" s="148">
        <f t="shared" si="6"/>
        <v>0</v>
      </c>
      <c r="AN22" s="148"/>
      <c r="AO22" s="148">
        <f t="shared" ref="AO22:AS22" si="7">SUM(AO4:AO21)</f>
        <v>0</v>
      </c>
      <c r="AP22" s="148">
        <f t="shared" si="7"/>
        <v>0</v>
      </c>
      <c r="AQ22" s="148">
        <f t="shared" si="7"/>
        <v>2</v>
      </c>
      <c r="AR22" s="148">
        <f t="shared" si="7"/>
        <v>1</v>
      </c>
      <c r="AS22" s="148">
        <f t="shared" si="7"/>
        <v>0</v>
      </c>
      <c r="AT22" s="135"/>
      <c r="AU22" s="135"/>
    </row>
    <row r="23" spans="1:47">
      <c r="A23" s="100">
        <v>1</v>
      </c>
      <c r="B23" s="100" t="s">
        <v>372</v>
      </c>
      <c r="C23" s="109"/>
      <c r="D23" s="109"/>
      <c r="E23" s="110"/>
      <c r="F23" s="109"/>
      <c r="G23" s="109"/>
      <c r="H23" s="119"/>
      <c r="I23" s="111"/>
      <c r="J23" s="111"/>
      <c r="K23" s="111"/>
      <c r="L23" s="111"/>
      <c r="M23" s="111"/>
      <c r="N23" s="133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</row>
    <row r="24" spans="1:47">
      <c r="A24" s="100">
        <v>2</v>
      </c>
      <c r="B24" s="100"/>
      <c r="C24" s="109"/>
      <c r="D24" s="109"/>
      <c r="E24" s="110"/>
      <c r="F24" s="109"/>
      <c r="G24" s="109"/>
      <c r="H24" s="119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</row>
    <row r="25" spans="1:47">
      <c r="A25" s="100">
        <v>3</v>
      </c>
      <c r="B25" s="100"/>
      <c r="C25" s="109"/>
      <c r="D25" s="109"/>
      <c r="E25" s="110"/>
      <c r="F25" s="109"/>
      <c r="G25" s="109"/>
      <c r="H25" s="119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</row>
    <row r="26" spans="1:47">
      <c r="A26" s="100" t="s">
        <v>370</v>
      </c>
      <c r="B26" s="100"/>
      <c r="C26" s="109"/>
      <c r="D26" s="109"/>
      <c r="E26" s="110"/>
      <c r="F26" s="109"/>
      <c r="G26" s="109"/>
      <c r="H26" s="119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</row>
    <row r="27" spans="1:47">
      <c r="A27" s="100"/>
      <c r="B27" s="100" t="s">
        <v>370</v>
      </c>
      <c r="C27" s="109"/>
      <c r="D27" s="109"/>
      <c r="E27" s="110"/>
      <c r="F27" s="109"/>
      <c r="G27" s="109"/>
      <c r="H27" s="119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</row>
    <row r="28" ht="27" spans="1:47">
      <c r="A28" s="100"/>
      <c r="B28" s="100"/>
      <c r="C28" s="109"/>
      <c r="D28" s="109"/>
      <c r="E28" s="110"/>
      <c r="F28" s="109"/>
      <c r="G28" s="109"/>
      <c r="H28" s="120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53" t="s">
        <v>373</v>
      </c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</row>
    <row r="29" ht="75.95" customHeight="1" spans="1:47">
      <c r="A29" s="121" t="s">
        <v>374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</row>
    <row r="32" spans="34:35">
      <c r="AH32" s="154"/>
      <c r="AI32" s="154"/>
    </row>
    <row r="33" spans="34:35">
      <c r="AH33" s="154"/>
      <c r="AI33" s="154"/>
    </row>
    <row r="34" spans="34:35">
      <c r="AH34" s="154"/>
      <c r="AI34" s="154"/>
    </row>
    <row r="35" spans="34:35">
      <c r="AH35" s="154"/>
      <c r="AI35" s="154"/>
    </row>
    <row r="36" spans="34:35">
      <c r="AH36" s="154"/>
      <c r="AI36" s="154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DE04BF"/>
  </sheetPr>
  <dimension ref="A1:BI68"/>
  <sheetViews>
    <sheetView tabSelected="1" topLeftCell="AL1" workbookViewId="0">
      <pane ySplit="4" topLeftCell="A5" activePane="bottomLeft" state="frozen"/>
      <selection/>
      <selection pane="bottomLeft" activeCell="AQ6" sqref="AQ6"/>
    </sheetView>
  </sheetViews>
  <sheetFormatPr defaultColWidth="8.875" defaultRowHeight="13.5"/>
  <cols>
    <col min="1" max="1" width="4" customWidth="1"/>
    <col min="2" max="2" width="11.625" style="7" customWidth="1"/>
    <col min="3" max="3" width="19.5" style="8" customWidth="1"/>
    <col min="4" max="4" width="7.625" style="9" customWidth="1"/>
    <col min="5" max="5" width="10.25" style="10" customWidth="1"/>
    <col min="6" max="9" width="9.25" style="11" customWidth="1"/>
    <col min="10" max="10" width="16.2416666666667" style="12" customWidth="1"/>
    <col min="11" max="11" width="12.75" style="13" customWidth="1"/>
    <col min="12" max="12" width="7.875" style="14" customWidth="1"/>
    <col min="13" max="13" width="7.125" style="14" customWidth="1"/>
    <col min="14" max="14" width="14" style="14" customWidth="1"/>
    <col min="15" max="15" width="11.75" style="11" customWidth="1"/>
    <col min="16" max="16" width="7.375" style="11" customWidth="1"/>
    <col min="17" max="17" width="14" style="11" customWidth="1"/>
    <col min="18" max="18" width="10.125" style="15" customWidth="1"/>
    <col min="19" max="19" width="12.375" style="11" customWidth="1"/>
    <col min="20" max="20" width="13.5" style="11" customWidth="1"/>
    <col min="21" max="21" width="12.25" style="13" customWidth="1"/>
    <col min="22" max="22" width="13" style="13" customWidth="1"/>
    <col min="23" max="23" width="13.375" style="13" customWidth="1"/>
    <col min="24" max="24" width="12.1416666666667" style="11" customWidth="1"/>
    <col min="25" max="25" width="9.25" style="16" customWidth="1"/>
    <col min="26" max="26" width="10.25" style="11" customWidth="1"/>
    <col min="27" max="27" width="9.25" style="16" customWidth="1"/>
    <col min="28" max="28" width="9.25" style="11" customWidth="1"/>
    <col min="29" max="29" width="9.25" style="16" customWidth="1"/>
    <col min="30" max="30" width="10.75" style="11" customWidth="1"/>
    <col min="31" max="31" width="12.025" style="15" customWidth="1"/>
    <col min="32" max="32" width="11.375" style="11" customWidth="1"/>
    <col min="33" max="33" width="11.7083333333333" style="16" customWidth="1"/>
    <col min="34" max="34" width="12.25" style="16" customWidth="1"/>
    <col min="35" max="35" width="10.35" style="11" customWidth="1"/>
    <col min="36" max="36" width="9.46666666666667" style="11" customWidth="1"/>
    <col min="37" max="37" width="13.125" style="11" customWidth="1"/>
    <col min="38" max="38" width="11.75" style="11" customWidth="1"/>
    <col min="39" max="39" width="13.5" style="15" customWidth="1"/>
    <col min="40" max="40" width="11.75" style="11" customWidth="1"/>
    <col min="41" max="41" width="12.125" style="15" customWidth="1"/>
    <col min="42" max="42" width="13" style="11" customWidth="1"/>
    <col min="43" max="43" width="13.75" style="11" customWidth="1"/>
    <col min="44" max="44" width="11.75" style="15" customWidth="1"/>
    <col min="45" max="45" width="13.25" style="15" customWidth="1"/>
    <col min="46" max="48" width="11.75" style="15" customWidth="1"/>
    <col min="49" max="49" width="11.75" style="11" customWidth="1"/>
    <col min="50" max="50" width="11.75" style="15" customWidth="1"/>
    <col min="51" max="51" width="11.75" style="11" customWidth="1"/>
    <col min="52" max="52" width="11.75" style="15" customWidth="1"/>
    <col min="53" max="54" width="12.5" style="11" customWidth="1"/>
    <col min="55" max="57" width="8.25" style="11" customWidth="1"/>
    <col min="58" max="58" width="8.25" style="17" customWidth="1"/>
    <col min="59" max="60" width="8.25" style="11" customWidth="1"/>
    <col min="61" max="61" width="34.25" style="11" customWidth="1"/>
  </cols>
  <sheetData>
    <row r="1" s="1" customFormat="1" ht="29" customHeight="1" spans="1:61">
      <c r="A1" s="18" t="s">
        <v>0</v>
      </c>
      <c r="B1" s="19"/>
      <c r="C1" s="20"/>
      <c r="D1" s="20"/>
      <c r="E1" s="20"/>
      <c r="F1" s="20"/>
      <c r="G1" s="20"/>
      <c r="H1" s="20"/>
      <c r="I1" s="20"/>
      <c r="J1" s="43"/>
      <c r="K1" s="44"/>
      <c r="L1" s="45"/>
      <c r="M1" s="45"/>
      <c r="N1" s="45"/>
      <c r="O1" s="46"/>
      <c r="P1" s="46"/>
      <c r="Q1" s="46"/>
      <c r="R1" s="46"/>
      <c r="S1" s="46"/>
      <c r="T1" s="46"/>
      <c r="U1" s="61"/>
      <c r="V1" s="61"/>
      <c r="W1" s="61"/>
      <c r="X1" s="44"/>
      <c r="Y1" s="70"/>
      <c r="Z1" s="44"/>
      <c r="AA1" s="70"/>
      <c r="AB1" s="44"/>
      <c r="AC1" s="70"/>
      <c r="AD1" s="44"/>
      <c r="AE1" s="44"/>
      <c r="AF1" s="44"/>
      <c r="AG1" s="70"/>
      <c r="AH1" s="70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</row>
    <row r="2" s="2" customFormat="1" ht="20.1" customHeight="1" spans="1:61">
      <c r="A2" s="21" t="s">
        <v>1</v>
      </c>
      <c r="B2" s="22" t="s">
        <v>2</v>
      </c>
      <c r="C2" s="23" t="s">
        <v>3</v>
      </c>
      <c r="D2" s="23"/>
      <c r="E2" s="23"/>
      <c r="F2" s="23"/>
      <c r="G2" s="23"/>
      <c r="H2" s="23"/>
      <c r="I2" s="23"/>
      <c r="J2" s="47"/>
      <c r="K2" s="23"/>
      <c r="L2" s="48" t="s">
        <v>4</v>
      </c>
      <c r="M2" s="48"/>
      <c r="N2" s="48"/>
      <c r="O2" s="49"/>
      <c r="P2" s="49"/>
      <c r="Q2" s="49"/>
      <c r="R2" s="49"/>
      <c r="S2" s="49"/>
      <c r="T2" s="49"/>
      <c r="U2" s="24"/>
      <c r="V2" s="24"/>
      <c r="W2" s="24"/>
      <c r="X2" s="51" t="s">
        <v>5</v>
      </c>
      <c r="Y2" s="51" t="s">
        <v>6</v>
      </c>
      <c r="Z2" s="51"/>
      <c r="AA2" s="51"/>
      <c r="AB2" s="51"/>
      <c r="AC2" s="51"/>
      <c r="AD2" s="51"/>
      <c r="AE2" s="51" t="s">
        <v>7</v>
      </c>
      <c r="AF2" s="51"/>
      <c r="AG2" s="62" t="s">
        <v>8</v>
      </c>
      <c r="AH2" s="62"/>
      <c r="AI2" s="62"/>
      <c r="AJ2" s="62"/>
      <c r="AK2" s="62"/>
      <c r="AL2" s="62"/>
      <c r="AM2" s="21"/>
      <c r="AN2" s="62"/>
      <c r="AO2" s="21"/>
      <c r="AP2" s="62"/>
      <c r="AQ2" s="62"/>
      <c r="AR2" s="21"/>
      <c r="AS2" s="21"/>
      <c r="AT2" s="21"/>
      <c r="AU2" s="21"/>
      <c r="AV2" s="21"/>
      <c r="AW2" s="62"/>
      <c r="AX2" s="21"/>
      <c r="AY2" s="62"/>
      <c r="AZ2" s="21"/>
      <c r="BA2" s="62"/>
      <c r="BB2" s="62"/>
      <c r="BC2" s="62"/>
      <c r="BD2" s="62"/>
      <c r="BE2" s="62"/>
      <c r="BF2" s="86"/>
      <c r="BG2" s="62"/>
      <c r="BH2" s="62"/>
      <c r="BI2" s="21" t="s">
        <v>9</v>
      </c>
    </row>
    <row r="3" s="3" customFormat="1" ht="24.95" customHeight="1" spans="1:61">
      <c r="A3" s="21"/>
      <c r="B3" s="22"/>
      <c r="C3" s="24" t="s">
        <v>10</v>
      </c>
      <c r="D3" s="24" t="s">
        <v>11</v>
      </c>
      <c r="E3" s="25" t="s">
        <v>12</v>
      </c>
      <c r="F3" s="21" t="s">
        <v>13</v>
      </c>
      <c r="G3" s="21"/>
      <c r="H3" s="21" t="s">
        <v>14</v>
      </c>
      <c r="I3" s="21"/>
      <c r="J3" s="50" t="s">
        <v>15</v>
      </c>
      <c r="K3" s="24" t="s">
        <v>16</v>
      </c>
      <c r="L3" s="51" t="s">
        <v>17</v>
      </c>
      <c r="M3" s="51" t="s">
        <v>18</v>
      </c>
      <c r="N3" s="51" t="s">
        <v>19</v>
      </c>
      <c r="O3" s="51" t="s">
        <v>20</v>
      </c>
      <c r="P3" s="51" t="s">
        <v>21</v>
      </c>
      <c r="Q3" s="51" t="s">
        <v>22</v>
      </c>
      <c r="R3" s="24" t="s">
        <v>23</v>
      </c>
      <c r="S3" s="51" t="s">
        <v>24</v>
      </c>
      <c r="T3" s="51" t="s">
        <v>25</v>
      </c>
      <c r="U3" s="51" t="s">
        <v>26</v>
      </c>
      <c r="V3" s="51" t="s">
        <v>27</v>
      </c>
      <c r="W3" s="51" t="s">
        <v>28</v>
      </c>
      <c r="X3" s="51"/>
      <c r="Y3" s="51" t="s">
        <v>29</v>
      </c>
      <c r="Z3" s="51"/>
      <c r="AA3" s="51" t="s">
        <v>30</v>
      </c>
      <c r="AB3" s="51"/>
      <c r="AC3" s="71" t="s">
        <v>31</v>
      </c>
      <c r="AD3" s="71"/>
      <c r="AE3" s="51"/>
      <c r="AF3" s="51"/>
      <c r="AG3" s="51" t="s">
        <v>32</v>
      </c>
      <c r="AH3" s="51"/>
      <c r="AI3" s="51" t="s">
        <v>33</v>
      </c>
      <c r="AJ3" s="51"/>
      <c r="AK3" s="51" t="s">
        <v>34</v>
      </c>
      <c r="AL3" s="51"/>
      <c r="AM3" s="51" t="s">
        <v>375</v>
      </c>
      <c r="AN3" s="51"/>
      <c r="AO3" s="71" t="s">
        <v>36</v>
      </c>
      <c r="AP3" s="51"/>
      <c r="AQ3" s="51" t="s">
        <v>37</v>
      </c>
      <c r="AR3" s="51"/>
      <c r="AS3" s="51" t="s">
        <v>38</v>
      </c>
      <c r="AT3" s="51"/>
      <c r="AU3" s="71" t="s">
        <v>39</v>
      </c>
      <c r="AV3" s="71"/>
      <c r="AW3" s="51" t="s">
        <v>40</v>
      </c>
      <c r="AX3" s="24"/>
      <c r="AY3" s="51" t="s">
        <v>41</v>
      </c>
      <c r="AZ3" s="24"/>
      <c r="BA3" s="71" t="s">
        <v>42</v>
      </c>
      <c r="BB3" s="71"/>
      <c r="BC3" s="51" t="s">
        <v>43</v>
      </c>
      <c r="BD3" s="51"/>
      <c r="BE3" s="51" t="s">
        <v>44</v>
      </c>
      <c r="BF3" s="87"/>
      <c r="BG3" s="88" t="s">
        <v>45</v>
      </c>
      <c r="BH3" s="88"/>
      <c r="BI3" s="21"/>
    </row>
    <row r="4" s="2" customFormat="1" ht="39" customHeight="1" spans="1:61">
      <c r="A4" s="21"/>
      <c r="B4" s="22"/>
      <c r="C4" s="24"/>
      <c r="D4" s="24"/>
      <c r="E4" s="25"/>
      <c r="F4" s="21" t="s">
        <v>46</v>
      </c>
      <c r="G4" s="21" t="s">
        <v>47</v>
      </c>
      <c r="H4" s="21" t="s">
        <v>46</v>
      </c>
      <c r="I4" s="21" t="s">
        <v>47</v>
      </c>
      <c r="J4" s="50"/>
      <c r="K4" s="24"/>
      <c r="L4" s="51"/>
      <c r="M4" s="51"/>
      <c r="N4" s="51"/>
      <c r="O4" s="51"/>
      <c r="P4" s="51"/>
      <c r="Q4" s="51"/>
      <c r="R4" s="21"/>
      <c r="S4" s="62"/>
      <c r="T4" s="51"/>
      <c r="U4" s="51"/>
      <c r="V4" s="51"/>
      <c r="W4" s="51"/>
      <c r="X4" s="51"/>
      <c r="Y4" s="62" t="s">
        <v>48</v>
      </c>
      <c r="Z4" s="62" t="s">
        <v>49</v>
      </c>
      <c r="AA4" s="62" t="s">
        <v>48</v>
      </c>
      <c r="AB4" s="62" t="s">
        <v>49</v>
      </c>
      <c r="AC4" s="62" t="s">
        <v>48</v>
      </c>
      <c r="AD4" s="62" t="s">
        <v>49</v>
      </c>
      <c r="AE4" s="51" t="s">
        <v>48</v>
      </c>
      <c r="AF4" s="62" t="s">
        <v>49</v>
      </c>
      <c r="AG4" s="51" t="s">
        <v>48</v>
      </c>
      <c r="AH4" s="62" t="s">
        <v>49</v>
      </c>
      <c r="AI4" s="24" t="s">
        <v>48</v>
      </c>
      <c r="AJ4" s="21" t="s">
        <v>49</v>
      </c>
      <c r="AK4" s="24" t="s">
        <v>48</v>
      </c>
      <c r="AL4" s="21" t="s">
        <v>49</v>
      </c>
      <c r="AM4" s="24" t="s">
        <v>48</v>
      </c>
      <c r="AN4" s="21" t="s">
        <v>49</v>
      </c>
      <c r="AO4" s="24" t="s">
        <v>48</v>
      </c>
      <c r="AP4" s="21" t="s">
        <v>49</v>
      </c>
      <c r="AQ4" s="24" t="s">
        <v>48</v>
      </c>
      <c r="AR4" s="21" t="s">
        <v>49</v>
      </c>
      <c r="AS4" s="24" t="s">
        <v>48</v>
      </c>
      <c r="AT4" s="21" t="s">
        <v>49</v>
      </c>
      <c r="AU4" s="24" t="s">
        <v>48</v>
      </c>
      <c r="AV4" s="21" t="s">
        <v>49</v>
      </c>
      <c r="AW4" s="24" t="s">
        <v>48</v>
      </c>
      <c r="AX4" s="21" t="s">
        <v>49</v>
      </c>
      <c r="AY4" s="24" t="s">
        <v>48</v>
      </c>
      <c r="AZ4" s="21" t="s">
        <v>49</v>
      </c>
      <c r="BA4" s="24" t="s">
        <v>48</v>
      </c>
      <c r="BB4" s="21" t="s">
        <v>49</v>
      </c>
      <c r="BC4" s="24" t="s">
        <v>48</v>
      </c>
      <c r="BD4" s="21" t="s">
        <v>49</v>
      </c>
      <c r="BE4" s="24" t="s">
        <v>48</v>
      </c>
      <c r="BF4" s="89" t="s">
        <v>49</v>
      </c>
      <c r="BG4" s="24" t="s">
        <v>48</v>
      </c>
      <c r="BH4" s="21" t="s">
        <v>49</v>
      </c>
      <c r="BI4" s="21"/>
    </row>
    <row r="5" s="4" customFormat="1" ht="28" customHeight="1" spans="1:61">
      <c r="A5" s="26"/>
      <c r="B5" s="27" t="s">
        <v>50</v>
      </c>
      <c r="C5" s="28">
        <v>32</v>
      </c>
      <c r="D5" s="24"/>
      <c r="E5" s="29">
        <f>SUM(E6:E6)</f>
        <v>22933</v>
      </c>
      <c r="F5" s="30"/>
      <c r="G5" s="31"/>
      <c r="H5" s="31"/>
      <c r="I5" s="31"/>
      <c r="J5" s="52"/>
      <c r="K5" s="31"/>
      <c r="L5" s="53">
        <f>SUM(L6:L6)</f>
        <v>1</v>
      </c>
      <c r="M5" s="54" t="s">
        <v>51</v>
      </c>
      <c r="N5" s="53"/>
      <c r="O5" s="55">
        <f>SUM(O6:O6)</f>
        <v>1</v>
      </c>
      <c r="P5" s="55"/>
      <c r="Q5" s="55">
        <f>SUM(Q6:Q6)</f>
        <v>1</v>
      </c>
      <c r="R5" s="55"/>
      <c r="S5" s="55">
        <v>16</v>
      </c>
      <c r="T5" s="55">
        <f t="shared" ref="T5:BB5" si="0">SUM(T6:T6)</f>
        <v>1</v>
      </c>
      <c r="U5" s="63">
        <f t="shared" si="0"/>
        <v>6168509</v>
      </c>
      <c r="V5" s="63">
        <f t="shared" si="0"/>
        <v>150350</v>
      </c>
      <c r="W5" s="63">
        <f t="shared" si="0"/>
        <v>0</v>
      </c>
      <c r="X5" s="63">
        <f t="shared" si="0"/>
        <v>386</v>
      </c>
      <c r="Y5" s="63">
        <f t="shared" si="0"/>
        <v>1758</v>
      </c>
      <c r="Z5" s="63">
        <f t="shared" si="0"/>
        <v>70</v>
      </c>
      <c r="AA5" s="63">
        <f t="shared" si="0"/>
        <v>1191</v>
      </c>
      <c r="AB5" s="63">
        <f t="shared" si="0"/>
        <v>29</v>
      </c>
      <c r="AC5" s="63">
        <f>SUM(AC6:AC6)</f>
        <v>567</v>
      </c>
      <c r="AD5" s="63">
        <f t="shared" si="0"/>
        <v>41</v>
      </c>
      <c r="AE5" s="63">
        <f t="shared" si="0"/>
        <v>41958744</v>
      </c>
      <c r="AF5" s="63">
        <f t="shared" si="0"/>
        <v>2596312</v>
      </c>
      <c r="AG5" s="63">
        <f t="shared" si="0"/>
        <v>1111</v>
      </c>
      <c r="AH5" s="77">
        <f t="shared" si="0"/>
        <v>11</v>
      </c>
      <c r="AI5" s="78">
        <f t="shared" si="0"/>
        <v>2</v>
      </c>
      <c r="AJ5" s="78">
        <f t="shared" si="0"/>
        <v>1</v>
      </c>
      <c r="AK5" s="78">
        <f t="shared" si="0"/>
        <v>1109</v>
      </c>
      <c r="AL5" s="78">
        <f t="shared" si="0"/>
        <v>10</v>
      </c>
      <c r="AM5" s="78">
        <f t="shared" si="0"/>
        <v>1104</v>
      </c>
      <c r="AN5" s="78">
        <f t="shared" si="0"/>
        <v>6</v>
      </c>
      <c r="AO5" s="78">
        <f t="shared" si="0"/>
        <v>5</v>
      </c>
      <c r="AP5" s="78">
        <f t="shared" si="0"/>
        <v>4</v>
      </c>
      <c r="AQ5" s="78">
        <f t="shared" si="0"/>
        <v>5</v>
      </c>
      <c r="AR5" s="78">
        <f t="shared" si="0"/>
        <v>2</v>
      </c>
      <c r="AS5" s="78">
        <f t="shared" si="0"/>
        <v>2</v>
      </c>
      <c r="AT5" s="78">
        <f t="shared" si="0"/>
        <v>1</v>
      </c>
      <c r="AU5" s="78">
        <f t="shared" si="0"/>
        <v>3</v>
      </c>
      <c r="AV5" s="78">
        <f t="shared" si="0"/>
        <v>1</v>
      </c>
      <c r="AW5" s="78">
        <f t="shared" si="0"/>
        <v>1104</v>
      </c>
      <c r="AX5" s="78">
        <f t="shared" si="0"/>
        <v>8</v>
      </c>
      <c r="AY5" s="78">
        <f t="shared" si="0"/>
        <v>1102</v>
      </c>
      <c r="AZ5" s="78">
        <f t="shared" si="0"/>
        <v>5</v>
      </c>
      <c r="BA5" s="78">
        <f t="shared" si="0"/>
        <v>2</v>
      </c>
      <c r="BB5" s="82">
        <f t="shared" si="0"/>
        <v>3</v>
      </c>
      <c r="BC5" s="83">
        <f t="shared" ref="BC5:BH5" si="1">AQ5/AK5</f>
        <v>0.00450856627592426</v>
      </c>
      <c r="BD5" s="83">
        <f t="shared" si="1"/>
        <v>0.2</v>
      </c>
      <c r="BE5" s="83">
        <f t="shared" si="1"/>
        <v>0.00181159420289855</v>
      </c>
      <c r="BF5" s="83">
        <f t="shared" si="1"/>
        <v>0.166666666666667</v>
      </c>
      <c r="BG5" s="83">
        <f t="shared" si="1"/>
        <v>0.6</v>
      </c>
      <c r="BH5" s="83">
        <f t="shared" si="1"/>
        <v>0.25</v>
      </c>
      <c r="BI5" s="90"/>
    </row>
    <row r="6" s="5" customFormat="1" ht="25" customHeight="1" spans="1:61">
      <c r="A6" s="32">
        <v>1</v>
      </c>
      <c r="B6" s="33" t="s">
        <v>376</v>
      </c>
      <c r="C6" s="34" t="s">
        <v>53</v>
      </c>
      <c r="D6" s="35" t="s">
        <v>54</v>
      </c>
      <c r="E6" s="36">
        <v>22933</v>
      </c>
      <c r="F6" s="37" t="s">
        <v>55</v>
      </c>
      <c r="G6" s="35" t="s">
        <v>56</v>
      </c>
      <c r="H6" s="37" t="s">
        <v>55</v>
      </c>
      <c r="I6" s="35" t="s">
        <v>57</v>
      </c>
      <c r="J6" s="276" t="s">
        <v>58</v>
      </c>
      <c r="K6" s="35" t="s">
        <v>59</v>
      </c>
      <c r="L6" s="57">
        <v>1</v>
      </c>
      <c r="M6" s="57" t="s">
        <v>60</v>
      </c>
      <c r="N6" s="57">
        <v>15253527398</v>
      </c>
      <c r="O6" s="35">
        <v>1</v>
      </c>
      <c r="P6" s="35" t="s">
        <v>61</v>
      </c>
      <c r="Q6" s="35">
        <v>1</v>
      </c>
      <c r="R6" s="35" t="s">
        <v>62</v>
      </c>
      <c r="S6" s="64" t="s">
        <v>63</v>
      </c>
      <c r="T6" s="35">
        <v>1</v>
      </c>
      <c r="U6" s="65">
        <f>6018159+150350</f>
        <v>6168509</v>
      </c>
      <c r="V6" s="66">
        <v>150350</v>
      </c>
      <c r="W6" s="66">
        <v>0</v>
      </c>
      <c r="X6" s="67">
        <v>386</v>
      </c>
      <c r="Y6" s="67">
        <f>AA6+AC6</f>
        <v>1758</v>
      </c>
      <c r="Z6" s="67">
        <f>AB6+AD6</f>
        <v>70</v>
      </c>
      <c r="AA6" s="72">
        <v>1191</v>
      </c>
      <c r="AB6" s="72">
        <v>29</v>
      </c>
      <c r="AC6" s="72">
        <f>526+41</f>
        <v>567</v>
      </c>
      <c r="AD6" s="73">
        <v>41</v>
      </c>
      <c r="AE6" s="66">
        <f>39362432+2596312</f>
        <v>41958744</v>
      </c>
      <c r="AF6" s="66">
        <v>2596312</v>
      </c>
      <c r="AG6" s="79">
        <v>1111</v>
      </c>
      <c r="AH6" s="79">
        <v>11</v>
      </c>
      <c r="AI6" s="66">
        <v>2</v>
      </c>
      <c r="AJ6" s="66">
        <v>1</v>
      </c>
      <c r="AK6" s="80">
        <f>AG6-AI6</f>
        <v>1109</v>
      </c>
      <c r="AL6" s="80">
        <f>AH6-AJ6</f>
        <v>10</v>
      </c>
      <c r="AM6" s="37">
        <f>AK6-AO6</f>
        <v>1104</v>
      </c>
      <c r="AN6" s="37">
        <f>AL6-AP6</f>
        <v>6</v>
      </c>
      <c r="AO6" s="66">
        <v>5</v>
      </c>
      <c r="AP6" s="66">
        <v>4</v>
      </c>
      <c r="AQ6" s="80">
        <f>AS6+AU6</f>
        <v>5</v>
      </c>
      <c r="AR6" s="80">
        <f>AT6+AV6</f>
        <v>2</v>
      </c>
      <c r="AS6" s="66">
        <v>2</v>
      </c>
      <c r="AT6" s="66">
        <v>1</v>
      </c>
      <c r="AU6" s="66">
        <v>3</v>
      </c>
      <c r="AV6" s="66">
        <v>1</v>
      </c>
      <c r="AW6" s="80">
        <f>AY6+BA6</f>
        <v>1104</v>
      </c>
      <c r="AX6" s="80">
        <f>AZ6+BB6</f>
        <v>8</v>
      </c>
      <c r="AY6" s="80">
        <f t="shared" ref="AY6:BB6" si="2">AM6-AS6</f>
        <v>1102</v>
      </c>
      <c r="AZ6" s="80">
        <f t="shared" si="2"/>
        <v>5</v>
      </c>
      <c r="BA6" s="80">
        <f t="shared" si="2"/>
        <v>2</v>
      </c>
      <c r="BB6" s="84">
        <f t="shared" si="2"/>
        <v>3</v>
      </c>
      <c r="BC6" s="85">
        <f t="shared" ref="BC6:BH6" si="3">AQ6/AK6</f>
        <v>0.00450856627592426</v>
      </c>
      <c r="BD6" s="85">
        <f t="shared" si="3"/>
        <v>0.2</v>
      </c>
      <c r="BE6" s="85">
        <f t="shared" si="3"/>
        <v>0.00181159420289855</v>
      </c>
      <c r="BF6" s="85">
        <f t="shared" si="3"/>
        <v>0.166666666666667</v>
      </c>
      <c r="BG6" s="85">
        <f t="shared" si="3"/>
        <v>0.6</v>
      </c>
      <c r="BH6" s="85">
        <f t="shared" si="3"/>
        <v>0.25</v>
      </c>
      <c r="BI6" s="91"/>
    </row>
    <row r="7" spans="21:59">
      <c r="U7" s="12"/>
      <c r="V7" s="12"/>
      <c r="W7" s="12"/>
      <c r="X7" s="68"/>
      <c r="Y7" s="74"/>
      <c r="Z7" s="68"/>
      <c r="AA7" s="74"/>
      <c r="AB7" s="68"/>
      <c r="AC7" s="74"/>
      <c r="AD7" s="68"/>
      <c r="AE7" s="75"/>
      <c r="AF7" s="68"/>
      <c r="AG7" s="74"/>
      <c r="AH7" s="74"/>
      <c r="AI7" s="68"/>
      <c r="AJ7" s="68"/>
      <c r="AK7" s="68"/>
      <c r="AL7" s="68"/>
      <c r="AM7" s="75"/>
      <c r="AN7" s="68"/>
      <c r="AO7" s="75"/>
      <c r="AP7" s="68"/>
      <c r="AQ7" s="68"/>
      <c r="AR7" s="75"/>
      <c r="AS7" s="75"/>
      <c r="AT7" s="75"/>
      <c r="AU7" s="75"/>
      <c r="AV7" s="75"/>
      <c r="AW7" s="68"/>
      <c r="AX7" s="75"/>
      <c r="AY7" s="68"/>
      <c r="AZ7" s="75"/>
      <c r="BA7" s="68"/>
      <c r="BB7" s="68"/>
      <c r="BC7" s="68"/>
      <c r="BD7" s="68"/>
      <c r="BE7" s="68"/>
      <c r="BF7" s="92"/>
      <c r="BG7" s="68"/>
    </row>
    <row r="8" s="6" customFormat="1" ht="49" customHeight="1" spans="2:61">
      <c r="B8" s="38"/>
      <c r="C8" s="39"/>
      <c r="D8" s="40"/>
      <c r="E8" s="41"/>
      <c r="F8" s="42"/>
      <c r="G8" s="42"/>
      <c r="H8" s="42"/>
      <c r="I8" s="42"/>
      <c r="J8" s="58"/>
      <c r="K8" s="59"/>
      <c r="L8" s="60"/>
      <c r="M8" s="60"/>
      <c r="N8" s="60"/>
      <c r="O8" s="42"/>
      <c r="P8" s="42"/>
      <c r="Q8" s="42"/>
      <c r="R8" s="42"/>
      <c r="S8" s="42"/>
      <c r="T8" s="42"/>
      <c r="U8" s="58"/>
      <c r="V8" s="58"/>
      <c r="W8" s="58"/>
      <c r="X8" s="69"/>
      <c r="Y8" s="76"/>
      <c r="Z8" s="69"/>
      <c r="AA8" s="76"/>
      <c r="AB8" s="69"/>
      <c r="AC8" s="76"/>
      <c r="AD8" s="69"/>
      <c r="AE8" s="69"/>
      <c r="AF8" s="69"/>
      <c r="AG8" s="81" t="s">
        <v>316</v>
      </c>
      <c r="AH8" s="81"/>
      <c r="AI8" s="81"/>
      <c r="AJ8" s="81"/>
      <c r="AK8" s="81"/>
      <c r="AL8" s="81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93"/>
      <c r="BG8" s="69"/>
      <c r="BH8" s="42"/>
      <c r="BI8" s="42"/>
    </row>
    <row r="9" s="6" customFormat="1" spans="2:61">
      <c r="B9" s="38"/>
      <c r="C9" s="39"/>
      <c r="D9" s="40"/>
      <c r="E9" s="41"/>
      <c r="F9" s="42"/>
      <c r="G9" s="42"/>
      <c r="H9" s="42"/>
      <c r="I9" s="42"/>
      <c r="J9" s="58"/>
      <c r="K9" s="59"/>
      <c r="L9" s="60"/>
      <c r="M9" s="60"/>
      <c r="N9" s="60"/>
      <c r="O9" s="42"/>
      <c r="P9" s="42"/>
      <c r="Q9" s="42"/>
      <c r="R9" s="42"/>
      <c r="S9" s="42"/>
      <c r="T9" s="42"/>
      <c r="U9" s="58"/>
      <c r="V9" s="58"/>
      <c r="W9" s="58"/>
      <c r="X9" s="69"/>
      <c r="Y9" s="76"/>
      <c r="Z9" s="69"/>
      <c r="AA9" s="76"/>
      <c r="AB9" s="69"/>
      <c r="AC9" s="76"/>
      <c r="AD9" s="69"/>
      <c r="AE9" s="69"/>
      <c r="AF9" s="69"/>
      <c r="AG9" s="76"/>
      <c r="AH9" s="76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93"/>
      <c r="BG9" s="69"/>
      <c r="BH9" s="42"/>
      <c r="BI9" s="42"/>
    </row>
    <row r="10" s="6" customFormat="1" spans="2:61">
      <c r="B10" s="38"/>
      <c r="C10" s="39"/>
      <c r="D10" s="40"/>
      <c r="E10" s="41"/>
      <c r="F10" s="42"/>
      <c r="G10" s="42"/>
      <c r="H10" s="42"/>
      <c r="I10" s="42"/>
      <c r="J10" s="58"/>
      <c r="K10" s="59"/>
      <c r="L10" s="60"/>
      <c r="M10" s="60"/>
      <c r="N10" s="60"/>
      <c r="O10" s="42"/>
      <c r="P10" s="42"/>
      <c r="Q10" s="42"/>
      <c r="R10" s="42"/>
      <c r="S10" s="42"/>
      <c r="T10" s="42"/>
      <c r="U10" s="58"/>
      <c r="V10" s="58"/>
      <c r="W10" s="58"/>
      <c r="X10" s="69"/>
      <c r="Y10" s="76"/>
      <c r="Z10" s="69"/>
      <c r="AA10" s="76"/>
      <c r="AB10" s="69"/>
      <c r="AC10" s="76"/>
      <c r="AD10" s="69"/>
      <c r="AE10" s="69"/>
      <c r="AF10" s="69"/>
      <c r="AG10" s="76"/>
      <c r="AH10" s="76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93"/>
      <c r="BG10" s="69"/>
      <c r="BH10" s="42"/>
      <c r="BI10" s="42"/>
    </row>
    <row r="11" s="6" customFormat="1" spans="2:61">
      <c r="B11" s="38"/>
      <c r="C11" s="39"/>
      <c r="D11" s="40"/>
      <c r="E11" s="41"/>
      <c r="F11" s="42"/>
      <c r="G11" s="42"/>
      <c r="H11" s="42"/>
      <c r="I11" s="42"/>
      <c r="J11" s="58"/>
      <c r="K11" s="59"/>
      <c r="L11" s="60"/>
      <c r="M11" s="60"/>
      <c r="N11" s="60"/>
      <c r="O11" s="42"/>
      <c r="P11" s="42"/>
      <c r="Q11" s="42"/>
      <c r="R11" s="42"/>
      <c r="S11" s="42"/>
      <c r="T11" s="42"/>
      <c r="U11" s="58"/>
      <c r="V11" s="58"/>
      <c r="W11" s="58"/>
      <c r="X11" s="69"/>
      <c r="Y11" s="76"/>
      <c r="Z11" s="69"/>
      <c r="AA11" s="76"/>
      <c r="AB11" s="69"/>
      <c r="AC11" s="76"/>
      <c r="AD11" s="69"/>
      <c r="AE11" s="69"/>
      <c r="AF11" s="69"/>
      <c r="AG11" s="76"/>
      <c r="AH11" s="76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93"/>
      <c r="BG11" s="69"/>
      <c r="BH11" s="42"/>
      <c r="BI11" s="42"/>
    </row>
    <row r="12" s="6" customFormat="1" spans="2:61">
      <c r="B12" s="38"/>
      <c r="C12" s="39"/>
      <c r="D12" s="40"/>
      <c r="E12" s="41"/>
      <c r="F12" s="42"/>
      <c r="G12" s="42"/>
      <c r="H12" s="42"/>
      <c r="I12" s="42"/>
      <c r="J12" s="58"/>
      <c r="K12" s="59"/>
      <c r="L12" s="60"/>
      <c r="M12" s="60"/>
      <c r="N12" s="60"/>
      <c r="O12" s="42"/>
      <c r="P12" s="42"/>
      <c r="Q12" s="42"/>
      <c r="R12" s="42"/>
      <c r="S12" s="42"/>
      <c r="T12" s="42"/>
      <c r="U12" s="58"/>
      <c r="V12" s="58"/>
      <c r="W12" s="58"/>
      <c r="X12" s="69"/>
      <c r="Y12" s="76"/>
      <c r="Z12" s="69"/>
      <c r="AA12" s="76"/>
      <c r="AB12" s="69"/>
      <c r="AC12" s="76"/>
      <c r="AD12" s="69"/>
      <c r="AE12" s="69"/>
      <c r="AF12" s="69"/>
      <c r="AG12" s="76"/>
      <c r="AH12" s="76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93"/>
      <c r="BG12" s="69"/>
      <c r="BH12" s="42"/>
      <c r="BI12" s="42"/>
    </row>
    <row r="13" s="6" customFormat="1" spans="2:61">
      <c r="B13" s="38"/>
      <c r="C13" s="39"/>
      <c r="D13" s="40"/>
      <c r="E13" s="41"/>
      <c r="F13" s="42"/>
      <c r="G13" s="42"/>
      <c r="H13" s="42"/>
      <c r="I13" s="42"/>
      <c r="J13" s="58"/>
      <c r="K13" s="59"/>
      <c r="L13" s="60"/>
      <c r="M13" s="60"/>
      <c r="N13" s="60"/>
      <c r="O13" s="42"/>
      <c r="P13" s="42"/>
      <c r="Q13" s="42"/>
      <c r="R13" s="42"/>
      <c r="S13" s="42"/>
      <c r="T13" s="42"/>
      <c r="U13" s="58"/>
      <c r="V13" s="58"/>
      <c r="W13" s="58"/>
      <c r="X13" s="69"/>
      <c r="Y13" s="76"/>
      <c r="Z13" s="69"/>
      <c r="AA13" s="76"/>
      <c r="AB13" s="69"/>
      <c r="AC13" s="76"/>
      <c r="AD13" s="69"/>
      <c r="AE13" s="69"/>
      <c r="AF13" s="69"/>
      <c r="AG13" s="76"/>
      <c r="AH13" s="76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93"/>
      <c r="BG13" s="69"/>
      <c r="BH13" s="42"/>
      <c r="BI13" s="42"/>
    </row>
    <row r="14" s="6" customFormat="1" spans="2:61">
      <c r="B14" s="38"/>
      <c r="C14" s="39"/>
      <c r="D14" s="40"/>
      <c r="E14" s="41"/>
      <c r="F14" s="42"/>
      <c r="G14" s="42"/>
      <c r="H14" s="42"/>
      <c r="I14" s="42"/>
      <c r="J14" s="58"/>
      <c r="K14" s="59"/>
      <c r="L14" s="60"/>
      <c r="M14" s="60"/>
      <c r="N14" s="60"/>
      <c r="O14" s="42"/>
      <c r="P14" s="42"/>
      <c r="Q14" s="42"/>
      <c r="R14" s="42"/>
      <c r="S14" s="42"/>
      <c r="T14" s="42"/>
      <c r="U14" s="58"/>
      <c r="V14" s="58"/>
      <c r="W14" s="58"/>
      <c r="X14" s="69"/>
      <c r="Y14" s="76"/>
      <c r="Z14" s="69"/>
      <c r="AA14" s="76"/>
      <c r="AB14" s="69"/>
      <c r="AC14" s="76"/>
      <c r="AD14" s="69"/>
      <c r="AE14" s="69"/>
      <c r="AF14" s="69"/>
      <c r="AG14" s="76"/>
      <c r="AH14" s="76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93"/>
      <c r="BG14" s="69"/>
      <c r="BH14" s="42"/>
      <c r="BI14" s="42"/>
    </row>
    <row r="15" s="6" customFormat="1" spans="2:61">
      <c r="B15" s="38"/>
      <c r="C15" s="39"/>
      <c r="D15" s="40"/>
      <c r="E15" s="41"/>
      <c r="F15" s="42"/>
      <c r="G15" s="42"/>
      <c r="H15" s="42"/>
      <c r="I15" s="42"/>
      <c r="J15" s="58"/>
      <c r="K15" s="59"/>
      <c r="L15" s="60"/>
      <c r="M15" s="60"/>
      <c r="N15" s="60"/>
      <c r="O15" s="42"/>
      <c r="P15" s="42"/>
      <c r="Q15" s="42"/>
      <c r="R15" s="42"/>
      <c r="S15" s="42"/>
      <c r="T15" s="42"/>
      <c r="U15" s="58"/>
      <c r="V15" s="58"/>
      <c r="W15" s="58"/>
      <c r="X15" s="69"/>
      <c r="Y15" s="76"/>
      <c r="Z15" s="69"/>
      <c r="AA15" s="76"/>
      <c r="AB15" s="69"/>
      <c r="AC15" s="76"/>
      <c r="AD15" s="69"/>
      <c r="AE15" s="69"/>
      <c r="AF15" s="69"/>
      <c r="AG15" s="76"/>
      <c r="AH15" s="76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93"/>
      <c r="BG15" s="69"/>
      <c r="BH15" s="42"/>
      <c r="BI15" s="42"/>
    </row>
    <row r="16" s="6" customFormat="1" spans="2:61">
      <c r="B16" s="38"/>
      <c r="C16" s="39"/>
      <c r="D16" s="40"/>
      <c r="E16" s="41"/>
      <c r="F16" s="42"/>
      <c r="G16" s="42"/>
      <c r="H16" s="42"/>
      <c r="I16" s="42"/>
      <c r="J16" s="58"/>
      <c r="K16" s="59"/>
      <c r="L16" s="60"/>
      <c r="M16" s="60"/>
      <c r="N16" s="60"/>
      <c r="O16" s="42"/>
      <c r="P16" s="42"/>
      <c r="Q16" s="42"/>
      <c r="R16" s="42"/>
      <c r="S16" s="42"/>
      <c r="T16" s="42"/>
      <c r="U16" s="58"/>
      <c r="V16" s="58"/>
      <c r="W16" s="58"/>
      <c r="X16" s="69"/>
      <c r="Y16" s="76"/>
      <c r="Z16" s="69"/>
      <c r="AA16" s="76"/>
      <c r="AB16" s="69"/>
      <c r="AC16" s="76"/>
      <c r="AD16" s="69"/>
      <c r="AE16" s="69"/>
      <c r="AF16" s="69"/>
      <c r="AG16" s="76"/>
      <c r="AH16" s="76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93"/>
      <c r="BG16" s="69"/>
      <c r="BH16" s="42"/>
      <c r="BI16" s="42"/>
    </row>
    <row r="17" s="6" customFormat="1" spans="2:61">
      <c r="B17" s="38"/>
      <c r="C17" s="39"/>
      <c r="D17" s="40"/>
      <c r="E17" s="41"/>
      <c r="F17" s="42"/>
      <c r="G17" s="42"/>
      <c r="H17" s="42"/>
      <c r="I17" s="42"/>
      <c r="J17" s="58"/>
      <c r="K17" s="59"/>
      <c r="L17" s="60"/>
      <c r="M17" s="60"/>
      <c r="N17" s="60"/>
      <c r="O17" s="42"/>
      <c r="P17" s="42"/>
      <c r="Q17" s="42"/>
      <c r="R17" s="42"/>
      <c r="S17" s="42"/>
      <c r="T17" s="42"/>
      <c r="U17" s="58"/>
      <c r="V17" s="58"/>
      <c r="W17" s="58"/>
      <c r="X17" s="69"/>
      <c r="Y17" s="76"/>
      <c r="Z17" s="69"/>
      <c r="AA17" s="76"/>
      <c r="AB17" s="69"/>
      <c r="AC17" s="76"/>
      <c r="AD17" s="69"/>
      <c r="AE17" s="69"/>
      <c r="AF17" s="69"/>
      <c r="AG17" s="76"/>
      <c r="AH17" s="76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93"/>
      <c r="BG17" s="69"/>
      <c r="BH17" s="42"/>
      <c r="BI17" s="42"/>
    </row>
    <row r="18" s="6" customFormat="1" spans="2:61">
      <c r="B18" s="38"/>
      <c r="C18" s="39"/>
      <c r="D18" s="40"/>
      <c r="E18" s="41"/>
      <c r="F18" s="42"/>
      <c r="G18" s="42"/>
      <c r="H18" s="42"/>
      <c r="I18" s="42"/>
      <c r="J18" s="58"/>
      <c r="K18" s="59"/>
      <c r="L18" s="60"/>
      <c r="M18" s="60"/>
      <c r="N18" s="60"/>
      <c r="O18" s="42"/>
      <c r="P18" s="42"/>
      <c r="Q18" s="42"/>
      <c r="R18" s="42"/>
      <c r="S18" s="42"/>
      <c r="T18" s="42"/>
      <c r="U18" s="58"/>
      <c r="V18" s="58"/>
      <c r="W18" s="58"/>
      <c r="X18" s="69"/>
      <c r="Y18" s="76"/>
      <c r="Z18" s="69"/>
      <c r="AA18" s="76"/>
      <c r="AB18" s="69"/>
      <c r="AC18" s="76"/>
      <c r="AD18" s="69"/>
      <c r="AE18" s="69"/>
      <c r="AF18" s="69"/>
      <c r="AG18" s="76"/>
      <c r="AH18" s="76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93"/>
      <c r="BG18" s="69"/>
      <c r="BH18" s="42"/>
      <c r="BI18" s="42"/>
    </row>
    <row r="19" s="6" customFormat="1" spans="2:61">
      <c r="B19" s="38"/>
      <c r="C19" s="39"/>
      <c r="D19" s="40"/>
      <c r="E19" s="41"/>
      <c r="F19" s="42"/>
      <c r="G19" s="42"/>
      <c r="H19" s="42"/>
      <c r="I19" s="42"/>
      <c r="J19" s="58"/>
      <c r="K19" s="59"/>
      <c r="L19" s="60"/>
      <c r="M19" s="60"/>
      <c r="N19" s="60"/>
      <c r="O19" s="42"/>
      <c r="P19" s="42"/>
      <c r="Q19" s="42"/>
      <c r="R19" s="42"/>
      <c r="S19" s="42"/>
      <c r="T19" s="42"/>
      <c r="U19" s="58"/>
      <c r="V19" s="58"/>
      <c r="W19" s="58"/>
      <c r="X19" s="69"/>
      <c r="Y19" s="76"/>
      <c r="Z19" s="69"/>
      <c r="AA19" s="76"/>
      <c r="AB19" s="69"/>
      <c r="AC19" s="76"/>
      <c r="AD19" s="69"/>
      <c r="AE19" s="69"/>
      <c r="AF19" s="69"/>
      <c r="AG19" s="76"/>
      <c r="AH19" s="76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93"/>
      <c r="BG19" s="69"/>
      <c r="BH19" s="42"/>
      <c r="BI19" s="42"/>
    </row>
    <row r="20" s="6" customFormat="1" spans="2:61">
      <c r="B20" s="38"/>
      <c r="C20" s="39"/>
      <c r="D20" s="40"/>
      <c r="E20" s="41"/>
      <c r="F20" s="42"/>
      <c r="G20" s="42"/>
      <c r="H20" s="42"/>
      <c r="I20" s="42"/>
      <c r="J20" s="58"/>
      <c r="K20" s="59"/>
      <c r="L20" s="60"/>
      <c r="M20" s="60"/>
      <c r="N20" s="60"/>
      <c r="O20" s="42"/>
      <c r="P20" s="42"/>
      <c r="Q20" s="42"/>
      <c r="R20" s="42"/>
      <c r="S20" s="42"/>
      <c r="T20" s="42"/>
      <c r="U20" s="58"/>
      <c r="V20" s="58"/>
      <c r="W20" s="58"/>
      <c r="X20" s="69"/>
      <c r="Y20" s="76"/>
      <c r="Z20" s="69"/>
      <c r="AA20" s="76"/>
      <c r="AB20" s="69"/>
      <c r="AC20" s="76"/>
      <c r="AD20" s="69"/>
      <c r="AE20" s="69"/>
      <c r="AF20" s="69"/>
      <c r="AG20" s="76"/>
      <c r="AH20" s="76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93"/>
      <c r="BG20" s="69"/>
      <c r="BH20" s="42"/>
      <c r="BI20" s="42"/>
    </row>
    <row r="21" s="6" customFormat="1" spans="2:61">
      <c r="B21" s="38"/>
      <c r="C21" s="39"/>
      <c r="D21" s="40"/>
      <c r="E21" s="41"/>
      <c r="F21" s="42"/>
      <c r="G21" s="42"/>
      <c r="H21" s="42"/>
      <c r="I21" s="42"/>
      <c r="J21" s="58"/>
      <c r="K21" s="59"/>
      <c r="L21" s="60"/>
      <c r="M21" s="60"/>
      <c r="N21" s="60"/>
      <c r="O21" s="42"/>
      <c r="P21" s="42"/>
      <c r="Q21" s="42"/>
      <c r="R21" s="42"/>
      <c r="S21" s="42"/>
      <c r="T21" s="42"/>
      <c r="U21" s="58"/>
      <c r="V21" s="58"/>
      <c r="W21" s="58"/>
      <c r="X21" s="69"/>
      <c r="Y21" s="76"/>
      <c r="Z21" s="69"/>
      <c r="AA21" s="76"/>
      <c r="AB21" s="69"/>
      <c r="AC21" s="76"/>
      <c r="AD21" s="69"/>
      <c r="AE21" s="69"/>
      <c r="AF21" s="69"/>
      <c r="AG21" s="76"/>
      <c r="AH21" s="76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93"/>
      <c r="BG21" s="69"/>
      <c r="BH21" s="42"/>
      <c r="BI21" s="42"/>
    </row>
    <row r="22" s="6" customFormat="1" spans="2:61">
      <c r="B22" s="38"/>
      <c r="C22" s="39"/>
      <c r="D22" s="40"/>
      <c r="E22" s="41"/>
      <c r="F22" s="42"/>
      <c r="G22" s="42"/>
      <c r="H22" s="42"/>
      <c r="I22" s="42"/>
      <c r="J22" s="58"/>
      <c r="K22" s="59"/>
      <c r="L22" s="60"/>
      <c r="M22" s="60"/>
      <c r="N22" s="60"/>
      <c r="O22" s="42"/>
      <c r="P22" s="42"/>
      <c r="Q22" s="42"/>
      <c r="R22" s="42"/>
      <c r="S22" s="42"/>
      <c r="T22" s="42"/>
      <c r="U22" s="58"/>
      <c r="V22" s="58"/>
      <c r="W22" s="58"/>
      <c r="X22" s="69"/>
      <c r="Y22" s="76"/>
      <c r="Z22" s="69"/>
      <c r="AA22" s="76"/>
      <c r="AB22" s="69"/>
      <c r="AC22" s="76"/>
      <c r="AD22" s="69"/>
      <c r="AE22" s="69"/>
      <c r="AF22" s="69"/>
      <c r="AG22" s="76"/>
      <c r="AH22" s="76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93"/>
      <c r="BG22" s="69"/>
      <c r="BH22" s="42"/>
      <c r="BI22" s="42"/>
    </row>
    <row r="23" s="6" customFormat="1" spans="2:61">
      <c r="B23" s="38"/>
      <c r="C23" s="39"/>
      <c r="D23" s="40"/>
      <c r="E23" s="41"/>
      <c r="F23" s="42"/>
      <c r="G23" s="42"/>
      <c r="H23" s="42"/>
      <c r="I23" s="42"/>
      <c r="J23" s="58"/>
      <c r="K23" s="59"/>
      <c r="L23" s="60"/>
      <c r="M23" s="60"/>
      <c r="N23" s="60"/>
      <c r="O23" s="42"/>
      <c r="P23" s="42"/>
      <c r="Q23" s="42"/>
      <c r="R23" s="42"/>
      <c r="S23" s="42"/>
      <c r="T23" s="42"/>
      <c r="U23" s="58"/>
      <c r="V23" s="58"/>
      <c r="W23" s="58"/>
      <c r="X23" s="69"/>
      <c r="Y23" s="76"/>
      <c r="Z23" s="69"/>
      <c r="AA23" s="76"/>
      <c r="AB23" s="69"/>
      <c r="AC23" s="76"/>
      <c r="AD23" s="69"/>
      <c r="AE23" s="69"/>
      <c r="AF23" s="69"/>
      <c r="AG23" s="76"/>
      <c r="AH23" s="76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93"/>
      <c r="BG23" s="69"/>
      <c r="BH23" s="42"/>
      <c r="BI23" s="42"/>
    </row>
    <row r="24" s="6" customFormat="1" spans="2:61">
      <c r="B24" s="38"/>
      <c r="C24" s="39"/>
      <c r="D24" s="40"/>
      <c r="E24" s="41"/>
      <c r="F24" s="42"/>
      <c r="G24" s="42"/>
      <c r="H24" s="42"/>
      <c r="I24" s="42"/>
      <c r="J24" s="58"/>
      <c r="K24" s="59"/>
      <c r="L24" s="60"/>
      <c r="M24" s="60"/>
      <c r="N24" s="60"/>
      <c r="O24" s="42"/>
      <c r="P24" s="42"/>
      <c r="Q24" s="42"/>
      <c r="R24" s="42"/>
      <c r="S24" s="42"/>
      <c r="T24" s="42"/>
      <c r="U24" s="58"/>
      <c r="V24" s="58"/>
      <c r="W24" s="58"/>
      <c r="X24" s="69"/>
      <c r="Y24" s="76"/>
      <c r="Z24" s="69"/>
      <c r="AA24" s="76"/>
      <c r="AB24" s="69"/>
      <c r="AC24" s="76"/>
      <c r="AD24" s="69"/>
      <c r="AE24" s="69"/>
      <c r="AF24" s="69"/>
      <c r="AG24" s="76"/>
      <c r="AH24" s="76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93"/>
      <c r="BG24" s="69"/>
      <c r="BH24" s="42"/>
      <c r="BI24" s="42"/>
    </row>
    <row r="25" s="6" customFormat="1" spans="2:61">
      <c r="B25" s="38"/>
      <c r="C25" s="39"/>
      <c r="D25" s="40"/>
      <c r="E25" s="41"/>
      <c r="F25" s="42"/>
      <c r="G25" s="42"/>
      <c r="H25" s="42"/>
      <c r="I25" s="42"/>
      <c r="J25" s="58"/>
      <c r="K25" s="59"/>
      <c r="L25" s="60"/>
      <c r="M25" s="60"/>
      <c r="N25" s="60"/>
      <c r="O25" s="42"/>
      <c r="P25" s="42"/>
      <c r="Q25" s="42"/>
      <c r="R25" s="42"/>
      <c r="S25" s="42"/>
      <c r="T25" s="42"/>
      <c r="U25" s="58"/>
      <c r="V25" s="58"/>
      <c r="W25" s="58"/>
      <c r="X25" s="69"/>
      <c r="Y25" s="76"/>
      <c r="Z25" s="69"/>
      <c r="AA25" s="76"/>
      <c r="AB25" s="69"/>
      <c r="AC25" s="76"/>
      <c r="AD25" s="69"/>
      <c r="AE25" s="69"/>
      <c r="AF25" s="69"/>
      <c r="AG25" s="76"/>
      <c r="AH25" s="76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93"/>
      <c r="BG25" s="69"/>
      <c r="BH25" s="42"/>
      <c r="BI25" s="42"/>
    </row>
    <row r="26" s="6" customFormat="1" spans="2:61">
      <c r="B26" s="38"/>
      <c r="C26" s="39"/>
      <c r="D26" s="40"/>
      <c r="E26" s="41"/>
      <c r="F26" s="42"/>
      <c r="G26" s="42"/>
      <c r="H26" s="42"/>
      <c r="I26" s="42"/>
      <c r="J26" s="58"/>
      <c r="K26" s="59"/>
      <c r="L26" s="60"/>
      <c r="M26" s="60"/>
      <c r="N26" s="60"/>
      <c r="O26" s="42"/>
      <c r="P26" s="42"/>
      <c r="Q26" s="42"/>
      <c r="R26" s="42"/>
      <c r="S26" s="42"/>
      <c r="T26" s="42"/>
      <c r="U26" s="58"/>
      <c r="V26" s="58"/>
      <c r="W26" s="58"/>
      <c r="X26" s="69"/>
      <c r="Y26" s="76"/>
      <c r="Z26" s="69"/>
      <c r="AA26" s="76"/>
      <c r="AB26" s="69"/>
      <c r="AC26" s="76"/>
      <c r="AD26" s="69"/>
      <c r="AE26" s="69"/>
      <c r="AF26" s="69"/>
      <c r="AG26" s="76"/>
      <c r="AH26" s="76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93"/>
      <c r="BG26" s="69"/>
      <c r="BH26" s="42"/>
      <c r="BI26" s="42"/>
    </row>
    <row r="27" s="6" customFormat="1" spans="2:61">
      <c r="B27" s="38"/>
      <c r="C27" s="39"/>
      <c r="D27" s="40"/>
      <c r="E27" s="41"/>
      <c r="F27" s="42"/>
      <c r="G27" s="42"/>
      <c r="H27" s="42"/>
      <c r="I27" s="42"/>
      <c r="J27" s="58"/>
      <c r="K27" s="59"/>
      <c r="L27" s="60"/>
      <c r="M27" s="60"/>
      <c r="N27" s="60"/>
      <c r="O27" s="42"/>
      <c r="P27" s="42"/>
      <c r="Q27" s="42"/>
      <c r="R27" s="42"/>
      <c r="S27" s="42"/>
      <c r="T27" s="42"/>
      <c r="U27" s="58"/>
      <c r="V27" s="58"/>
      <c r="W27" s="58"/>
      <c r="X27" s="69"/>
      <c r="Y27" s="76"/>
      <c r="Z27" s="69"/>
      <c r="AA27" s="76"/>
      <c r="AB27" s="69"/>
      <c r="AC27" s="76"/>
      <c r="AD27" s="69"/>
      <c r="AE27" s="69"/>
      <c r="AF27" s="69"/>
      <c r="AG27" s="76"/>
      <c r="AH27" s="76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93"/>
      <c r="BG27" s="69"/>
      <c r="BH27" s="42"/>
      <c r="BI27" s="42"/>
    </row>
    <row r="28" s="6" customFormat="1" spans="2:61">
      <c r="B28" s="38"/>
      <c r="C28" s="39"/>
      <c r="D28" s="40"/>
      <c r="E28" s="41"/>
      <c r="F28" s="42"/>
      <c r="G28" s="42"/>
      <c r="H28" s="42"/>
      <c r="I28" s="42"/>
      <c r="J28" s="58"/>
      <c r="K28" s="59"/>
      <c r="L28" s="60"/>
      <c r="M28" s="60"/>
      <c r="N28" s="60"/>
      <c r="O28" s="42"/>
      <c r="P28" s="42"/>
      <c r="Q28" s="42"/>
      <c r="R28" s="42"/>
      <c r="S28" s="42"/>
      <c r="T28" s="42"/>
      <c r="U28" s="58"/>
      <c r="V28" s="58"/>
      <c r="W28" s="58"/>
      <c r="X28" s="69"/>
      <c r="Y28" s="76"/>
      <c r="Z28" s="69"/>
      <c r="AA28" s="76"/>
      <c r="AB28" s="69"/>
      <c r="AC28" s="76"/>
      <c r="AD28" s="69"/>
      <c r="AE28" s="69"/>
      <c r="AF28" s="69"/>
      <c r="AG28" s="76"/>
      <c r="AH28" s="76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93"/>
      <c r="BG28" s="69"/>
      <c r="BH28" s="42"/>
      <c r="BI28" s="42"/>
    </row>
    <row r="29" s="6" customFormat="1" spans="2:61">
      <c r="B29" s="38"/>
      <c r="C29" s="39"/>
      <c r="D29" s="40"/>
      <c r="E29" s="41"/>
      <c r="F29" s="42"/>
      <c r="G29" s="42"/>
      <c r="H29" s="42"/>
      <c r="I29" s="42"/>
      <c r="J29" s="58"/>
      <c r="K29" s="59"/>
      <c r="L29" s="60"/>
      <c r="M29" s="60"/>
      <c r="N29" s="60"/>
      <c r="O29" s="42"/>
      <c r="P29" s="42"/>
      <c r="Q29" s="42"/>
      <c r="R29" s="42"/>
      <c r="S29" s="42"/>
      <c r="T29" s="42"/>
      <c r="U29" s="58"/>
      <c r="V29" s="58"/>
      <c r="W29" s="58"/>
      <c r="X29" s="69"/>
      <c r="Y29" s="76"/>
      <c r="Z29" s="69"/>
      <c r="AA29" s="76"/>
      <c r="AB29" s="69"/>
      <c r="AC29" s="76"/>
      <c r="AD29" s="69"/>
      <c r="AE29" s="69"/>
      <c r="AF29" s="69"/>
      <c r="AG29" s="76"/>
      <c r="AH29" s="76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93"/>
      <c r="BG29" s="69"/>
      <c r="BH29" s="42"/>
      <c r="BI29" s="42"/>
    </row>
    <row r="30" s="6" customFormat="1" spans="2:61">
      <c r="B30" s="38"/>
      <c r="C30" s="39"/>
      <c r="D30" s="40"/>
      <c r="E30" s="41"/>
      <c r="F30" s="42"/>
      <c r="G30" s="42"/>
      <c r="H30" s="42"/>
      <c r="I30" s="42"/>
      <c r="J30" s="58"/>
      <c r="K30" s="59"/>
      <c r="L30" s="60"/>
      <c r="M30" s="60"/>
      <c r="N30" s="60"/>
      <c r="O30" s="42"/>
      <c r="P30" s="42"/>
      <c r="Q30" s="42"/>
      <c r="R30" s="42"/>
      <c r="S30" s="42"/>
      <c r="T30" s="42"/>
      <c r="U30" s="58"/>
      <c r="V30" s="58"/>
      <c r="W30" s="58"/>
      <c r="X30" s="69"/>
      <c r="Y30" s="76"/>
      <c r="Z30" s="69"/>
      <c r="AA30" s="76"/>
      <c r="AB30" s="69"/>
      <c r="AC30" s="76"/>
      <c r="AD30" s="69"/>
      <c r="AE30" s="69"/>
      <c r="AF30" s="69"/>
      <c r="AG30" s="76"/>
      <c r="AH30" s="76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93"/>
      <c r="BG30" s="69"/>
      <c r="BH30" s="42"/>
      <c r="BI30" s="42"/>
    </row>
    <row r="31" s="6" customFormat="1" spans="2:61">
      <c r="B31" s="38"/>
      <c r="C31" s="39"/>
      <c r="D31" s="40"/>
      <c r="E31" s="41"/>
      <c r="F31" s="42"/>
      <c r="G31" s="42"/>
      <c r="H31" s="42"/>
      <c r="I31" s="42"/>
      <c r="J31" s="58"/>
      <c r="K31" s="59"/>
      <c r="L31" s="60"/>
      <c r="M31" s="60"/>
      <c r="N31" s="60"/>
      <c r="O31" s="42"/>
      <c r="P31" s="42"/>
      <c r="Q31" s="42"/>
      <c r="R31" s="42"/>
      <c r="S31" s="42"/>
      <c r="T31" s="42"/>
      <c r="U31" s="58"/>
      <c r="V31" s="58"/>
      <c r="W31" s="58"/>
      <c r="X31" s="69"/>
      <c r="Y31" s="76"/>
      <c r="Z31" s="69"/>
      <c r="AA31" s="76"/>
      <c r="AB31" s="69"/>
      <c r="AC31" s="76"/>
      <c r="AD31" s="69"/>
      <c r="AE31" s="69"/>
      <c r="AF31" s="69"/>
      <c r="AG31" s="76"/>
      <c r="AH31" s="76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93"/>
      <c r="BG31" s="69"/>
      <c r="BH31" s="42"/>
      <c r="BI31" s="42"/>
    </row>
    <row r="32" s="6" customFormat="1" spans="2:61">
      <c r="B32" s="38"/>
      <c r="C32" s="39"/>
      <c r="D32" s="40"/>
      <c r="E32" s="41"/>
      <c r="F32" s="42"/>
      <c r="G32" s="42"/>
      <c r="H32" s="42"/>
      <c r="I32" s="42"/>
      <c r="J32" s="58"/>
      <c r="K32" s="59"/>
      <c r="L32" s="60"/>
      <c r="M32" s="60"/>
      <c r="N32" s="60"/>
      <c r="O32" s="42"/>
      <c r="P32" s="42"/>
      <c r="Q32" s="42"/>
      <c r="R32" s="42"/>
      <c r="S32" s="42"/>
      <c r="T32" s="42"/>
      <c r="U32" s="58"/>
      <c r="V32" s="58"/>
      <c r="W32" s="58"/>
      <c r="X32" s="69"/>
      <c r="Y32" s="76"/>
      <c r="Z32" s="69"/>
      <c r="AA32" s="76"/>
      <c r="AB32" s="69"/>
      <c r="AC32" s="76"/>
      <c r="AD32" s="69"/>
      <c r="AE32" s="69"/>
      <c r="AF32" s="69"/>
      <c r="AG32" s="76"/>
      <c r="AH32" s="76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93"/>
      <c r="BG32" s="69"/>
      <c r="BH32" s="42"/>
      <c r="BI32" s="42"/>
    </row>
    <row r="33" s="6" customFormat="1" spans="2:61">
      <c r="B33" s="38"/>
      <c r="C33" s="39"/>
      <c r="D33" s="40"/>
      <c r="E33" s="41"/>
      <c r="F33" s="42"/>
      <c r="G33" s="42"/>
      <c r="H33" s="42"/>
      <c r="I33" s="42"/>
      <c r="J33" s="58"/>
      <c r="K33" s="59"/>
      <c r="L33" s="60"/>
      <c r="M33" s="60"/>
      <c r="N33" s="60"/>
      <c r="O33" s="42"/>
      <c r="P33" s="42"/>
      <c r="Q33" s="42"/>
      <c r="R33" s="42"/>
      <c r="S33" s="42"/>
      <c r="T33" s="42"/>
      <c r="U33" s="58"/>
      <c r="V33" s="58"/>
      <c r="W33" s="58"/>
      <c r="X33" s="69"/>
      <c r="Y33" s="76"/>
      <c r="Z33" s="69"/>
      <c r="AA33" s="76"/>
      <c r="AB33" s="69"/>
      <c r="AC33" s="76"/>
      <c r="AD33" s="69"/>
      <c r="AE33" s="69"/>
      <c r="AF33" s="69"/>
      <c r="AG33" s="76"/>
      <c r="AH33" s="76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93"/>
      <c r="BG33" s="69"/>
      <c r="BH33" s="42"/>
      <c r="BI33" s="42"/>
    </row>
    <row r="34" s="6" customFormat="1" spans="2:61">
      <c r="B34" s="38"/>
      <c r="C34" s="39"/>
      <c r="D34" s="40"/>
      <c r="E34" s="41"/>
      <c r="F34" s="42"/>
      <c r="G34" s="42"/>
      <c r="H34" s="42"/>
      <c r="I34" s="42"/>
      <c r="J34" s="58"/>
      <c r="K34" s="59"/>
      <c r="L34" s="60"/>
      <c r="M34" s="60"/>
      <c r="N34" s="60"/>
      <c r="O34" s="42"/>
      <c r="P34" s="42"/>
      <c r="Q34" s="42"/>
      <c r="R34" s="42"/>
      <c r="S34" s="42"/>
      <c r="T34" s="42"/>
      <c r="U34" s="58"/>
      <c r="V34" s="58"/>
      <c r="W34" s="58"/>
      <c r="X34" s="69"/>
      <c r="Y34" s="76"/>
      <c r="Z34" s="69"/>
      <c r="AA34" s="76"/>
      <c r="AB34" s="69"/>
      <c r="AC34" s="76"/>
      <c r="AD34" s="69"/>
      <c r="AE34" s="69"/>
      <c r="AF34" s="69"/>
      <c r="AG34" s="76"/>
      <c r="AH34" s="76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93"/>
      <c r="BG34" s="69"/>
      <c r="BH34" s="42"/>
      <c r="BI34" s="42"/>
    </row>
    <row r="35" s="6" customFormat="1" spans="2:61">
      <c r="B35" s="38"/>
      <c r="C35" s="39"/>
      <c r="D35" s="40"/>
      <c r="E35" s="41"/>
      <c r="F35" s="42"/>
      <c r="G35" s="42"/>
      <c r="H35" s="42"/>
      <c r="I35" s="42"/>
      <c r="J35" s="58"/>
      <c r="K35" s="59"/>
      <c r="L35" s="60"/>
      <c r="M35" s="60"/>
      <c r="N35" s="60"/>
      <c r="O35" s="42"/>
      <c r="P35" s="42"/>
      <c r="Q35" s="42"/>
      <c r="R35" s="42"/>
      <c r="S35" s="42"/>
      <c r="T35" s="42"/>
      <c r="U35" s="58"/>
      <c r="V35" s="58"/>
      <c r="W35" s="58"/>
      <c r="X35" s="69"/>
      <c r="Y35" s="76"/>
      <c r="Z35" s="69"/>
      <c r="AA35" s="76"/>
      <c r="AB35" s="69"/>
      <c r="AC35" s="76"/>
      <c r="AD35" s="69"/>
      <c r="AE35" s="69"/>
      <c r="AF35" s="69"/>
      <c r="AG35" s="76"/>
      <c r="AH35" s="76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93"/>
      <c r="BG35" s="69"/>
      <c r="BH35" s="42"/>
      <c r="BI35" s="42"/>
    </row>
    <row r="36" s="6" customFormat="1" spans="2:61">
      <c r="B36" s="38"/>
      <c r="C36" s="39"/>
      <c r="D36" s="40"/>
      <c r="E36" s="41"/>
      <c r="F36" s="42"/>
      <c r="G36" s="42"/>
      <c r="H36" s="42"/>
      <c r="I36" s="42"/>
      <c r="J36" s="58"/>
      <c r="K36" s="59"/>
      <c r="L36" s="60"/>
      <c r="M36" s="60"/>
      <c r="N36" s="60"/>
      <c r="O36" s="42"/>
      <c r="P36" s="42"/>
      <c r="Q36" s="42"/>
      <c r="R36" s="42"/>
      <c r="S36" s="42"/>
      <c r="T36" s="42"/>
      <c r="U36" s="58"/>
      <c r="V36" s="58"/>
      <c r="W36" s="58"/>
      <c r="X36" s="69"/>
      <c r="Y36" s="76"/>
      <c r="Z36" s="69"/>
      <c r="AA36" s="76"/>
      <c r="AB36" s="69"/>
      <c r="AC36" s="76"/>
      <c r="AD36" s="69"/>
      <c r="AE36" s="69"/>
      <c r="AF36" s="69"/>
      <c r="AG36" s="76"/>
      <c r="AH36" s="76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93"/>
      <c r="BG36" s="69"/>
      <c r="BH36" s="42"/>
      <c r="BI36" s="42"/>
    </row>
    <row r="37" s="6" customFormat="1" spans="2:61">
      <c r="B37" s="38"/>
      <c r="C37" s="39"/>
      <c r="D37" s="40"/>
      <c r="E37" s="41"/>
      <c r="F37" s="42"/>
      <c r="G37" s="42"/>
      <c r="H37" s="42"/>
      <c r="I37" s="42"/>
      <c r="J37" s="58"/>
      <c r="K37" s="59"/>
      <c r="L37" s="60"/>
      <c r="M37" s="60"/>
      <c r="N37" s="60"/>
      <c r="O37" s="42"/>
      <c r="P37" s="42"/>
      <c r="Q37" s="42"/>
      <c r="R37" s="42"/>
      <c r="S37" s="42"/>
      <c r="T37" s="42"/>
      <c r="U37" s="58"/>
      <c r="V37" s="58"/>
      <c r="W37" s="58"/>
      <c r="X37" s="69"/>
      <c r="Y37" s="76"/>
      <c r="Z37" s="69"/>
      <c r="AA37" s="76"/>
      <c r="AB37" s="69"/>
      <c r="AC37" s="76"/>
      <c r="AD37" s="69"/>
      <c r="AE37" s="69"/>
      <c r="AF37" s="69"/>
      <c r="AG37" s="76"/>
      <c r="AH37" s="76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93"/>
      <c r="BG37" s="69"/>
      <c r="BH37" s="42"/>
      <c r="BI37" s="42"/>
    </row>
    <row r="38" s="6" customFormat="1" spans="2:61">
      <c r="B38" s="38"/>
      <c r="C38" s="39"/>
      <c r="D38" s="40"/>
      <c r="E38" s="41"/>
      <c r="F38" s="42"/>
      <c r="G38" s="42"/>
      <c r="H38" s="42"/>
      <c r="I38" s="42"/>
      <c r="J38" s="58"/>
      <c r="K38" s="59"/>
      <c r="L38" s="60"/>
      <c r="M38" s="60"/>
      <c r="N38" s="60"/>
      <c r="O38" s="42"/>
      <c r="P38" s="42"/>
      <c r="Q38" s="42"/>
      <c r="R38" s="42"/>
      <c r="S38" s="42"/>
      <c r="T38" s="42"/>
      <c r="U38" s="58"/>
      <c r="V38" s="58"/>
      <c r="W38" s="58"/>
      <c r="X38" s="69"/>
      <c r="Y38" s="76"/>
      <c r="Z38" s="69"/>
      <c r="AA38" s="76"/>
      <c r="AB38" s="69"/>
      <c r="AC38" s="76"/>
      <c r="AD38" s="69"/>
      <c r="AE38" s="69"/>
      <c r="AF38" s="69"/>
      <c r="AG38" s="76"/>
      <c r="AH38" s="76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93"/>
      <c r="BG38" s="69"/>
      <c r="BH38" s="42"/>
      <c r="BI38" s="42"/>
    </row>
    <row r="39" s="6" customFormat="1" spans="2:61">
      <c r="B39" s="38"/>
      <c r="C39" s="39"/>
      <c r="D39" s="40"/>
      <c r="E39" s="41"/>
      <c r="F39" s="42"/>
      <c r="G39" s="42"/>
      <c r="H39" s="42"/>
      <c r="I39" s="42"/>
      <c r="J39" s="58"/>
      <c r="K39" s="59"/>
      <c r="L39" s="60"/>
      <c r="M39" s="60"/>
      <c r="N39" s="60"/>
      <c r="O39" s="42"/>
      <c r="P39" s="42"/>
      <c r="Q39" s="42"/>
      <c r="R39" s="42"/>
      <c r="S39" s="42"/>
      <c r="T39" s="42"/>
      <c r="U39" s="58"/>
      <c r="V39" s="58"/>
      <c r="W39" s="58"/>
      <c r="X39" s="69"/>
      <c r="Y39" s="76"/>
      <c r="Z39" s="69"/>
      <c r="AA39" s="76"/>
      <c r="AB39" s="69"/>
      <c r="AC39" s="76"/>
      <c r="AD39" s="69"/>
      <c r="AE39" s="69"/>
      <c r="AF39" s="69"/>
      <c r="AG39" s="76"/>
      <c r="AH39" s="76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93"/>
      <c r="BG39" s="69"/>
      <c r="BH39" s="42"/>
      <c r="BI39" s="42"/>
    </row>
    <row r="40" s="6" customFormat="1" spans="2:61">
      <c r="B40" s="38"/>
      <c r="C40" s="39"/>
      <c r="D40" s="40"/>
      <c r="E40" s="41"/>
      <c r="F40" s="42"/>
      <c r="G40" s="42"/>
      <c r="H40" s="42"/>
      <c r="I40" s="42"/>
      <c r="J40" s="58"/>
      <c r="K40" s="59"/>
      <c r="L40" s="60"/>
      <c r="M40" s="60"/>
      <c r="N40" s="60"/>
      <c r="O40" s="42"/>
      <c r="P40" s="42"/>
      <c r="Q40" s="42"/>
      <c r="R40" s="42"/>
      <c r="S40" s="42"/>
      <c r="T40" s="42"/>
      <c r="U40" s="58"/>
      <c r="V40" s="58"/>
      <c r="W40" s="58"/>
      <c r="X40" s="69"/>
      <c r="Y40" s="76"/>
      <c r="Z40" s="69"/>
      <c r="AA40" s="76"/>
      <c r="AB40" s="69"/>
      <c r="AC40" s="76"/>
      <c r="AD40" s="69"/>
      <c r="AE40" s="69"/>
      <c r="AF40" s="69"/>
      <c r="AG40" s="76"/>
      <c r="AH40" s="76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93"/>
      <c r="BG40" s="69"/>
      <c r="BH40" s="42"/>
      <c r="BI40" s="42"/>
    </row>
    <row r="41" s="6" customFormat="1" spans="2:61">
      <c r="B41" s="38"/>
      <c r="C41" s="39"/>
      <c r="D41" s="40"/>
      <c r="E41" s="41"/>
      <c r="F41" s="42"/>
      <c r="G41" s="42"/>
      <c r="H41" s="42"/>
      <c r="I41" s="42"/>
      <c r="J41" s="58"/>
      <c r="K41" s="59"/>
      <c r="L41" s="60"/>
      <c r="M41" s="60"/>
      <c r="N41" s="60"/>
      <c r="O41" s="42"/>
      <c r="P41" s="42"/>
      <c r="Q41" s="42"/>
      <c r="R41" s="42"/>
      <c r="S41" s="42"/>
      <c r="T41" s="42"/>
      <c r="U41" s="58"/>
      <c r="V41" s="58"/>
      <c r="W41" s="58"/>
      <c r="X41" s="69"/>
      <c r="Y41" s="76"/>
      <c r="Z41" s="69"/>
      <c r="AA41" s="76"/>
      <c r="AB41" s="69"/>
      <c r="AC41" s="76"/>
      <c r="AD41" s="69"/>
      <c r="AE41" s="69"/>
      <c r="AF41" s="69"/>
      <c r="AG41" s="76"/>
      <c r="AH41" s="76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93"/>
      <c r="BG41" s="69"/>
      <c r="BH41" s="42"/>
      <c r="BI41" s="42"/>
    </row>
    <row r="42" s="6" customFormat="1" spans="2:61">
      <c r="B42" s="38"/>
      <c r="C42" s="39"/>
      <c r="D42" s="40"/>
      <c r="E42" s="41"/>
      <c r="F42" s="42"/>
      <c r="G42" s="42"/>
      <c r="H42" s="42"/>
      <c r="I42" s="42"/>
      <c r="J42" s="58"/>
      <c r="K42" s="59"/>
      <c r="L42" s="60"/>
      <c r="M42" s="60"/>
      <c r="N42" s="60"/>
      <c r="O42" s="42"/>
      <c r="P42" s="42"/>
      <c r="Q42" s="42"/>
      <c r="R42" s="42"/>
      <c r="S42" s="42"/>
      <c r="T42" s="42"/>
      <c r="U42" s="58"/>
      <c r="V42" s="58"/>
      <c r="W42" s="58"/>
      <c r="X42" s="69"/>
      <c r="Y42" s="76"/>
      <c r="Z42" s="69"/>
      <c r="AA42" s="76"/>
      <c r="AB42" s="69"/>
      <c r="AC42" s="76"/>
      <c r="AD42" s="69"/>
      <c r="AE42" s="69"/>
      <c r="AF42" s="69"/>
      <c r="AG42" s="76"/>
      <c r="AH42" s="76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93"/>
      <c r="BG42" s="69"/>
      <c r="BH42" s="42"/>
      <c r="BI42" s="42"/>
    </row>
    <row r="43" s="6" customFormat="1" spans="2:61">
      <c r="B43" s="38"/>
      <c r="C43" s="39"/>
      <c r="D43" s="40"/>
      <c r="E43" s="41"/>
      <c r="F43" s="42"/>
      <c r="G43" s="42"/>
      <c r="H43" s="42"/>
      <c r="I43" s="42"/>
      <c r="J43" s="58"/>
      <c r="K43" s="59"/>
      <c r="L43" s="60"/>
      <c r="M43" s="60"/>
      <c r="N43" s="60"/>
      <c r="O43" s="42"/>
      <c r="P43" s="42"/>
      <c r="Q43" s="42"/>
      <c r="R43" s="42"/>
      <c r="S43" s="42"/>
      <c r="T43" s="42"/>
      <c r="U43" s="58"/>
      <c r="V43" s="58"/>
      <c r="W43" s="58"/>
      <c r="X43" s="69"/>
      <c r="Y43" s="76"/>
      <c r="Z43" s="69"/>
      <c r="AA43" s="76"/>
      <c r="AB43" s="69"/>
      <c r="AC43" s="76"/>
      <c r="AD43" s="69"/>
      <c r="AE43" s="69"/>
      <c r="AF43" s="69"/>
      <c r="AG43" s="76"/>
      <c r="AH43" s="76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93"/>
      <c r="BG43" s="69"/>
      <c r="BH43" s="42"/>
      <c r="BI43" s="42"/>
    </row>
    <row r="44" s="6" customFormat="1" spans="2:61">
      <c r="B44" s="38"/>
      <c r="C44" s="39"/>
      <c r="D44" s="40"/>
      <c r="E44" s="41"/>
      <c r="F44" s="42"/>
      <c r="G44" s="42"/>
      <c r="H44" s="42"/>
      <c r="I44" s="42"/>
      <c r="J44" s="58"/>
      <c r="K44" s="59"/>
      <c r="L44" s="60"/>
      <c r="M44" s="60"/>
      <c r="N44" s="60"/>
      <c r="O44" s="42"/>
      <c r="P44" s="42"/>
      <c r="Q44" s="42"/>
      <c r="R44" s="42"/>
      <c r="S44" s="42"/>
      <c r="T44" s="42"/>
      <c r="U44" s="58"/>
      <c r="V44" s="58"/>
      <c r="W44" s="58"/>
      <c r="X44" s="69"/>
      <c r="Y44" s="76"/>
      <c r="Z44" s="69"/>
      <c r="AA44" s="76"/>
      <c r="AB44" s="69"/>
      <c r="AC44" s="76"/>
      <c r="AD44" s="69"/>
      <c r="AE44" s="69"/>
      <c r="AF44" s="69"/>
      <c r="AG44" s="76"/>
      <c r="AH44" s="76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93"/>
      <c r="BG44" s="69"/>
      <c r="BH44" s="42"/>
      <c r="BI44" s="42"/>
    </row>
    <row r="45" s="6" customFormat="1" spans="2:61">
      <c r="B45" s="38"/>
      <c r="C45" s="39"/>
      <c r="D45" s="40"/>
      <c r="E45" s="41"/>
      <c r="F45" s="42"/>
      <c r="G45" s="42"/>
      <c r="H45" s="42"/>
      <c r="I45" s="42"/>
      <c r="J45" s="58"/>
      <c r="K45" s="59"/>
      <c r="L45" s="60"/>
      <c r="M45" s="60"/>
      <c r="N45" s="60"/>
      <c r="O45" s="42"/>
      <c r="P45" s="42"/>
      <c r="Q45" s="42"/>
      <c r="R45" s="42"/>
      <c r="S45" s="42"/>
      <c r="T45" s="42"/>
      <c r="U45" s="58"/>
      <c r="V45" s="58"/>
      <c r="W45" s="58"/>
      <c r="X45" s="69"/>
      <c r="Y45" s="76"/>
      <c r="Z45" s="69"/>
      <c r="AA45" s="76"/>
      <c r="AB45" s="69"/>
      <c r="AC45" s="76"/>
      <c r="AD45" s="69"/>
      <c r="AE45" s="69"/>
      <c r="AF45" s="69"/>
      <c r="AG45" s="76"/>
      <c r="AH45" s="76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93"/>
      <c r="BG45" s="69"/>
      <c r="BH45" s="42"/>
      <c r="BI45" s="42"/>
    </row>
    <row r="46" spans="21:59">
      <c r="U46" s="12"/>
      <c r="V46" s="12"/>
      <c r="W46" s="12"/>
      <c r="X46" s="68"/>
      <c r="Y46" s="74"/>
      <c r="Z46" s="68"/>
      <c r="AA46" s="74"/>
      <c r="AB46" s="68"/>
      <c r="AC46" s="74"/>
      <c r="AD46" s="68"/>
      <c r="AE46" s="75"/>
      <c r="AF46" s="68"/>
      <c r="AG46" s="74"/>
      <c r="AH46" s="74"/>
      <c r="AI46" s="68"/>
      <c r="AJ46" s="68"/>
      <c r="AK46" s="68"/>
      <c r="AL46" s="68"/>
      <c r="AM46" s="75"/>
      <c r="AN46" s="68"/>
      <c r="AO46" s="75"/>
      <c r="AP46" s="68"/>
      <c r="AQ46" s="68"/>
      <c r="AR46" s="75"/>
      <c r="AS46" s="75"/>
      <c r="AT46" s="75"/>
      <c r="AU46" s="75"/>
      <c r="AV46" s="75"/>
      <c r="AW46" s="68"/>
      <c r="AX46" s="75"/>
      <c r="AY46" s="68"/>
      <c r="AZ46" s="75"/>
      <c r="BA46" s="68"/>
      <c r="BB46" s="68"/>
      <c r="BC46" s="68"/>
      <c r="BD46" s="68"/>
      <c r="BE46" s="68"/>
      <c r="BF46" s="92"/>
      <c r="BG46" s="68"/>
    </row>
    <row r="47" spans="21:59">
      <c r="U47" s="12"/>
      <c r="V47" s="12"/>
      <c r="W47" s="12"/>
      <c r="X47" s="68"/>
      <c r="Y47" s="74"/>
      <c r="Z47" s="68"/>
      <c r="AA47" s="74"/>
      <c r="AB47" s="68"/>
      <c r="AC47" s="74"/>
      <c r="AD47" s="68"/>
      <c r="AE47" s="75"/>
      <c r="AF47" s="68"/>
      <c r="AG47" s="74"/>
      <c r="AH47" s="74"/>
      <c r="AI47" s="68"/>
      <c r="AJ47" s="68"/>
      <c r="AK47" s="68"/>
      <c r="AL47" s="68"/>
      <c r="AM47" s="75"/>
      <c r="AN47" s="68"/>
      <c r="AO47" s="75"/>
      <c r="AP47" s="68"/>
      <c r="AQ47" s="68"/>
      <c r="AR47" s="75"/>
      <c r="AS47" s="75"/>
      <c r="AT47" s="75"/>
      <c r="AU47" s="75"/>
      <c r="AV47" s="75"/>
      <c r="AW47" s="68"/>
      <c r="AX47" s="75"/>
      <c r="AY47" s="68"/>
      <c r="AZ47" s="75"/>
      <c r="BA47" s="68"/>
      <c r="BB47" s="68"/>
      <c r="BC47" s="68"/>
      <c r="BD47" s="68"/>
      <c r="BE47" s="68"/>
      <c r="BF47" s="92"/>
      <c r="BG47" s="68"/>
    </row>
    <row r="48" spans="21:59">
      <c r="U48" s="12"/>
      <c r="V48" s="12"/>
      <c r="W48" s="12"/>
      <c r="X48" s="68"/>
      <c r="Y48" s="74"/>
      <c r="Z48" s="68"/>
      <c r="AA48" s="74"/>
      <c r="AB48" s="68"/>
      <c r="AC48" s="74"/>
      <c r="AD48" s="68"/>
      <c r="AE48" s="75"/>
      <c r="AF48" s="68"/>
      <c r="AG48" s="74"/>
      <c r="AH48" s="74"/>
      <c r="AI48" s="68"/>
      <c r="AJ48" s="68"/>
      <c r="AK48" s="68"/>
      <c r="AL48" s="68"/>
      <c r="AM48" s="75"/>
      <c r="AN48" s="68"/>
      <c r="AO48" s="75"/>
      <c r="AP48" s="68"/>
      <c r="AQ48" s="68"/>
      <c r="AR48" s="75"/>
      <c r="AS48" s="75"/>
      <c r="AT48" s="75"/>
      <c r="AU48" s="75"/>
      <c r="AV48" s="75"/>
      <c r="AW48" s="68"/>
      <c r="AX48" s="75"/>
      <c r="AY48" s="68"/>
      <c r="AZ48" s="75"/>
      <c r="BA48" s="68"/>
      <c r="BB48" s="68"/>
      <c r="BC48" s="68"/>
      <c r="BD48" s="68"/>
      <c r="BE48" s="68"/>
      <c r="BF48" s="92"/>
      <c r="BG48" s="68"/>
    </row>
    <row r="49" spans="21:59">
      <c r="U49" s="12"/>
      <c r="V49" s="12"/>
      <c r="W49" s="12"/>
      <c r="X49" s="68"/>
      <c r="Y49" s="74"/>
      <c r="Z49" s="68"/>
      <c r="AA49" s="74"/>
      <c r="AB49" s="68"/>
      <c r="AC49" s="74"/>
      <c r="AD49" s="68"/>
      <c r="AE49" s="75"/>
      <c r="AF49" s="68"/>
      <c r="AG49" s="74"/>
      <c r="AH49" s="74"/>
      <c r="AI49" s="68"/>
      <c r="AJ49" s="68"/>
      <c r="AK49" s="68"/>
      <c r="AL49" s="68"/>
      <c r="AM49" s="75"/>
      <c r="AN49" s="68"/>
      <c r="AO49" s="75"/>
      <c r="AP49" s="68"/>
      <c r="AQ49" s="68"/>
      <c r="AR49" s="75"/>
      <c r="AS49" s="75"/>
      <c r="AT49" s="75"/>
      <c r="AU49" s="75"/>
      <c r="AV49" s="75"/>
      <c r="AW49" s="68"/>
      <c r="AX49" s="75"/>
      <c r="AY49" s="68"/>
      <c r="AZ49" s="75"/>
      <c r="BA49" s="68"/>
      <c r="BB49" s="68"/>
      <c r="BC49" s="68"/>
      <c r="BD49" s="68"/>
      <c r="BE49" s="68"/>
      <c r="BF49" s="92"/>
      <c r="BG49" s="68"/>
    </row>
    <row r="50" spans="21:59">
      <c r="U50" s="12"/>
      <c r="V50" s="12"/>
      <c r="W50" s="12"/>
      <c r="X50" s="68"/>
      <c r="Y50" s="74"/>
      <c r="Z50" s="68"/>
      <c r="AA50" s="74"/>
      <c r="AB50" s="68"/>
      <c r="AC50" s="74"/>
      <c r="AD50" s="68"/>
      <c r="AE50" s="75"/>
      <c r="AF50" s="68"/>
      <c r="AG50" s="74"/>
      <c r="AH50" s="74"/>
      <c r="AI50" s="68"/>
      <c r="AJ50" s="68"/>
      <c r="AK50" s="68"/>
      <c r="AL50" s="68"/>
      <c r="AM50" s="75"/>
      <c r="AN50" s="68"/>
      <c r="AO50" s="75"/>
      <c r="AP50" s="68"/>
      <c r="AQ50" s="68"/>
      <c r="AR50" s="75"/>
      <c r="AS50" s="75"/>
      <c r="AT50" s="75"/>
      <c r="AU50" s="75"/>
      <c r="AV50" s="75"/>
      <c r="AW50" s="68"/>
      <c r="AX50" s="75"/>
      <c r="AY50" s="68"/>
      <c r="AZ50" s="75"/>
      <c r="BA50" s="68"/>
      <c r="BB50" s="68"/>
      <c r="BC50" s="68"/>
      <c r="BD50" s="68"/>
      <c r="BE50" s="68"/>
      <c r="BF50" s="92"/>
      <c r="BG50" s="68"/>
    </row>
    <row r="51" spans="21:59">
      <c r="U51" s="12"/>
      <c r="V51" s="12"/>
      <c r="W51" s="12"/>
      <c r="X51" s="68"/>
      <c r="Y51" s="74"/>
      <c r="Z51" s="68"/>
      <c r="AA51" s="74"/>
      <c r="AB51" s="68"/>
      <c r="AC51" s="74"/>
      <c r="AD51" s="68"/>
      <c r="AE51" s="75"/>
      <c r="AF51" s="68"/>
      <c r="AG51" s="74"/>
      <c r="AH51" s="74"/>
      <c r="AI51" s="68"/>
      <c r="AJ51" s="68"/>
      <c r="AK51" s="68"/>
      <c r="AL51" s="68"/>
      <c r="AM51" s="75"/>
      <c r="AN51" s="68"/>
      <c r="AO51" s="75"/>
      <c r="AP51" s="68"/>
      <c r="AQ51" s="68"/>
      <c r="AR51" s="75"/>
      <c r="AS51" s="75"/>
      <c r="AT51" s="75"/>
      <c r="AU51" s="75"/>
      <c r="AV51" s="75"/>
      <c r="AW51" s="68"/>
      <c r="AX51" s="75"/>
      <c r="AY51" s="68"/>
      <c r="AZ51" s="75"/>
      <c r="BA51" s="68"/>
      <c r="BB51" s="68"/>
      <c r="BC51" s="68"/>
      <c r="BD51" s="68"/>
      <c r="BE51" s="68"/>
      <c r="BF51" s="92"/>
      <c r="BG51" s="68"/>
    </row>
    <row r="52" spans="21:59">
      <c r="U52" s="12"/>
      <c r="V52" s="12"/>
      <c r="W52" s="12"/>
      <c r="X52" s="68"/>
      <c r="Y52" s="74"/>
      <c r="Z52" s="68"/>
      <c r="AA52" s="74"/>
      <c r="AB52" s="68"/>
      <c r="AC52" s="74"/>
      <c r="AD52" s="68"/>
      <c r="AE52" s="75"/>
      <c r="AF52" s="68"/>
      <c r="AG52" s="74"/>
      <c r="AH52" s="74"/>
      <c r="AI52" s="68"/>
      <c r="AJ52" s="68"/>
      <c r="AK52" s="68"/>
      <c r="AL52" s="68"/>
      <c r="AM52" s="75"/>
      <c r="AN52" s="68"/>
      <c r="AO52" s="75"/>
      <c r="AP52" s="68"/>
      <c r="AQ52" s="68"/>
      <c r="AR52" s="75"/>
      <c r="AS52" s="75"/>
      <c r="AT52" s="75"/>
      <c r="AU52" s="75"/>
      <c r="AV52" s="75"/>
      <c r="AW52" s="68"/>
      <c r="AX52" s="75"/>
      <c r="AY52" s="68"/>
      <c r="AZ52" s="75"/>
      <c r="BA52" s="68"/>
      <c r="BB52" s="68"/>
      <c r="BC52" s="68"/>
      <c r="BD52" s="68"/>
      <c r="BE52" s="68"/>
      <c r="BF52" s="92"/>
      <c r="BG52" s="68"/>
    </row>
    <row r="53" spans="21:59">
      <c r="U53" s="12"/>
      <c r="V53" s="12"/>
      <c r="W53" s="12"/>
      <c r="X53" s="68"/>
      <c r="Y53" s="74"/>
      <c r="Z53" s="68"/>
      <c r="AA53" s="74"/>
      <c r="AB53" s="68"/>
      <c r="AC53" s="74"/>
      <c r="AD53" s="68"/>
      <c r="AE53" s="75"/>
      <c r="AF53" s="68"/>
      <c r="AG53" s="74"/>
      <c r="AH53" s="74"/>
      <c r="AI53" s="68"/>
      <c r="AJ53" s="68"/>
      <c r="AK53" s="68"/>
      <c r="AL53" s="68"/>
      <c r="AM53" s="75"/>
      <c r="AN53" s="68"/>
      <c r="AO53" s="75"/>
      <c r="AP53" s="68"/>
      <c r="AQ53" s="68"/>
      <c r="AR53" s="75"/>
      <c r="AS53" s="75"/>
      <c r="AT53" s="75"/>
      <c r="AU53" s="75"/>
      <c r="AV53" s="75"/>
      <c r="AW53" s="68"/>
      <c r="AX53" s="75"/>
      <c r="AY53" s="68"/>
      <c r="AZ53" s="75"/>
      <c r="BA53" s="68"/>
      <c r="BB53" s="68"/>
      <c r="BC53" s="68"/>
      <c r="BD53" s="68"/>
      <c r="BE53" s="68"/>
      <c r="BF53" s="92"/>
      <c r="BG53" s="68"/>
    </row>
    <row r="54" spans="21:59">
      <c r="U54" s="12"/>
      <c r="V54" s="12"/>
      <c r="W54" s="12"/>
      <c r="X54" s="68"/>
      <c r="Y54" s="74"/>
      <c r="Z54" s="68"/>
      <c r="AA54" s="74"/>
      <c r="AB54" s="68"/>
      <c r="AC54" s="74"/>
      <c r="AD54" s="68"/>
      <c r="AE54" s="75"/>
      <c r="AF54" s="68"/>
      <c r="AG54" s="74"/>
      <c r="AH54" s="74"/>
      <c r="AI54" s="68"/>
      <c r="AJ54" s="68"/>
      <c r="AK54" s="68"/>
      <c r="AL54" s="68"/>
      <c r="AM54" s="75"/>
      <c r="AN54" s="68"/>
      <c r="AO54" s="75"/>
      <c r="AP54" s="68"/>
      <c r="AQ54" s="68"/>
      <c r="AR54" s="75"/>
      <c r="AS54" s="75"/>
      <c r="AT54" s="75"/>
      <c r="AU54" s="75"/>
      <c r="AV54" s="75"/>
      <c r="AW54" s="68"/>
      <c r="AX54" s="75"/>
      <c r="AY54" s="68"/>
      <c r="AZ54" s="75"/>
      <c r="BA54" s="68"/>
      <c r="BB54" s="68"/>
      <c r="BC54" s="68"/>
      <c r="BD54" s="68"/>
      <c r="BE54" s="68"/>
      <c r="BF54" s="92"/>
      <c r="BG54" s="68"/>
    </row>
    <row r="55" spans="21:59">
      <c r="U55" s="12"/>
      <c r="V55" s="12"/>
      <c r="W55" s="12"/>
      <c r="X55" s="68"/>
      <c r="Y55" s="74"/>
      <c r="Z55" s="68"/>
      <c r="AA55" s="74"/>
      <c r="AB55" s="68"/>
      <c r="AC55" s="74"/>
      <c r="AD55" s="68"/>
      <c r="AE55" s="75"/>
      <c r="AF55" s="68"/>
      <c r="AG55" s="74"/>
      <c r="AH55" s="74"/>
      <c r="AI55" s="68"/>
      <c r="AJ55" s="68"/>
      <c r="AK55" s="68"/>
      <c r="AL55" s="68"/>
      <c r="AM55" s="75"/>
      <c r="AN55" s="68"/>
      <c r="AO55" s="75"/>
      <c r="AP55" s="68"/>
      <c r="AQ55" s="68"/>
      <c r="AR55" s="75"/>
      <c r="AS55" s="75"/>
      <c r="AT55" s="75"/>
      <c r="AU55" s="75"/>
      <c r="AV55" s="75"/>
      <c r="AW55" s="68"/>
      <c r="AX55" s="75"/>
      <c r="AY55" s="68"/>
      <c r="AZ55" s="75"/>
      <c r="BA55" s="68"/>
      <c r="BB55" s="68"/>
      <c r="BC55" s="68"/>
      <c r="BD55" s="68"/>
      <c r="BE55" s="68"/>
      <c r="BF55" s="92"/>
      <c r="BG55" s="68"/>
    </row>
    <row r="56" spans="21:59">
      <c r="U56" s="12"/>
      <c r="V56" s="12"/>
      <c r="W56" s="12"/>
      <c r="X56" s="68"/>
      <c r="Y56" s="74"/>
      <c r="Z56" s="68"/>
      <c r="AA56" s="74"/>
      <c r="AB56" s="68"/>
      <c r="AC56" s="74"/>
      <c r="AD56" s="68"/>
      <c r="AE56" s="75"/>
      <c r="AF56" s="68"/>
      <c r="AG56" s="74"/>
      <c r="AH56" s="74"/>
      <c r="AI56" s="68"/>
      <c r="AJ56" s="68"/>
      <c r="AK56" s="68"/>
      <c r="AL56" s="68"/>
      <c r="AM56" s="75"/>
      <c r="AN56" s="68"/>
      <c r="AO56" s="75"/>
      <c r="AP56" s="68"/>
      <c r="AQ56" s="68"/>
      <c r="AR56" s="75"/>
      <c r="AS56" s="75"/>
      <c r="AT56" s="75"/>
      <c r="AU56" s="75"/>
      <c r="AV56" s="75"/>
      <c r="AW56" s="68"/>
      <c r="AX56" s="75"/>
      <c r="AY56" s="68"/>
      <c r="AZ56" s="75"/>
      <c r="BA56" s="68"/>
      <c r="BB56" s="68"/>
      <c r="BC56" s="68"/>
      <c r="BD56" s="68"/>
      <c r="BE56" s="68"/>
      <c r="BF56" s="92"/>
      <c r="BG56" s="68"/>
    </row>
    <row r="57" spans="21:59">
      <c r="U57" s="12"/>
      <c r="V57" s="12"/>
      <c r="W57" s="12"/>
      <c r="X57" s="68"/>
      <c r="Y57" s="74"/>
      <c r="Z57" s="68"/>
      <c r="AA57" s="74"/>
      <c r="AB57" s="68"/>
      <c r="AC57" s="74"/>
      <c r="AD57" s="68"/>
      <c r="AE57" s="75"/>
      <c r="AF57" s="68"/>
      <c r="AG57" s="74"/>
      <c r="AH57" s="74"/>
      <c r="AI57" s="68"/>
      <c r="AJ57" s="68"/>
      <c r="AK57" s="68"/>
      <c r="AL57" s="68"/>
      <c r="AM57" s="75"/>
      <c r="AN57" s="68"/>
      <c r="AO57" s="75"/>
      <c r="AP57" s="68"/>
      <c r="AQ57" s="68"/>
      <c r="AR57" s="75"/>
      <c r="AS57" s="75"/>
      <c r="AT57" s="75"/>
      <c r="AU57" s="75"/>
      <c r="AV57" s="75"/>
      <c r="AW57" s="68"/>
      <c r="AX57" s="75"/>
      <c r="AY57" s="68"/>
      <c r="AZ57" s="75"/>
      <c r="BA57" s="68"/>
      <c r="BB57" s="68"/>
      <c r="BC57" s="68"/>
      <c r="BD57" s="68"/>
      <c r="BE57" s="68"/>
      <c r="BF57" s="92"/>
      <c r="BG57" s="68"/>
    </row>
    <row r="58" spans="21:59">
      <c r="U58" s="12"/>
      <c r="V58" s="12"/>
      <c r="W58" s="12"/>
      <c r="X58" s="68"/>
      <c r="Y58" s="74"/>
      <c r="Z58" s="68"/>
      <c r="AA58" s="74"/>
      <c r="AB58" s="68"/>
      <c r="AC58" s="74"/>
      <c r="AD58" s="68"/>
      <c r="AE58" s="75"/>
      <c r="AF58" s="68"/>
      <c r="AG58" s="74"/>
      <c r="AH58" s="74"/>
      <c r="AI58" s="68"/>
      <c r="AJ58" s="68"/>
      <c r="AK58" s="68"/>
      <c r="AL58" s="68"/>
      <c r="AM58" s="75"/>
      <c r="AN58" s="68"/>
      <c r="AO58" s="75"/>
      <c r="AP58" s="68"/>
      <c r="AQ58" s="68"/>
      <c r="AR58" s="75"/>
      <c r="AS58" s="75"/>
      <c r="AT58" s="75"/>
      <c r="AU58" s="75"/>
      <c r="AV58" s="75"/>
      <c r="AW58" s="68"/>
      <c r="AX58" s="75"/>
      <c r="AY58" s="68"/>
      <c r="AZ58" s="75"/>
      <c r="BA58" s="68"/>
      <c r="BB58" s="68"/>
      <c r="BC58" s="68"/>
      <c r="BD58" s="68"/>
      <c r="BE58" s="68"/>
      <c r="BF58" s="92"/>
      <c r="BG58" s="68"/>
    </row>
    <row r="59" spans="21:59">
      <c r="U59" s="12"/>
      <c r="V59" s="12"/>
      <c r="W59" s="12"/>
      <c r="X59" s="68"/>
      <c r="Y59" s="74"/>
      <c r="Z59" s="68"/>
      <c r="AA59" s="74"/>
      <c r="AB59" s="68"/>
      <c r="AC59" s="74"/>
      <c r="AD59" s="68"/>
      <c r="AE59" s="75"/>
      <c r="AF59" s="68"/>
      <c r="AG59" s="74"/>
      <c r="AH59" s="74"/>
      <c r="AI59" s="68"/>
      <c r="AJ59" s="68"/>
      <c r="AK59" s="68"/>
      <c r="AL59" s="68"/>
      <c r="AM59" s="75"/>
      <c r="AN59" s="68"/>
      <c r="AO59" s="75"/>
      <c r="AP59" s="68"/>
      <c r="AQ59" s="68"/>
      <c r="AR59" s="75"/>
      <c r="AS59" s="75"/>
      <c r="AT59" s="75"/>
      <c r="AU59" s="75"/>
      <c r="AV59" s="75"/>
      <c r="AW59" s="68"/>
      <c r="AX59" s="75"/>
      <c r="AY59" s="68"/>
      <c r="AZ59" s="75"/>
      <c r="BA59" s="68"/>
      <c r="BB59" s="68"/>
      <c r="BC59" s="68"/>
      <c r="BD59" s="68"/>
      <c r="BE59" s="68"/>
      <c r="BF59" s="92"/>
      <c r="BG59" s="68"/>
    </row>
    <row r="60" spans="21:59">
      <c r="U60" s="12"/>
      <c r="V60" s="12"/>
      <c r="W60" s="12"/>
      <c r="X60" s="68"/>
      <c r="Y60" s="74"/>
      <c r="Z60" s="68"/>
      <c r="AA60" s="74"/>
      <c r="AB60" s="68"/>
      <c r="AC60" s="74"/>
      <c r="AD60" s="68"/>
      <c r="AE60" s="75"/>
      <c r="AF60" s="68"/>
      <c r="AG60" s="74"/>
      <c r="AH60" s="74"/>
      <c r="AI60" s="68"/>
      <c r="AJ60" s="68"/>
      <c r="AK60" s="68"/>
      <c r="AL60" s="68"/>
      <c r="AM60" s="75"/>
      <c r="AN60" s="68"/>
      <c r="AO60" s="75"/>
      <c r="AP60" s="68"/>
      <c r="AQ60" s="68"/>
      <c r="AR60" s="75"/>
      <c r="AS60" s="75"/>
      <c r="AT60" s="75"/>
      <c r="AU60" s="75"/>
      <c r="AV60" s="75"/>
      <c r="AW60" s="68"/>
      <c r="AX60" s="75"/>
      <c r="AY60" s="68"/>
      <c r="AZ60" s="75"/>
      <c r="BA60" s="68"/>
      <c r="BB60" s="68"/>
      <c r="BC60" s="68"/>
      <c r="BD60" s="68"/>
      <c r="BE60" s="68"/>
      <c r="BF60" s="92"/>
      <c r="BG60" s="68"/>
    </row>
    <row r="61" spans="21:59">
      <c r="U61" s="12"/>
      <c r="V61" s="12"/>
      <c r="W61" s="12"/>
      <c r="X61" s="68"/>
      <c r="Y61" s="74"/>
      <c r="Z61" s="68"/>
      <c r="AA61" s="74"/>
      <c r="AB61" s="68"/>
      <c r="AC61" s="74"/>
      <c r="AD61" s="68"/>
      <c r="AE61" s="75"/>
      <c r="AF61" s="68"/>
      <c r="AG61" s="74"/>
      <c r="AH61" s="74"/>
      <c r="AI61" s="68"/>
      <c r="AJ61" s="68"/>
      <c r="AK61" s="68"/>
      <c r="AL61" s="68"/>
      <c r="AM61" s="75"/>
      <c r="AN61" s="68"/>
      <c r="AO61" s="75"/>
      <c r="AP61" s="68"/>
      <c r="AQ61" s="68"/>
      <c r="AR61" s="75"/>
      <c r="AS61" s="75"/>
      <c r="AT61" s="75"/>
      <c r="AU61" s="75"/>
      <c r="AV61" s="75"/>
      <c r="AW61" s="68"/>
      <c r="AX61" s="75"/>
      <c r="AY61" s="68"/>
      <c r="AZ61" s="75"/>
      <c r="BA61" s="68"/>
      <c r="BB61" s="68"/>
      <c r="BC61" s="68"/>
      <c r="BD61" s="68"/>
      <c r="BE61" s="68"/>
      <c r="BF61" s="92"/>
      <c r="BG61" s="68"/>
    </row>
    <row r="62" spans="21:59">
      <c r="U62" s="12"/>
      <c r="V62" s="12"/>
      <c r="W62" s="12"/>
      <c r="X62" s="68"/>
      <c r="Y62" s="74"/>
      <c r="Z62" s="68"/>
      <c r="AA62" s="74"/>
      <c r="AB62" s="68"/>
      <c r="AC62" s="74"/>
      <c r="AD62" s="68"/>
      <c r="AE62" s="75"/>
      <c r="AF62" s="68"/>
      <c r="AG62" s="74"/>
      <c r="AH62" s="74"/>
      <c r="AI62" s="68"/>
      <c r="AJ62" s="68"/>
      <c r="AK62" s="68"/>
      <c r="AL62" s="68"/>
      <c r="AM62" s="75"/>
      <c r="AN62" s="68"/>
      <c r="AO62" s="75"/>
      <c r="AP62" s="68"/>
      <c r="AQ62" s="68"/>
      <c r="AR62" s="75"/>
      <c r="AS62" s="75"/>
      <c r="AT62" s="75"/>
      <c r="AU62" s="75"/>
      <c r="AV62" s="75"/>
      <c r="AW62" s="68"/>
      <c r="AX62" s="75"/>
      <c r="AY62" s="68"/>
      <c r="AZ62" s="75"/>
      <c r="BA62" s="68"/>
      <c r="BB62" s="68"/>
      <c r="BC62" s="68"/>
      <c r="BD62" s="68"/>
      <c r="BE62" s="68"/>
      <c r="BF62" s="92"/>
      <c r="BG62" s="68"/>
    </row>
    <row r="63" spans="21:59">
      <c r="U63" s="12"/>
      <c r="V63" s="12"/>
      <c r="W63" s="12"/>
      <c r="X63" s="68"/>
      <c r="Y63" s="74"/>
      <c r="Z63" s="68"/>
      <c r="AA63" s="74"/>
      <c r="AB63" s="68"/>
      <c r="AC63" s="74"/>
      <c r="AD63" s="68"/>
      <c r="AE63" s="75"/>
      <c r="AF63" s="68"/>
      <c r="AG63" s="74"/>
      <c r="AH63" s="74"/>
      <c r="AI63" s="68"/>
      <c r="AJ63" s="68"/>
      <c r="AK63" s="68"/>
      <c r="AL63" s="68"/>
      <c r="AM63" s="75"/>
      <c r="AN63" s="68"/>
      <c r="AO63" s="75"/>
      <c r="AP63" s="68"/>
      <c r="AQ63" s="68"/>
      <c r="AR63" s="75"/>
      <c r="AS63" s="75"/>
      <c r="AT63" s="75"/>
      <c r="AU63" s="75"/>
      <c r="AV63" s="75"/>
      <c r="AW63" s="68"/>
      <c r="AX63" s="75"/>
      <c r="AY63" s="68"/>
      <c r="AZ63" s="75"/>
      <c r="BA63" s="68"/>
      <c r="BB63" s="68"/>
      <c r="BC63" s="68"/>
      <c r="BD63" s="68"/>
      <c r="BE63" s="68"/>
      <c r="BF63" s="92"/>
      <c r="BG63" s="68"/>
    </row>
    <row r="64" spans="21:59">
      <c r="U64" s="12"/>
      <c r="V64" s="12"/>
      <c r="W64" s="12"/>
      <c r="X64" s="68"/>
      <c r="Y64" s="74"/>
      <c r="Z64" s="68"/>
      <c r="AA64" s="74"/>
      <c r="AB64" s="68"/>
      <c r="AC64" s="74"/>
      <c r="AD64" s="68"/>
      <c r="AE64" s="75"/>
      <c r="AF64" s="68"/>
      <c r="AG64" s="74"/>
      <c r="AH64" s="74"/>
      <c r="AI64" s="68"/>
      <c r="AJ64" s="68"/>
      <c r="AK64" s="68"/>
      <c r="AL64" s="68"/>
      <c r="AM64" s="75"/>
      <c r="AN64" s="68"/>
      <c r="AO64" s="75"/>
      <c r="AP64" s="68"/>
      <c r="AQ64" s="68"/>
      <c r="AR64" s="75"/>
      <c r="AS64" s="75"/>
      <c r="AT64" s="75"/>
      <c r="AU64" s="75"/>
      <c r="AV64" s="75"/>
      <c r="AW64" s="68"/>
      <c r="AX64" s="75"/>
      <c r="AY64" s="68"/>
      <c r="AZ64" s="75"/>
      <c r="BA64" s="68"/>
      <c r="BB64" s="68"/>
      <c r="BC64" s="68"/>
      <c r="BD64" s="68"/>
      <c r="BE64" s="68"/>
      <c r="BF64" s="92"/>
      <c r="BG64" s="68"/>
    </row>
    <row r="65" spans="21:59">
      <c r="U65" s="12"/>
      <c r="V65" s="12"/>
      <c r="W65" s="12"/>
      <c r="X65" s="68"/>
      <c r="Y65" s="74"/>
      <c r="Z65" s="68"/>
      <c r="AA65" s="74"/>
      <c r="AB65" s="68"/>
      <c r="AC65" s="74"/>
      <c r="AD65" s="68"/>
      <c r="AE65" s="75"/>
      <c r="AF65" s="68"/>
      <c r="AG65" s="74"/>
      <c r="AH65" s="74"/>
      <c r="AI65" s="68"/>
      <c r="AJ65" s="68"/>
      <c r="AK65" s="68"/>
      <c r="AL65" s="68"/>
      <c r="AM65" s="75"/>
      <c r="AN65" s="68"/>
      <c r="AO65" s="75"/>
      <c r="AP65" s="68"/>
      <c r="AQ65" s="68"/>
      <c r="AR65" s="75"/>
      <c r="AS65" s="75"/>
      <c r="AT65" s="75"/>
      <c r="AU65" s="75"/>
      <c r="AV65" s="75"/>
      <c r="AW65" s="68"/>
      <c r="AX65" s="75"/>
      <c r="AY65" s="68"/>
      <c r="AZ65" s="75"/>
      <c r="BA65" s="68"/>
      <c r="BB65" s="68"/>
      <c r="BC65" s="68"/>
      <c r="BD65" s="68"/>
      <c r="BE65" s="68"/>
      <c r="BF65" s="92"/>
      <c r="BG65" s="68"/>
    </row>
    <row r="66" spans="21:59">
      <c r="U66" s="12"/>
      <c r="V66" s="12"/>
      <c r="W66" s="12"/>
      <c r="X66" s="68"/>
      <c r="Y66" s="74"/>
      <c r="Z66" s="68"/>
      <c r="AA66" s="74"/>
      <c r="AB66" s="68"/>
      <c r="AC66" s="74"/>
      <c r="AD66" s="68"/>
      <c r="AE66" s="75"/>
      <c r="AF66" s="68"/>
      <c r="AG66" s="74"/>
      <c r="AH66" s="74"/>
      <c r="AI66" s="68"/>
      <c r="AJ66" s="68"/>
      <c r="AK66" s="68"/>
      <c r="AL66" s="68"/>
      <c r="AM66" s="75"/>
      <c r="AN66" s="68"/>
      <c r="AO66" s="75"/>
      <c r="AP66" s="68"/>
      <c r="AQ66" s="68"/>
      <c r="AR66" s="75"/>
      <c r="AS66" s="75"/>
      <c r="AT66" s="75"/>
      <c r="AU66" s="75"/>
      <c r="AV66" s="75"/>
      <c r="AW66" s="68"/>
      <c r="AX66" s="75"/>
      <c r="AY66" s="68"/>
      <c r="AZ66" s="75"/>
      <c r="BA66" s="68"/>
      <c r="BB66" s="68"/>
      <c r="BC66" s="68"/>
      <c r="BD66" s="68"/>
      <c r="BE66" s="68"/>
      <c r="BF66" s="92"/>
      <c r="BG66" s="68"/>
    </row>
    <row r="67" spans="21:59">
      <c r="U67" s="12"/>
      <c r="V67" s="12"/>
      <c r="W67" s="12"/>
      <c r="X67" s="68"/>
      <c r="Y67" s="74"/>
      <c r="Z67" s="68"/>
      <c r="AA67" s="74"/>
      <c r="AB67" s="68"/>
      <c r="AC67" s="74"/>
      <c r="AD67" s="68"/>
      <c r="AE67" s="75"/>
      <c r="AF67" s="68"/>
      <c r="AG67" s="74"/>
      <c r="AH67" s="74"/>
      <c r="AI67" s="68"/>
      <c r="AJ67" s="68"/>
      <c r="AK67" s="68"/>
      <c r="AL67" s="68"/>
      <c r="AM67" s="75"/>
      <c r="AN67" s="68"/>
      <c r="AO67" s="75"/>
      <c r="AP67" s="68"/>
      <c r="AQ67" s="68"/>
      <c r="AR67" s="75"/>
      <c r="AS67" s="75"/>
      <c r="AT67" s="75"/>
      <c r="AU67" s="75"/>
      <c r="AV67" s="75"/>
      <c r="AW67" s="68"/>
      <c r="AX67" s="75"/>
      <c r="AY67" s="68"/>
      <c r="AZ67" s="75"/>
      <c r="BA67" s="68"/>
      <c r="BB67" s="68"/>
      <c r="BC67" s="68"/>
      <c r="BD67" s="68"/>
      <c r="BE67" s="68"/>
      <c r="BF67" s="92"/>
      <c r="BG67" s="68"/>
    </row>
    <row r="68" spans="21:59">
      <c r="U68" s="12"/>
      <c r="V68" s="12"/>
      <c r="W68" s="12"/>
      <c r="X68" s="68"/>
      <c r="Y68" s="74"/>
      <c r="Z68" s="68"/>
      <c r="AA68" s="74"/>
      <c r="AB68" s="68"/>
      <c r="AC68" s="74"/>
      <c r="AD68" s="68"/>
      <c r="AE68" s="75"/>
      <c r="AF68" s="68"/>
      <c r="AG68" s="74"/>
      <c r="AH68" s="74"/>
      <c r="AI68" s="68"/>
      <c r="AJ68" s="68"/>
      <c r="AK68" s="68"/>
      <c r="AL68" s="68"/>
      <c r="AM68" s="75"/>
      <c r="AN68" s="68"/>
      <c r="AO68" s="75"/>
      <c r="AP68" s="68"/>
      <c r="AQ68" s="68"/>
      <c r="AR68" s="75"/>
      <c r="AS68" s="75"/>
      <c r="AT68" s="75"/>
      <c r="AU68" s="75"/>
      <c r="AV68" s="75"/>
      <c r="AW68" s="68"/>
      <c r="AX68" s="75"/>
      <c r="AY68" s="68"/>
      <c r="AZ68" s="75"/>
      <c r="BA68" s="68"/>
      <c r="BB68" s="68"/>
      <c r="BC68" s="68"/>
      <c r="BD68" s="68"/>
      <c r="BE68" s="68"/>
      <c r="BF68" s="92"/>
      <c r="BG68" s="68"/>
    </row>
  </sheetData>
  <mergeCells count="47">
    <mergeCell ref="A1:BI1"/>
    <mergeCell ref="C2:K2"/>
    <mergeCell ref="L2:W2"/>
    <mergeCell ref="Y2:AD2"/>
    <mergeCell ref="AG2:BH2"/>
    <mergeCell ref="F3:G3"/>
    <mergeCell ref="H3:I3"/>
    <mergeCell ref="Y3:Z3"/>
    <mergeCell ref="AA3:AB3"/>
    <mergeCell ref="AC3:AD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AG8:AL8"/>
    <mergeCell ref="A2:A4"/>
    <mergeCell ref="B2:B4"/>
    <mergeCell ref="C3:C4"/>
    <mergeCell ref="D3:D4"/>
    <mergeCell ref="E3:E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2:X4"/>
    <mergeCell ref="BI2:BI4"/>
    <mergeCell ref="AE2:AF3"/>
  </mergeCells>
  <pageMargins left="0.471527777777778" right="0.393055555555556" top="1" bottom="1" header="0.5" footer="0.5"/>
  <pageSetup paperSize="9" scale="6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2020.05建筑工人实名制及工资支付管理推进情况表 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小陈</cp:lastModifiedBy>
  <dcterms:created xsi:type="dcterms:W3CDTF">2020-04-29T09:28:00Z</dcterms:created>
  <dcterms:modified xsi:type="dcterms:W3CDTF">2020-08-23T13:53:39Z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