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SISTEMAS ROBERTO\BourneNueva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6" i="1"/>
  <c r="F18" i="1"/>
  <c r="F19" i="1" s="1"/>
  <c r="F20" i="1" s="1"/>
  <c r="E9" i="1" l="1"/>
  <c r="F9" i="1"/>
  <c r="C9" i="1"/>
  <c r="D9" i="1" s="1"/>
  <c r="E18" i="1" l="1"/>
  <c r="E19" i="1" s="1"/>
  <c r="D18" i="1"/>
  <c r="D19" i="1" s="1"/>
  <c r="C18" i="1"/>
  <c r="C19" i="1" s="1"/>
  <c r="F13" i="1"/>
  <c r="F14" i="1" s="1"/>
  <c r="F11" i="1"/>
  <c r="E11" i="1"/>
  <c r="C13" i="1"/>
  <c r="D12" i="1"/>
  <c r="C10" i="1"/>
  <c r="D10" i="1" s="1"/>
  <c r="D11" i="1"/>
  <c r="C11" i="1" s="1"/>
  <c r="D14" i="1" l="1"/>
  <c r="D16" i="1" s="1"/>
  <c r="C14" i="1"/>
  <c r="C16" i="1" s="1"/>
  <c r="C17" i="1" s="1"/>
  <c r="C20" i="1" s="1"/>
  <c r="E13" i="1"/>
  <c r="E14" i="1" s="1"/>
  <c r="E16" i="1" s="1"/>
  <c r="D17" i="1" l="1"/>
  <c r="D20" i="1" s="1"/>
  <c r="E17" i="1"/>
  <c r="E20" i="1" s="1"/>
</calcChain>
</file>

<file path=xl/sharedStrings.xml><?xml version="1.0" encoding="utf-8"?>
<sst xmlns="http://schemas.openxmlformats.org/spreadsheetml/2006/main" count="24" uniqueCount="21">
  <si>
    <t>Dominio</t>
  </si>
  <si>
    <t>Internet</t>
  </si>
  <si>
    <t>Utilidad</t>
  </si>
  <si>
    <t>Fotografias</t>
  </si>
  <si>
    <t>Tipo Cambio</t>
  </si>
  <si>
    <t xml:space="preserve">Costos Anuales del Mantenimiento </t>
  </si>
  <si>
    <t>Venta</t>
  </si>
  <si>
    <t>Cuentas</t>
  </si>
  <si>
    <t>Anual</t>
  </si>
  <si>
    <t>Mensual</t>
  </si>
  <si>
    <t>Costo Instalacion</t>
  </si>
  <si>
    <t>Mensualidad</t>
  </si>
  <si>
    <t>Primer Año</t>
  </si>
  <si>
    <t>Segundo Año</t>
  </si>
  <si>
    <t>Total Articulos</t>
  </si>
  <si>
    <t>Total Costos</t>
  </si>
  <si>
    <t>Costo x Linea</t>
  </si>
  <si>
    <t>Total x Linea</t>
  </si>
  <si>
    <t>Precio Sug x Linea</t>
  </si>
  <si>
    <t>5% inversion x proveedor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</si>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</sst>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₡&quot;#,##0.00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0" fillId="0" borderId="1" xfId="0" applyFill="1" applyBorder="1"/>
    <xf numFmtId="164" fontId="3" fillId="4" borderId="1" xfId="0" applyNumberFormat="1" applyFont="1" applyFill="1" applyBorder="1"/>
    <xf numFmtId="9" fontId="0" fillId="0" borderId="0" xfId="1" applyFont="1"/>
    <xf numFmtId="0" fontId="1" fillId="0" borderId="1" xfId="0" applyFont="1" applyBorder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5" xfId="0" applyNumberForma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A8" zoomScale="130" zoomScaleNormal="130" workbookViewId="0">
      <selection activeCell="F23" sqref="F23"/>
    </sheetView>
  </sheetViews>
  <sheetFormatPr baseColWidth="10" defaultRowHeight="15" x14ac:dyDescent="0.25"/>
  <cols>
    <col min="1" max="1" width="9" bestFit="1" customWidth="1"/>
    <col min="2" max="2" width="19.5703125" bestFit="1" customWidth="1"/>
    <col min="3" max="3" width="17.5703125" bestFit="1" customWidth="1"/>
    <col min="4" max="4" width="15.85546875" bestFit="1" customWidth="1"/>
    <col min="5" max="5" width="18.7109375" bestFit="1" customWidth="1"/>
    <col min="6" max="6" width="15.85546875" bestFit="1" customWidth="1"/>
    <col min="7" max="7" width="23.7109375" bestFit="1" customWidth="1"/>
    <col min="8" max="8" width="12.85546875" bestFit="1" customWidth="1"/>
    <col min="9" max="9" width="22" bestFit="1" customWidth="1"/>
    <col min="10" max="10" width="12" bestFit="1" customWidth="1"/>
    <col min="11" max="11" width="11.28515625" bestFit="1" customWidth="1"/>
    <col min="12" max="12" width="11.28515625" customWidth="1"/>
    <col min="13" max="13" width="20.28515625" bestFit="1" customWidth="1"/>
    <col min="14" max="14" width="12.85546875" bestFit="1" customWidth="1"/>
    <col min="15" max="15" width="8.140625" bestFit="1" customWidth="1"/>
    <col min="16" max="16" width="13" bestFit="1" customWidth="1"/>
  </cols>
  <sheetData>
    <row r="1" spans="1:16" ht="15" hidden="1" customHeight="1" x14ac:dyDescent="0.25">
      <c r="P1" s="7"/>
    </row>
    <row r="2" spans="1:16" ht="18.75" customHeight="1" x14ac:dyDescent="0.25">
      <c r="B2" s="15" t="s">
        <v>5</v>
      </c>
      <c r="C2" s="15"/>
      <c r="D2" s="15"/>
      <c r="E2" s="15"/>
      <c r="F2" s="15"/>
      <c r="P2" s="7"/>
    </row>
    <row r="3" spans="1:16" x14ac:dyDescent="0.25">
      <c r="B3" s="15"/>
      <c r="C3" s="15"/>
      <c r="D3" s="15"/>
      <c r="E3" s="15"/>
      <c r="F3" s="15"/>
      <c r="G3" s="9" t="s">
        <v>19</v>
      </c>
    </row>
    <row r="4" spans="1:16" x14ac:dyDescent="0.25">
      <c r="B4" s="3" t="s">
        <v>4</v>
      </c>
      <c r="C4" s="11">
        <v>550</v>
      </c>
      <c r="D4" s="11"/>
      <c r="E4" s="11"/>
      <c r="F4" s="11"/>
    </row>
    <row r="5" spans="1:16" x14ac:dyDescent="0.25">
      <c r="B5" s="3" t="s">
        <v>14</v>
      </c>
      <c r="C5" s="11">
        <v>1200</v>
      </c>
      <c r="D5" s="11"/>
      <c r="E5" s="11"/>
      <c r="F5" s="11"/>
    </row>
    <row r="6" spans="1:16" x14ac:dyDescent="0.25">
      <c r="B6" s="3" t="s">
        <v>18</v>
      </c>
      <c r="C6" s="12">
        <v>1000</v>
      </c>
      <c r="D6" s="13"/>
      <c r="E6" s="13"/>
      <c r="F6" s="14"/>
    </row>
    <row r="7" spans="1:16" x14ac:dyDescent="0.25">
      <c r="B7" s="2"/>
      <c r="C7" s="16" t="s">
        <v>12</v>
      </c>
      <c r="D7" s="16"/>
      <c r="E7" s="16" t="s">
        <v>13</v>
      </c>
      <c r="F7" s="16"/>
    </row>
    <row r="8" spans="1:16" x14ac:dyDescent="0.25">
      <c r="B8" s="2" t="s">
        <v>7</v>
      </c>
      <c r="C8" s="3" t="s">
        <v>8</v>
      </c>
      <c r="D8" s="3" t="s">
        <v>9</v>
      </c>
      <c r="E8" s="3" t="s">
        <v>8</v>
      </c>
      <c r="F8" s="3" t="s">
        <v>9</v>
      </c>
    </row>
    <row r="9" spans="1:16" x14ac:dyDescent="0.25">
      <c r="B9" s="2" t="s">
        <v>0</v>
      </c>
      <c r="C9" s="1">
        <f>455*C4</f>
        <v>250250</v>
      </c>
      <c r="D9" s="1">
        <f>C9/12</f>
        <v>20854.166666666668</v>
      </c>
      <c r="E9" s="1">
        <f>455*C4</f>
        <v>250250</v>
      </c>
      <c r="F9" s="1">
        <f>E9/12</f>
        <v>20854.166666666668</v>
      </c>
    </row>
    <row r="10" spans="1:16" ht="15.75" customHeight="1" x14ac:dyDescent="0.25">
      <c r="A10" s="10" t="s">
        <v>1</v>
      </c>
      <c r="B10" s="2" t="s">
        <v>10</v>
      </c>
      <c r="C10" s="1">
        <f>1707495+1.13</f>
        <v>1707496.13</v>
      </c>
      <c r="D10" s="1">
        <f>+C10/12</f>
        <v>142291.34416666665</v>
      </c>
      <c r="E10" s="2">
        <v>0</v>
      </c>
      <c r="F10" s="2">
        <v>0</v>
      </c>
    </row>
    <row r="11" spans="1:16" ht="15" customHeight="1" x14ac:dyDescent="0.25">
      <c r="A11" s="10"/>
      <c r="B11" s="2" t="s">
        <v>11</v>
      </c>
      <c r="C11" s="1">
        <f>+D11*12</f>
        <v>1364022</v>
      </c>
      <c r="D11" s="1">
        <f>206.67*C4</f>
        <v>113668.5</v>
      </c>
      <c r="E11" s="1">
        <f>+F11*12</f>
        <v>1364022</v>
      </c>
      <c r="F11" s="1">
        <f>206.67*C4</f>
        <v>113668.5</v>
      </c>
    </row>
    <row r="12" spans="1:16" ht="15" customHeight="1" x14ac:dyDescent="0.25">
      <c r="B12" s="4" t="s">
        <v>3</v>
      </c>
      <c r="C12" s="1">
        <v>250000</v>
      </c>
      <c r="D12" s="1">
        <f>+C12/12</f>
        <v>20833.333333333332</v>
      </c>
      <c r="E12" s="2">
        <v>0</v>
      </c>
      <c r="F12" s="2">
        <v>0</v>
      </c>
    </row>
    <row r="13" spans="1:16" x14ac:dyDescent="0.25">
      <c r="B13" s="4" t="s">
        <v>20</v>
      </c>
      <c r="C13" s="1">
        <f>+D13*12</f>
        <v>6000000</v>
      </c>
      <c r="D13" s="1">
        <v>500000</v>
      </c>
      <c r="E13" s="1">
        <f>+F13*12</f>
        <v>6360000</v>
      </c>
      <c r="F13" s="1">
        <f>+D13*1.06</f>
        <v>530000</v>
      </c>
    </row>
    <row r="14" spans="1:16" x14ac:dyDescent="0.25">
      <c r="B14" s="3" t="s">
        <v>15</v>
      </c>
      <c r="C14" s="5">
        <f>SUM(C9:C13)</f>
        <v>9571768.129999999</v>
      </c>
      <c r="D14" s="5">
        <f t="shared" ref="D14:F14" si="0">SUM(D9:D13)</f>
        <v>797647.34416666662</v>
      </c>
      <c r="E14" s="5">
        <f t="shared" si="0"/>
        <v>7974272</v>
      </c>
      <c r="F14" s="5">
        <f t="shared" si="0"/>
        <v>664522.66666666663</v>
      </c>
    </row>
    <row r="15" spans="1:16" x14ac:dyDescent="0.25">
      <c r="B15" s="13"/>
      <c r="C15" s="13"/>
      <c r="D15" s="13"/>
      <c r="E15" s="13"/>
      <c r="F15" s="13"/>
    </row>
    <row r="16" spans="1:16" x14ac:dyDescent="0.25">
      <c r="B16" s="4" t="s">
        <v>16</v>
      </c>
      <c r="C16" s="1">
        <f>+C14/$C$5</f>
        <v>7976.4734416666661</v>
      </c>
      <c r="D16" s="1">
        <f t="shared" ref="D16:E16" si="1">+D14/$C$5</f>
        <v>664.70612013888888</v>
      </c>
      <c r="E16" s="1">
        <f t="shared" si="1"/>
        <v>6645.2266666666665</v>
      </c>
      <c r="F16" s="1">
        <f>+F14/$C$5</f>
        <v>553.76888888888891</v>
      </c>
      <c r="G16" s="17"/>
    </row>
    <row r="17" spans="2:7" x14ac:dyDescent="0.25">
      <c r="B17" s="4" t="s">
        <v>17</v>
      </c>
      <c r="C17" s="1">
        <f>+C16*$C$5</f>
        <v>9571768.129999999</v>
      </c>
      <c r="D17" s="1">
        <f>+(D16*$C$5)/12</f>
        <v>66470.61201388888</v>
      </c>
      <c r="E17" s="1">
        <f>+E16*$C$5</f>
        <v>7974272</v>
      </c>
      <c r="F17" s="1">
        <f>+(F16*$C$5)</f>
        <v>664522.66666666674</v>
      </c>
      <c r="G17" s="8"/>
    </row>
    <row r="18" spans="2:7" x14ac:dyDescent="0.25">
      <c r="B18" s="4" t="s">
        <v>18</v>
      </c>
      <c r="C18" s="1">
        <f>$C$6*12</f>
        <v>12000</v>
      </c>
      <c r="D18" s="1">
        <f>+C6</f>
        <v>1000</v>
      </c>
      <c r="E18" s="1">
        <f>+C6*12</f>
        <v>12000</v>
      </c>
      <c r="F18" s="1">
        <f>+C6</f>
        <v>1000</v>
      </c>
      <c r="G18" s="6"/>
    </row>
    <row r="19" spans="2:7" x14ac:dyDescent="0.25">
      <c r="B19" s="4" t="s">
        <v>6</v>
      </c>
      <c r="C19" s="1">
        <f>+C18*$C$5</f>
        <v>14400000</v>
      </c>
      <c r="D19" s="1">
        <f>(D18*$C$5)/12</f>
        <v>100000</v>
      </c>
      <c r="E19" s="1">
        <f>+E18*$C$5</f>
        <v>14400000</v>
      </c>
      <c r="F19" s="1">
        <f>(F18*$C$5)</f>
        <v>1200000</v>
      </c>
    </row>
    <row r="20" spans="2:7" x14ac:dyDescent="0.25">
      <c r="B20" s="4" t="s">
        <v>2</v>
      </c>
      <c r="C20" s="1">
        <f>+C19-C17</f>
        <v>4828231.870000001</v>
      </c>
      <c r="D20" s="1">
        <f>+D19-D17</f>
        <v>33529.38798611112</v>
      </c>
      <c r="E20" s="1">
        <f t="shared" ref="E20" si="2">+E19-E17</f>
        <v>6425728</v>
      </c>
      <c r="F20" s="1">
        <f>+F19-F17</f>
        <v>535477.33333333326</v>
      </c>
      <c r="G20" s="17"/>
    </row>
    <row r="22" spans="2:7" x14ac:dyDescent="0.25">
      <c r="G22" s="8"/>
    </row>
  </sheetData>
  <mergeCells count="8">
    <mergeCell ref="A10:A11"/>
    <mergeCell ref="C5:F5"/>
    <mergeCell ref="C6:F6"/>
    <mergeCell ref="B15:F15"/>
    <mergeCell ref="B2:F3"/>
    <mergeCell ref="C7:D7"/>
    <mergeCell ref="E7:F7"/>
    <mergeCell ref="C4:F4"/>
  </mergeCells>
  <pageMargins left="0.7" right="0.7" top="0.75" bottom="0.75" header="0.3" footer="0.3"/>
  <pageSetup paperSize="9" orientation="portrait" r:id="rId1"/>
  <ignoredErrors>
    <ignoredError sqref="C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Soporte1</dc:creator>
  <cp:lastModifiedBy>Soporte1</cp:lastModifiedBy>
  <dcterms:created xsi:type="dcterms:W3CDTF">2014-05-02T21:57:10Z</dcterms:created>
  <dcterms:modified xsi:type="dcterms:W3CDTF">2014-07-05T14:09:32Z</dcterms:modified>
</cp:coreProperties>
</file>