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ranco\Downloads\"/>
    </mc:Choice>
  </mc:AlternateContent>
  <bookViews>
    <workbookView xWindow="0" yWindow="0" windowWidth="28800" windowHeight="12435"/>
  </bookViews>
  <sheets>
    <sheet name="Nómina" sheetId="70" r:id="rId1"/>
    <sheet name="Change Tab Mar" sheetId="7" state="hidden" r:id="rId2"/>
    <sheet name="Summary" sheetId="5" state="hidden" r:id="rId3"/>
    <sheet name="Dic-19 (2)" sheetId="8" state="hidden" r:id="rId4"/>
    <sheet name="Exchange Rate" sheetId="3" state="hidden" r:id="rId5"/>
    <sheet name="Sheet1" sheetId="4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'Dic-19 (2)'!$B$4:$O$582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Sort" localSheetId="3" hidden="1">#REF!</definedName>
    <definedName name="_Sort" hidden="1">#REF!</definedName>
    <definedName name="comptot" localSheetId="3">#REF!</definedName>
    <definedName name="comptot">#REF!</definedName>
    <definedName name="Countries">'[1]Data Tables'!$A$2:$A$156</definedName>
    <definedName name="CREDITO" localSheetId="3">#REF!</definedName>
    <definedName name="CREDITO">#REF!</definedName>
    <definedName name="credsal" localSheetId="3">#REF!</definedName>
    <definedName name="credsal">#REF!</definedName>
    <definedName name="DIGITALMARKETINGOFFERING">'[2]Catalog_Offering con cambios'!$M$25:$M$30</definedName>
    <definedName name="dlk" localSheetId="3" hidden="1">#REF!</definedName>
    <definedName name="dlk" hidden="1">#REF!</definedName>
    <definedName name="l" localSheetId="3">#REF!</definedName>
    <definedName name="l">#REF!</definedName>
    <definedName name="LOG" localSheetId="3">#REF!</definedName>
    <definedName name="LOG">#REF!</definedName>
    <definedName name="lu_pstn">[3]lookups!$AH$7:$AI$482</definedName>
    <definedName name="MCDO" localSheetId="3">#REF!</definedName>
    <definedName name="MCDO">#REF!</definedName>
    <definedName name="Paises">[4]Listas!$A$2:$A$10</definedName>
    <definedName name="PROG" localSheetId="3">#REF!</definedName>
    <definedName name="PROG">#REF!</definedName>
    <definedName name="pvac">[5]calneto!$AZ$580:$BB$589</definedName>
    <definedName name="salmin" localSheetId="3">#REF!</definedName>
    <definedName name="salmin">#REF!</definedName>
    <definedName name="tabapm" localSheetId="3">#REF!</definedName>
    <definedName name="tabapm">#REF!</definedName>
    <definedName name="tabimp" localSheetId="3">#REF!</definedName>
    <definedName name="tabimp">#REF!</definedName>
    <definedName name="tabimpo" localSheetId="3">#REF!</definedName>
    <definedName name="tabimpo">#REF!</definedName>
    <definedName name="tabsub" localSheetId="3">#REF!</definedName>
    <definedName name="tabsub">#REF!</definedName>
    <definedName name="tend" localSheetId="3">#REF!</definedName>
    <definedName name="tend">#REF!</definedName>
    <definedName name="tende" localSheetId="3">#REF!</definedName>
    <definedName name="tende">#REF!</definedName>
    <definedName name="w" localSheetId="3" hidden="1">#REF!</definedName>
    <definedName name="w" hidden="1">#REF!</definedName>
  </definedNames>
  <calcPr calcId="152511" iterateDelta="1E-4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70" l="1"/>
  <c r="O4" i="70"/>
  <c r="O5" i="70"/>
  <c r="O6" i="70"/>
  <c r="O7" i="70"/>
  <c r="O8" i="70"/>
  <c r="O9" i="70"/>
  <c r="O10" i="70"/>
  <c r="O11" i="70"/>
  <c r="O12" i="70"/>
  <c r="O13" i="70"/>
  <c r="O14" i="70"/>
  <c r="O15" i="70"/>
  <c r="O16" i="70"/>
  <c r="O17" i="70"/>
  <c r="O18" i="70"/>
  <c r="O19" i="70"/>
  <c r="O20" i="70"/>
  <c r="O21" i="70"/>
  <c r="O22" i="70"/>
  <c r="O23" i="70"/>
  <c r="O24" i="70"/>
  <c r="O25" i="70"/>
  <c r="O26" i="70"/>
  <c r="O27" i="70"/>
  <c r="O28" i="70"/>
  <c r="O29" i="70"/>
  <c r="O30" i="70"/>
  <c r="O31" i="70"/>
  <c r="O32" i="70"/>
  <c r="O33" i="70"/>
  <c r="O34" i="70"/>
  <c r="O35" i="70"/>
  <c r="O36" i="70"/>
  <c r="O37" i="70"/>
  <c r="O38" i="70"/>
  <c r="O39" i="70"/>
  <c r="O40" i="70"/>
  <c r="O41" i="70"/>
  <c r="O42" i="70"/>
  <c r="O43" i="70"/>
  <c r="O44" i="70"/>
  <c r="O45" i="70"/>
  <c r="O46" i="70"/>
  <c r="O47" i="70"/>
  <c r="O48" i="70"/>
  <c r="O49" i="70"/>
  <c r="O50" i="70"/>
  <c r="O51" i="70"/>
  <c r="O52" i="70"/>
  <c r="O53" i="70"/>
  <c r="O54" i="70"/>
  <c r="O55" i="70"/>
  <c r="O56" i="70"/>
  <c r="O57" i="70"/>
  <c r="O58" i="70"/>
  <c r="O59" i="70"/>
  <c r="O60" i="70"/>
  <c r="O61" i="70"/>
  <c r="O62" i="70"/>
  <c r="O63" i="70"/>
  <c r="O64" i="70"/>
  <c r="O65" i="70"/>
  <c r="O66" i="70"/>
  <c r="O67" i="70"/>
  <c r="O68" i="70"/>
  <c r="O69" i="70"/>
  <c r="O70" i="70"/>
  <c r="O71" i="70"/>
  <c r="O72" i="70"/>
  <c r="O73" i="70"/>
  <c r="O74" i="70"/>
  <c r="O75" i="70"/>
  <c r="O76" i="70"/>
  <c r="O77" i="70"/>
  <c r="O78" i="70"/>
  <c r="O79" i="70"/>
  <c r="O80" i="70"/>
  <c r="O81" i="70"/>
  <c r="O82" i="70"/>
  <c r="O83" i="70"/>
  <c r="O84" i="70"/>
  <c r="O85" i="70"/>
  <c r="O86" i="70"/>
  <c r="O87" i="70"/>
  <c r="O88" i="70"/>
  <c r="O89" i="70"/>
  <c r="O90" i="70"/>
  <c r="O91" i="70"/>
  <c r="O92" i="70"/>
  <c r="O93" i="70"/>
  <c r="O94" i="70"/>
  <c r="O95" i="70"/>
  <c r="O96" i="70"/>
  <c r="O97" i="70"/>
  <c r="O98" i="70"/>
  <c r="O99" i="70"/>
  <c r="O100" i="70"/>
  <c r="O101" i="70"/>
  <c r="O102" i="70"/>
  <c r="O103" i="70"/>
  <c r="O104" i="70"/>
  <c r="O105" i="70"/>
  <c r="O106" i="70"/>
  <c r="O107" i="70"/>
  <c r="O108" i="70"/>
  <c r="O109" i="70"/>
  <c r="O110" i="70"/>
  <c r="O111" i="70"/>
  <c r="O112" i="70"/>
  <c r="O113" i="70"/>
  <c r="O114" i="70"/>
  <c r="O115" i="70"/>
  <c r="O116" i="70"/>
  <c r="O117" i="70"/>
  <c r="O118" i="70"/>
  <c r="O119" i="70"/>
  <c r="O120" i="70"/>
  <c r="O121" i="70"/>
  <c r="O122" i="70"/>
  <c r="O123" i="70"/>
  <c r="O124" i="70"/>
  <c r="O125" i="70"/>
  <c r="O126" i="70"/>
  <c r="O127" i="70"/>
  <c r="O128" i="70"/>
  <c r="O129" i="70"/>
  <c r="O130" i="70"/>
  <c r="O131" i="70"/>
  <c r="O132" i="70"/>
  <c r="O133" i="70"/>
  <c r="O134" i="70"/>
  <c r="O135" i="70"/>
  <c r="O136" i="70"/>
  <c r="O137" i="70"/>
  <c r="O138" i="70"/>
  <c r="O139" i="70"/>
  <c r="O140" i="70"/>
  <c r="O141" i="70"/>
  <c r="O142" i="70"/>
  <c r="O143" i="70"/>
  <c r="O144" i="70"/>
  <c r="O145" i="70"/>
  <c r="O146" i="70"/>
  <c r="O147" i="70"/>
  <c r="O148" i="70"/>
  <c r="O149" i="70"/>
  <c r="O150" i="70"/>
  <c r="O151" i="70"/>
  <c r="O152" i="70"/>
  <c r="O153" i="70"/>
  <c r="O154" i="70"/>
  <c r="O155" i="70"/>
  <c r="O156" i="70"/>
  <c r="O157" i="70"/>
  <c r="O158" i="70"/>
  <c r="O159" i="70"/>
  <c r="O160" i="70"/>
  <c r="O161" i="70"/>
  <c r="O162" i="70"/>
  <c r="O163" i="70"/>
  <c r="O164" i="70"/>
  <c r="O165" i="70"/>
  <c r="O166" i="70"/>
  <c r="O167" i="70"/>
  <c r="O168" i="70"/>
  <c r="O169" i="70"/>
  <c r="O170" i="70"/>
  <c r="O171" i="70"/>
  <c r="O172" i="70"/>
  <c r="O173" i="70"/>
  <c r="O174" i="70"/>
  <c r="O175" i="70"/>
  <c r="O176" i="70"/>
  <c r="O177" i="70"/>
  <c r="O178" i="70"/>
  <c r="O179" i="70"/>
  <c r="O180" i="70"/>
  <c r="O181" i="70"/>
  <c r="O182" i="70"/>
  <c r="O183" i="70"/>
  <c r="O184" i="70"/>
  <c r="O185" i="70"/>
  <c r="O186" i="70"/>
  <c r="O187" i="70"/>
  <c r="O188" i="70"/>
  <c r="O189" i="70"/>
  <c r="O190" i="70"/>
  <c r="O191" i="70"/>
  <c r="O192" i="70"/>
  <c r="O193" i="70"/>
  <c r="O194" i="70"/>
  <c r="O195" i="70"/>
  <c r="O196" i="70"/>
  <c r="O197" i="70"/>
  <c r="O198" i="70"/>
  <c r="O199" i="70"/>
  <c r="O200" i="70"/>
  <c r="O201" i="70"/>
  <c r="O202" i="70"/>
  <c r="O203" i="70"/>
  <c r="O204" i="70"/>
  <c r="O205" i="70"/>
  <c r="O206" i="70"/>
  <c r="O207" i="70"/>
  <c r="O208" i="70"/>
  <c r="O209" i="70"/>
  <c r="O210" i="70"/>
  <c r="O211" i="70"/>
  <c r="O212" i="70"/>
  <c r="O213" i="70"/>
  <c r="O214" i="70"/>
  <c r="O215" i="70"/>
  <c r="O216" i="70"/>
  <c r="O217" i="70"/>
  <c r="O218" i="70"/>
  <c r="O219" i="70"/>
  <c r="O220" i="70"/>
  <c r="O221" i="70"/>
  <c r="O222" i="70"/>
  <c r="O223" i="70"/>
  <c r="O224" i="70"/>
  <c r="O225" i="70"/>
  <c r="O226" i="70"/>
  <c r="O227" i="70"/>
  <c r="O228" i="70"/>
  <c r="O229" i="70"/>
  <c r="O230" i="70"/>
  <c r="O231" i="70"/>
  <c r="O232" i="70"/>
  <c r="O233" i="70"/>
  <c r="O234" i="70"/>
  <c r="O235" i="70"/>
  <c r="O236" i="70"/>
  <c r="O237" i="70"/>
  <c r="O238" i="70"/>
  <c r="O239" i="70"/>
  <c r="O240" i="70"/>
  <c r="O241" i="70"/>
  <c r="O242" i="70"/>
  <c r="O243" i="70"/>
  <c r="O244" i="70"/>
  <c r="O245" i="70"/>
  <c r="O246" i="70"/>
  <c r="O247" i="70"/>
  <c r="O248" i="70"/>
  <c r="O249" i="70"/>
  <c r="O250" i="70"/>
  <c r="O251" i="70"/>
  <c r="O252" i="70"/>
  <c r="O253" i="70"/>
  <c r="O254" i="70"/>
  <c r="O255" i="70"/>
  <c r="O256" i="70"/>
  <c r="O257" i="70"/>
  <c r="O258" i="70"/>
  <c r="O259" i="70"/>
  <c r="O260" i="70"/>
  <c r="O261" i="70"/>
  <c r="O262" i="70"/>
  <c r="O263" i="70"/>
  <c r="O264" i="70"/>
  <c r="O265" i="70"/>
  <c r="O266" i="70"/>
  <c r="O267" i="70"/>
  <c r="O268" i="70"/>
  <c r="O269" i="70"/>
  <c r="O270" i="70"/>
  <c r="O271" i="70"/>
  <c r="O272" i="70"/>
  <c r="O273" i="70"/>
  <c r="O274" i="70"/>
  <c r="O275" i="70"/>
  <c r="O276" i="70"/>
  <c r="O277" i="70"/>
  <c r="O278" i="70"/>
  <c r="O279" i="70"/>
  <c r="O280" i="70"/>
  <c r="O281" i="70"/>
  <c r="O282" i="70"/>
  <c r="O283" i="70"/>
  <c r="O284" i="70"/>
  <c r="O285" i="70"/>
  <c r="O286" i="70"/>
  <c r="O287" i="70"/>
  <c r="O288" i="70"/>
  <c r="O289" i="70"/>
  <c r="O290" i="70"/>
  <c r="O291" i="70"/>
  <c r="O292" i="70"/>
  <c r="O293" i="70"/>
  <c r="O294" i="70"/>
  <c r="O295" i="70"/>
  <c r="O296" i="70"/>
  <c r="O297" i="70"/>
  <c r="O298" i="70"/>
  <c r="O299" i="70"/>
  <c r="O300" i="70"/>
  <c r="O301" i="70"/>
  <c r="O302" i="70"/>
  <c r="O303" i="70"/>
  <c r="O304" i="70"/>
  <c r="O305" i="70"/>
  <c r="O306" i="70"/>
  <c r="O307" i="70"/>
  <c r="O308" i="70"/>
  <c r="O309" i="70"/>
  <c r="O310" i="70"/>
  <c r="O311" i="70"/>
  <c r="O312" i="70"/>
  <c r="O313" i="70"/>
  <c r="O314" i="70"/>
  <c r="O315" i="70"/>
  <c r="O316" i="70"/>
  <c r="O317" i="70"/>
  <c r="O318" i="70"/>
  <c r="O319" i="70"/>
  <c r="O320" i="70"/>
  <c r="O321" i="70"/>
  <c r="O322" i="70"/>
  <c r="O323" i="70"/>
  <c r="O324" i="70"/>
  <c r="O325" i="70"/>
  <c r="O326" i="70"/>
  <c r="O327" i="70"/>
  <c r="O328" i="70"/>
  <c r="O329" i="70"/>
  <c r="O330" i="70"/>
  <c r="O331" i="70"/>
  <c r="O332" i="70"/>
  <c r="O333" i="70"/>
  <c r="O334" i="70"/>
  <c r="O335" i="70"/>
  <c r="O336" i="70"/>
  <c r="O337" i="70"/>
  <c r="O338" i="70"/>
  <c r="O339" i="70"/>
  <c r="O340" i="70"/>
  <c r="O341" i="70"/>
  <c r="O342" i="70"/>
  <c r="O343" i="70"/>
  <c r="O344" i="70"/>
  <c r="O345" i="70"/>
  <c r="O346" i="70"/>
  <c r="O347" i="70"/>
  <c r="O348" i="70"/>
  <c r="O349" i="70"/>
  <c r="O350" i="70"/>
  <c r="O351" i="70"/>
  <c r="O352" i="70"/>
  <c r="O353" i="70"/>
  <c r="O2" i="70"/>
  <c r="G7" i="5" l="1"/>
  <c r="I296" i="8" l="1"/>
  <c r="M296" i="8" s="1"/>
  <c r="N296" i="8" s="1"/>
  <c r="CD9" i="7"/>
  <c r="I582" i="8"/>
  <c r="M582" i="8" s="1"/>
  <c r="N582" i="8" s="1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I568" i="8"/>
  <c r="M568" i="8" s="1"/>
  <c r="N568" i="8" s="1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I558" i="8"/>
  <c r="M558" i="8" s="1"/>
  <c r="N558" i="8" s="1"/>
  <c r="H558" i="8"/>
  <c r="G558" i="8"/>
  <c r="H557" i="8"/>
  <c r="G557" i="8"/>
  <c r="I556" i="8"/>
  <c r="M556" i="8" s="1"/>
  <c r="N556" i="8" s="1"/>
  <c r="H556" i="8"/>
  <c r="G556" i="8"/>
  <c r="H555" i="8"/>
  <c r="G555" i="8"/>
  <c r="I554" i="8"/>
  <c r="M554" i="8" s="1"/>
  <c r="N554" i="8" s="1"/>
  <c r="H554" i="8"/>
  <c r="G554" i="8"/>
  <c r="I553" i="8"/>
  <c r="M553" i="8" s="1"/>
  <c r="N553" i="8" s="1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I540" i="8"/>
  <c r="M540" i="8" s="1"/>
  <c r="N540" i="8" s="1"/>
  <c r="H540" i="8"/>
  <c r="G540" i="8"/>
  <c r="H539" i="8"/>
  <c r="G539" i="8"/>
  <c r="H538" i="8"/>
  <c r="G538" i="8"/>
  <c r="I537" i="8"/>
  <c r="M537" i="8" s="1"/>
  <c r="N537" i="8" s="1"/>
  <c r="H537" i="8"/>
  <c r="G537" i="8"/>
  <c r="H536" i="8"/>
  <c r="G536" i="8"/>
  <c r="H535" i="8"/>
  <c r="G535" i="8"/>
  <c r="H534" i="8"/>
  <c r="G534" i="8"/>
  <c r="I533" i="8"/>
  <c r="M533" i="8" s="1"/>
  <c r="N533" i="8" s="1"/>
  <c r="H533" i="8"/>
  <c r="G533" i="8"/>
  <c r="H532" i="8"/>
  <c r="G532" i="8"/>
  <c r="I531" i="8"/>
  <c r="M531" i="8" s="1"/>
  <c r="N531" i="8" s="1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H511" i="8"/>
  <c r="G511" i="8"/>
  <c r="H510" i="8"/>
  <c r="G510" i="8"/>
  <c r="I509" i="8"/>
  <c r="M509" i="8" s="1"/>
  <c r="N509" i="8" s="1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I487" i="8"/>
  <c r="M487" i="8" s="1"/>
  <c r="N487" i="8" s="1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M464" i="8"/>
  <c r="N464" i="8" s="1"/>
  <c r="I464" i="8"/>
  <c r="H464" i="8"/>
  <c r="G464" i="8"/>
  <c r="H463" i="8"/>
  <c r="G463" i="8"/>
  <c r="H462" i="8"/>
  <c r="G462" i="8"/>
  <c r="H461" i="8"/>
  <c r="G461" i="8"/>
  <c r="H460" i="8"/>
  <c r="G460" i="8"/>
  <c r="H459" i="8"/>
  <c r="G459" i="8"/>
  <c r="I458" i="8"/>
  <c r="M458" i="8" s="1"/>
  <c r="N458" i="8" s="1"/>
  <c r="H458" i="8"/>
  <c r="G458" i="8"/>
  <c r="H457" i="8"/>
  <c r="G457" i="8"/>
  <c r="H456" i="8"/>
  <c r="G456" i="8"/>
  <c r="H455" i="8"/>
  <c r="G455" i="8"/>
  <c r="H454" i="8"/>
  <c r="G454" i="8"/>
  <c r="H453" i="8"/>
  <c r="G453" i="8"/>
  <c r="I452" i="8"/>
  <c r="M452" i="8" s="1"/>
  <c r="N452" i="8" s="1"/>
  <c r="H452" i="8"/>
  <c r="G452" i="8"/>
  <c r="H451" i="8"/>
  <c r="G451" i="8"/>
  <c r="I450" i="8"/>
  <c r="M450" i="8" s="1"/>
  <c r="N450" i="8" s="1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H439" i="8"/>
  <c r="G439" i="8"/>
  <c r="H438" i="8"/>
  <c r="G438" i="8"/>
  <c r="H437" i="8"/>
  <c r="G437" i="8"/>
  <c r="I436" i="8"/>
  <c r="M436" i="8" s="1"/>
  <c r="N436" i="8" s="1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H427" i="8"/>
  <c r="G427" i="8"/>
  <c r="H426" i="8"/>
  <c r="G426" i="8"/>
  <c r="H425" i="8"/>
  <c r="G425" i="8"/>
  <c r="H424" i="8"/>
  <c r="G424" i="8"/>
  <c r="H423" i="8"/>
  <c r="G423" i="8"/>
  <c r="I422" i="8"/>
  <c r="M422" i="8" s="1"/>
  <c r="N422" i="8" s="1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I408" i="8"/>
  <c r="M408" i="8" s="1"/>
  <c r="N408" i="8" s="1"/>
  <c r="H408" i="8"/>
  <c r="G408" i="8"/>
  <c r="I407" i="8"/>
  <c r="M407" i="8" s="1"/>
  <c r="N407" i="8" s="1"/>
  <c r="H407" i="8"/>
  <c r="G407" i="8"/>
  <c r="I406" i="8"/>
  <c r="M406" i="8" s="1"/>
  <c r="N406" i="8" s="1"/>
  <c r="H406" i="8"/>
  <c r="G406" i="8"/>
  <c r="I405" i="8"/>
  <c r="M405" i="8" s="1"/>
  <c r="N405" i="8" s="1"/>
  <c r="H405" i="8"/>
  <c r="G405" i="8"/>
  <c r="I404" i="8"/>
  <c r="M404" i="8" s="1"/>
  <c r="N404" i="8" s="1"/>
  <c r="H404" i="8"/>
  <c r="G404" i="8"/>
  <c r="I403" i="8"/>
  <c r="M403" i="8" s="1"/>
  <c r="N403" i="8" s="1"/>
  <c r="H403" i="8"/>
  <c r="G403" i="8"/>
  <c r="I402" i="8"/>
  <c r="M402" i="8" s="1"/>
  <c r="N402" i="8" s="1"/>
  <c r="H402" i="8"/>
  <c r="G402" i="8"/>
  <c r="I401" i="8"/>
  <c r="M401" i="8" s="1"/>
  <c r="N401" i="8" s="1"/>
  <c r="H401" i="8"/>
  <c r="G401" i="8"/>
  <c r="M400" i="8"/>
  <c r="N400" i="8" s="1"/>
  <c r="I400" i="8"/>
  <c r="H400" i="8"/>
  <c r="G400" i="8"/>
  <c r="I399" i="8"/>
  <c r="M399" i="8" s="1"/>
  <c r="N399" i="8" s="1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I357" i="8"/>
  <c r="M357" i="8" s="1"/>
  <c r="N357" i="8" s="1"/>
  <c r="H357" i="8"/>
  <c r="G357" i="8"/>
  <c r="I356" i="8"/>
  <c r="M356" i="8" s="1"/>
  <c r="N356" i="8" s="1"/>
  <c r="H356" i="8"/>
  <c r="G356" i="8"/>
  <c r="I355" i="8"/>
  <c r="M355" i="8" s="1"/>
  <c r="N355" i="8" s="1"/>
  <c r="H355" i="8"/>
  <c r="G355" i="8"/>
  <c r="I354" i="8"/>
  <c r="M354" i="8" s="1"/>
  <c r="N354" i="8" s="1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9" i="8"/>
  <c r="G339" i="8"/>
  <c r="H338" i="8"/>
  <c r="G338" i="8"/>
  <c r="I337" i="8"/>
  <c r="M337" i="8" s="1"/>
  <c r="N337" i="8" s="1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I323" i="8"/>
  <c r="M323" i="8" s="1"/>
  <c r="N323" i="8" s="1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I309" i="8"/>
  <c r="M309" i="8" s="1"/>
  <c r="N309" i="8" s="1"/>
  <c r="H309" i="8"/>
  <c r="G309" i="8"/>
  <c r="I308" i="8"/>
  <c r="M308" i="8" s="1"/>
  <c r="N308" i="8" s="1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I295" i="8"/>
  <c r="M295" i="8" s="1"/>
  <c r="N295" i="8" s="1"/>
  <c r="H295" i="8"/>
  <c r="G295" i="8"/>
  <c r="G293" i="8"/>
  <c r="M292" i="8"/>
  <c r="N292" i="8" s="1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I575" i="8"/>
  <c r="M575" i="8" s="1"/>
  <c r="N575" i="8" s="1"/>
  <c r="H285" i="8"/>
  <c r="G285" i="8"/>
  <c r="M284" i="8"/>
  <c r="N284" i="8" s="1"/>
  <c r="H284" i="8"/>
  <c r="G284" i="8"/>
  <c r="M283" i="8"/>
  <c r="N283" i="8" s="1"/>
  <c r="H283" i="8"/>
  <c r="G283" i="8"/>
  <c r="I572" i="8"/>
  <c r="M572" i="8" s="1"/>
  <c r="N572" i="8" s="1"/>
  <c r="H282" i="8"/>
  <c r="G282" i="8"/>
  <c r="M281" i="8"/>
  <c r="N281" i="8" s="1"/>
  <c r="H281" i="8"/>
  <c r="G281" i="8"/>
  <c r="M280" i="8"/>
  <c r="N280" i="8" s="1"/>
  <c r="H280" i="8"/>
  <c r="G280" i="8"/>
  <c r="M279" i="8"/>
  <c r="N279" i="8" s="1"/>
  <c r="H279" i="8"/>
  <c r="G279" i="8"/>
  <c r="M278" i="8"/>
  <c r="N278" i="8" s="1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I272" i="8"/>
  <c r="I273" i="8" s="1"/>
  <c r="H271" i="8"/>
  <c r="G271" i="8"/>
  <c r="H270" i="8"/>
  <c r="G270" i="8"/>
  <c r="I559" i="8"/>
  <c r="M559" i="8" s="1"/>
  <c r="N559" i="8" s="1"/>
  <c r="H269" i="8"/>
  <c r="G269" i="8"/>
  <c r="M268" i="8"/>
  <c r="N268" i="8" s="1"/>
  <c r="H268" i="8"/>
  <c r="G268" i="8"/>
  <c r="I557" i="8"/>
  <c r="M557" i="8" s="1"/>
  <c r="N557" i="8" s="1"/>
  <c r="H267" i="8"/>
  <c r="G267" i="8"/>
  <c r="M266" i="8"/>
  <c r="N266" i="8" s="1"/>
  <c r="H266" i="8"/>
  <c r="G266" i="8"/>
  <c r="M265" i="8"/>
  <c r="N265" i="8" s="1"/>
  <c r="H265" i="8"/>
  <c r="G265" i="8"/>
  <c r="M264" i="8"/>
  <c r="N264" i="8" s="1"/>
  <c r="H264" i="8"/>
  <c r="G264" i="8"/>
  <c r="M263" i="8"/>
  <c r="N263" i="8" s="1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I546" i="8"/>
  <c r="M546" i="8" s="1"/>
  <c r="N546" i="8" s="1"/>
  <c r="H256" i="8"/>
  <c r="G256" i="8"/>
  <c r="H255" i="8"/>
  <c r="G255" i="8"/>
  <c r="I544" i="8"/>
  <c r="M544" i="8" s="1"/>
  <c r="N544" i="8" s="1"/>
  <c r="H254" i="8"/>
  <c r="G254" i="8"/>
  <c r="I543" i="8"/>
  <c r="M543" i="8" s="1"/>
  <c r="N543" i="8" s="1"/>
  <c r="H253" i="8"/>
  <c r="G253" i="8"/>
  <c r="I542" i="8"/>
  <c r="M542" i="8" s="1"/>
  <c r="N542" i="8" s="1"/>
  <c r="H252" i="8"/>
  <c r="G252" i="8"/>
  <c r="I541" i="8"/>
  <c r="M541" i="8" s="1"/>
  <c r="N541" i="8" s="1"/>
  <c r="H251" i="8"/>
  <c r="G251" i="8"/>
  <c r="M250" i="8"/>
  <c r="N250" i="8" s="1"/>
  <c r="H250" i="8"/>
  <c r="G250" i="8"/>
  <c r="I539" i="8"/>
  <c r="M539" i="8" s="1"/>
  <c r="N539" i="8" s="1"/>
  <c r="H249" i="8"/>
  <c r="G249" i="8"/>
  <c r="I538" i="8"/>
  <c r="M538" i="8" s="1"/>
  <c r="N538" i="8" s="1"/>
  <c r="H248" i="8"/>
  <c r="G248" i="8"/>
  <c r="M247" i="8"/>
  <c r="N247" i="8" s="1"/>
  <c r="H247" i="8"/>
  <c r="G247" i="8"/>
  <c r="I536" i="8"/>
  <c r="M536" i="8" s="1"/>
  <c r="N536" i="8" s="1"/>
  <c r="H246" i="8"/>
  <c r="G246" i="8"/>
  <c r="I535" i="8"/>
  <c r="M535" i="8" s="1"/>
  <c r="N535" i="8" s="1"/>
  <c r="H245" i="8"/>
  <c r="G245" i="8"/>
  <c r="I534" i="8"/>
  <c r="M534" i="8" s="1"/>
  <c r="N534" i="8" s="1"/>
  <c r="H244" i="8"/>
  <c r="G244" i="8"/>
  <c r="M243" i="8"/>
  <c r="N243" i="8" s="1"/>
  <c r="H243" i="8"/>
  <c r="G243" i="8"/>
  <c r="I532" i="8"/>
  <c r="M532" i="8" s="1"/>
  <c r="N532" i="8" s="1"/>
  <c r="H242" i="8"/>
  <c r="G242" i="8"/>
  <c r="M241" i="8"/>
  <c r="N241" i="8" s="1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I524" i="8"/>
  <c r="M524" i="8" s="1"/>
  <c r="N524" i="8" s="1"/>
  <c r="H234" i="8"/>
  <c r="G234" i="8"/>
  <c r="I523" i="8"/>
  <c r="M523" i="8" s="1"/>
  <c r="N523" i="8" s="1"/>
  <c r="H233" i="8"/>
  <c r="G233" i="8"/>
  <c r="I522" i="8"/>
  <c r="M522" i="8" s="1"/>
  <c r="N522" i="8" s="1"/>
  <c r="H232" i="8"/>
  <c r="G232" i="8"/>
  <c r="I521" i="8"/>
  <c r="M521" i="8" s="1"/>
  <c r="N521" i="8" s="1"/>
  <c r="H231" i="8"/>
  <c r="G231" i="8"/>
  <c r="I520" i="8"/>
  <c r="M520" i="8" s="1"/>
  <c r="N520" i="8" s="1"/>
  <c r="H230" i="8"/>
  <c r="G230" i="8"/>
  <c r="I519" i="8"/>
  <c r="M519" i="8" s="1"/>
  <c r="N519" i="8" s="1"/>
  <c r="H229" i="8"/>
  <c r="G229" i="8"/>
  <c r="I518" i="8"/>
  <c r="M518" i="8" s="1"/>
  <c r="N518" i="8" s="1"/>
  <c r="H228" i="8"/>
  <c r="G228" i="8"/>
  <c r="H227" i="8"/>
  <c r="G227" i="8"/>
  <c r="H226" i="8"/>
  <c r="G226" i="8"/>
  <c r="I515" i="8"/>
  <c r="M515" i="8" s="1"/>
  <c r="N515" i="8" s="1"/>
  <c r="H225" i="8"/>
  <c r="G225" i="8"/>
  <c r="I514" i="8"/>
  <c r="M514" i="8" s="1"/>
  <c r="N514" i="8" s="1"/>
  <c r="H224" i="8"/>
  <c r="G224" i="8"/>
  <c r="M223" i="8"/>
  <c r="N223" i="8" s="1"/>
  <c r="H223" i="8"/>
  <c r="G223" i="8"/>
  <c r="I512" i="8"/>
  <c r="M512" i="8" s="1"/>
  <c r="N512" i="8" s="1"/>
  <c r="H222" i="8"/>
  <c r="G222" i="8"/>
  <c r="I511" i="8"/>
  <c r="M511" i="8" s="1"/>
  <c r="N511" i="8" s="1"/>
  <c r="H221" i="8"/>
  <c r="G221" i="8"/>
  <c r="I510" i="8"/>
  <c r="M510" i="8" s="1"/>
  <c r="N510" i="8" s="1"/>
  <c r="H220" i="8"/>
  <c r="G220" i="8"/>
  <c r="N219" i="8"/>
  <c r="M219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I502" i="8"/>
  <c r="M502" i="8" s="1"/>
  <c r="N502" i="8" s="1"/>
  <c r="H212" i="8"/>
  <c r="G212" i="8"/>
  <c r="I501" i="8"/>
  <c r="M501" i="8" s="1"/>
  <c r="N501" i="8" s="1"/>
  <c r="H211" i="8"/>
  <c r="G211" i="8"/>
  <c r="I500" i="8"/>
  <c r="M500" i="8" s="1"/>
  <c r="N500" i="8" s="1"/>
  <c r="H210" i="8"/>
  <c r="G210" i="8"/>
  <c r="I499" i="8"/>
  <c r="M499" i="8" s="1"/>
  <c r="N499" i="8" s="1"/>
  <c r="H209" i="8"/>
  <c r="G209" i="8"/>
  <c r="I498" i="8"/>
  <c r="M498" i="8" s="1"/>
  <c r="N498" i="8" s="1"/>
  <c r="H208" i="8"/>
  <c r="G208" i="8"/>
  <c r="I497" i="8"/>
  <c r="M497" i="8" s="1"/>
  <c r="N497" i="8" s="1"/>
  <c r="H207" i="8"/>
  <c r="G207" i="8"/>
  <c r="I496" i="8"/>
  <c r="M496" i="8" s="1"/>
  <c r="N496" i="8" s="1"/>
  <c r="H206" i="8"/>
  <c r="G206" i="8"/>
  <c r="I495" i="8"/>
  <c r="M495" i="8" s="1"/>
  <c r="N495" i="8" s="1"/>
  <c r="H205" i="8"/>
  <c r="G205" i="8"/>
  <c r="I494" i="8"/>
  <c r="M494" i="8" s="1"/>
  <c r="N494" i="8" s="1"/>
  <c r="H204" i="8"/>
  <c r="G204" i="8"/>
  <c r="I493" i="8"/>
  <c r="M493" i="8" s="1"/>
  <c r="N493" i="8" s="1"/>
  <c r="H203" i="8"/>
  <c r="G203" i="8"/>
  <c r="I492" i="8"/>
  <c r="M492" i="8" s="1"/>
  <c r="N492" i="8" s="1"/>
  <c r="H202" i="8"/>
  <c r="G202" i="8"/>
  <c r="I491" i="8"/>
  <c r="M491" i="8" s="1"/>
  <c r="N491" i="8" s="1"/>
  <c r="H201" i="8"/>
  <c r="G201" i="8"/>
  <c r="I490" i="8"/>
  <c r="M490" i="8" s="1"/>
  <c r="N490" i="8" s="1"/>
  <c r="H200" i="8"/>
  <c r="G200" i="8"/>
  <c r="M199" i="8"/>
  <c r="N199" i="8" s="1"/>
  <c r="H199" i="8"/>
  <c r="G199" i="8"/>
  <c r="I488" i="8"/>
  <c r="M488" i="8" s="1"/>
  <c r="N488" i="8" s="1"/>
  <c r="H198" i="8"/>
  <c r="G198" i="8"/>
  <c r="M197" i="8"/>
  <c r="N197" i="8" s="1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I186" i="8"/>
  <c r="I476" i="8" s="1"/>
  <c r="M476" i="8" s="1"/>
  <c r="N476" i="8" s="1"/>
  <c r="H186" i="8"/>
  <c r="G186" i="8"/>
  <c r="H185" i="8"/>
  <c r="G185" i="8"/>
  <c r="H184" i="8"/>
  <c r="G184" i="8"/>
  <c r="H183" i="8"/>
  <c r="G183" i="8"/>
  <c r="H182" i="8"/>
  <c r="G182" i="8"/>
  <c r="H181" i="8"/>
  <c r="G181" i="8"/>
  <c r="I180" i="8"/>
  <c r="I470" i="8" s="1"/>
  <c r="M470" i="8" s="1"/>
  <c r="N470" i="8" s="1"/>
  <c r="H180" i="8"/>
  <c r="G180" i="8"/>
  <c r="H179" i="8"/>
  <c r="G179" i="8"/>
  <c r="H178" i="8"/>
  <c r="G178" i="8"/>
  <c r="H177" i="8"/>
  <c r="G177" i="8"/>
  <c r="H176" i="8"/>
  <c r="G176" i="8"/>
  <c r="H175" i="8"/>
  <c r="G175" i="8"/>
  <c r="M174" i="8"/>
  <c r="N174" i="8" s="1"/>
  <c r="H174" i="8"/>
  <c r="G174" i="8"/>
  <c r="H173" i="8"/>
  <c r="G173" i="8"/>
  <c r="H172" i="8"/>
  <c r="G172" i="8"/>
  <c r="H171" i="8"/>
  <c r="G171" i="8"/>
  <c r="H170" i="8"/>
  <c r="G170" i="8"/>
  <c r="I459" i="8"/>
  <c r="M459" i="8" s="1"/>
  <c r="N459" i="8" s="1"/>
  <c r="H169" i="8"/>
  <c r="G169" i="8"/>
  <c r="M168" i="8"/>
  <c r="N168" i="8" s="1"/>
  <c r="H168" i="8"/>
  <c r="G168" i="8"/>
  <c r="I457" i="8"/>
  <c r="M457" i="8" s="1"/>
  <c r="N457" i="8" s="1"/>
  <c r="H167" i="8"/>
  <c r="G167" i="8"/>
  <c r="H166" i="8"/>
  <c r="G166" i="8"/>
  <c r="H165" i="8"/>
  <c r="G165" i="8"/>
  <c r="H164" i="8"/>
  <c r="G164" i="8"/>
  <c r="I181" i="8"/>
  <c r="H163" i="8"/>
  <c r="G163" i="8"/>
  <c r="M162" i="8"/>
  <c r="N162" i="8" s="1"/>
  <c r="H162" i="8"/>
  <c r="G162" i="8"/>
  <c r="I451" i="8"/>
  <c r="M451" i="8" s="1"/>
  <c r="N451" i="8" s="1"/>
  <c r="H161" i="8"/>
  <c r="G161" i="8"/>
  <c r="M160" i="8"/>
  <c r="N160" i="8" s="1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I443" i="8"/>
  <c r="M443" i="8" s="1"/>
  <c r="N443" i="8" s="1"/>
  <c r="H153" i="8"/>
  <c r="G153" i="8"/>
  <c r="I442" i="8"/>
  <c r="M442" i="8" s="1"/>
  <c r="N442" i="8" s="1"/>
  <c r="H152" i="8"/>
  <c r="G152" i="8"/>
  <c r="I441" i="8"/>
  <c r="M441" i="8" s="1"/>
  <c r="N441" i="8" s="1"/>
  <c r="H151" i="8"/>
  <c r="G151" i="8"/>
  <c r="I440" i="8"/>
  <c r="M440" i="8" s="1"/>
  <c r="N440" i="8" s="1"/>
  <c r="H150" i="8"/>
  <c r="G150" i="8"/>
  <c r="I439" i="8"/>
  <c r="M439" i="8" s="1"/>
  <c r="N439" i="8" s="1"/>
  <c r="H149" i="8"/>
  <c r="G149" i="8"/>
  <c r="I438" i="8"/>
  <c r="M438" i="8" s="1"/>
  <c r="N438" i="8" s="1"/>
  <c r="H148" i="8"/>
  <c r="G148" i="8"/>
  <c r="I437" i="8"/>
  <c r="M437" i="8" s="1"/>
  <c r="N437" i="8" s="1"/>
  <c r="H147" i="8"/>
  <c r="G147" i="8"/>
  <c r="M146" i="8"/>
  <c r="N146" i="8" s="1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M139" i="8"/>
  <c r="N139" i="8" s="1"/>
  <c r="H139" i="8"/>
  <c r="G139" i="8"/>
  <c r="I428" i="8"/>
  <c r="M428" i="8" s="1"/>
  <c r="N428" i="8" s="1"/>
  <c r="H138" i="8"/>
  <c r="G138" i="8"/>
  <c r="I427" i="8"/>
  <c r="M427" i="8" s="1"/>
  <c r="N427" i="8" s="1"/>
  <c r="H137" i="8"/>
  <c r="G137" i="8"/>
  <c r="I426" i="8"/>
  <c r="M426" i="8" s="1"/>
  <c r="N426" i="8" s="1"/>
  <c r="H136" i="8"/>
  <c r="G136" i="8"/>
  <c r="I425" i="8"/>
  <c r="M425" i="8" s="1"/>
  <c r="N425" i="8" s="1"/>
  <c r="H135" i="8"/>
  <c r="G135" i="8"/>
  <c r="I424" i="8"/>
  <c r="M424" i="8" s="1"/>
  <c r="N424" i="8" s="1"/>
  <c r="H134" i="8"/>
  <c r="G134" i="8"/>
  <c r="I423" i="8"/>
  <c r="M423" i="8" s="1"/>
  <c r="N423" i="8" s="1"/>
  <c r="H133" i="8"/>
  <c r="G133" i="8"/>
  <c r="M132" i="8"/>
  <c r="N132" i="8" s="1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I415" i="8"/>
  <c r="M415" i="8" s="1"/>
  <c r="N415" i="8" s="1"/>
  <c r="H125" i="8"/>
  <c r="G125" i="8"/>
  <c r="I414" i="8"/>
  <c r="M414" i="8" s="1"/>
  <c r="N414" i="8" s="1"/>
  <c r="H124" i="8"/>
  <c r="G124" i="8"/>
  <c r="I413" i="8"/>
  <c r="M413" i="8" s="1"/>
  <c r="N413" i="8" s="1"/>
  <c r="H123" i="8"/>
  <c r="G123" i="8"/>
  <c r="I412" i="8"/>
  <c r="M412" i="8" s="1"/>
  <c r="N412" i="8" s="1"/>
  <c r="H122" i="8"/>
  <c r="G122" i="8"/>
  <c r="I411" i="8"/>
  <c r="M411" i="8" s="1"/>
  <c r="N411" i="8" s="1"/>
  <c r="H121" i="8"/>
  <c r="G121" i="8"/>
  <c r="I410" i="8"/>
  <c r="M410" i="8" s="1"/>
  <c r="N410" i="8" s="1"/>
  <c r="H120" i="8"/>
  <c r="G120" i="8"/>
  <c r="I409" i="8"/>
  <c r="M409" i="8" s="1"/>
  <c r="N409" i="8" s="1"/>
  <c r="H119" i="8"/>
  <c r="G119" i="8"/>
  <c r="M118" i="8"/>
  <c r="N118" i="8" s="1"/>
  <c r="H118" i="8"/>
  <c r="G118" i="8"/>
  <c r="M117" i="8"/>
  <c r="N117" i="8" s="1"/>
  <c r="H117" i="8"/>
  <c r="G117" i="8"/>
  <c r="M116" i="8"/>
  <c r="N116" i="8" s="1"/>
  <c r="H116" i="8"/>
  <c r="G116" i="8"/>
  <c r="M115" i="8"/>
  <c r="N115" i="8" s="1"/>
  <c r="H115" i="8"/>
  <c r="G115" i="8"/>
  <c r="M114" i="8"/>
  <c r="N114" i="8" s="1"/>
  <c r="H114" i="8"/>
  <c r="G114" i="8"/>
  <c r="M113" i="8"/>
  <c r="N113" i="8" s="1"/>
  <c r="H113" i="8"/>
  <c r="G113" i="8"/>
  <c r="M112" i="8"/>
  <c r="N112" i="8" s="1"/>
  <c r="H112" i="8"/>
  <c r="G112" i="8"/>
  <c r="M111" i="8"/>
  <c r="N111" i="8" s="1"/>
  <c r="H111" i="8"/>
  <c r="G111" i="8"/>
  <c r="M110" i="8"/>
  <c r="N110" i="8" s="1"/>
  <c r="H110" i="8"/>
  <c r="G110" i="8"/>
  <c r="M109" i="8"/>
  <c r="N109" i="8" s="1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I372" i="8"/>
  <c r="M372" i="8" s="1"/>
  <c r="N372" i="8" s="1"/>
  <c r="H82" i="8"/>
  <c r="G82" i="8"/>
  <c r="I371" i="8"/>
  <c r="M371" i="8" s="1"/>
  <c r="N371" i="8" s="1"/>
  <c r="H81" i="8"/>
  <c r="G81" i="8"/>
  <c r="I370" i="8"/>
  <c r="M370" i="8" s="1"/>
  <c r="N370" i="8" s="1"/>
  <c r="H80" i="8"/>
  <c r="G80" i="8"/>
  <c r="M79" i="8"/>
  <c r="N79" i="8" s="1"/>
  <c r="H79" i="8"/>
  <c r="G79" i="8"/>
  <c r="I368" i="8"/>
  <c r="M368" i="8" s="1"/>
  <c r="N368" i="8" s="1"/>
  <c r="H78" i="8"/>
  <c r="G78" i="8"/>
  <c r="I367" i="8"/>
  <c r="M367" i="8" s="1"/>
  <c r="N367" i="8" s="1"/>
  <c r="H77" i="8"/>
  <c r="G77" i="8"/>
  <c r="I366" i="8"/>
  <c r="M366" i="8" s="1"/>
  <c r="N366" i="8" s="1"/>
  <c r="H76" i="8"/>
  <c r="G76" i="8"/>
  <c r="H75" i="8"/>
  <c r="G75" i="8"/>
  <c r="I364" i="8"/>
  <c r="M364" i="8" s="1"/>
  <c r="N364" i="8" s="1"/>
  <c r="H74" i="8"/>
  <c r="G74" i="8"/>
  <c r="I363" i="8"/>
  <c r="M363" i="8" s="1"/>
  <c r="N363" i="8" s="1"/>
  <c r="H73" i="8"/>
  <c r="G73" i="8"/>
  <c r="I362" i="8"/>
  <c r="M362" i="8" s="1"/>
  <c r="N362" i="8" s="1"/>
  <c r="H72" i="8"/>
  <c r="G72" i="8"/>
  <c r="I361" i="8"/>
  <c r="M361" i="8" s="1"/>
  <c r="N361" i="8" s="1"/>
  <c r="H71" i="8"/>
  <c r="G71" i="8"/>
  <c r="I360" i="8"/>
  <c r="M360" i="8" s="1"/>
  <c r="N360" i="8" s="1"/>
  <c r="H70" i="8"/>
  <c r="G70" i="8"/>
  <c r="I359" i="8"/>
  <c r="M359" i="8" s="1"/>
  <c r="N359" i="8" s="1"/>
  <c r="H69" i="8"/>
  <c r="G69" i="8"/>
  <c r="I358" i="8"/>
  <c r="M358" i="8" s="1"/>
  <c r="N358" i="8" s="1"/>
  <c r="H68" i="8"/>
  <c r="G68" i="8"/>
  <c r="M67" i="8"/>
  <c r="N67" i="8" s="1"/>
  <c r="H67" i="8"/>
  <c r="G67" i="8"/>
  <c r="M66" i="8"/>
  <c r="N66" i="8" s="1"/>
  <c r="H66" i="8"/>
  <c r="G66" i="8"/>
  <c r="M65" i="8"/>
  <c r="N65" i="8" s="1"/>
  <c r="H65" i="8"/>
  <c r="G65" i="8"/>
  <c r="M64" i="8"/>
  <c r="N64" i="8" s="1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I341" i="8"/>
  <c r="M341" i="8" s="1"/>
  <c r="N341" i="8" s="1"/>
  <c r="H51" i="8"/>
  <c r="G51" i="8"/>
  <c r="I340" i="8"/>
  <c r="M340" i="8" s="1"/>
  <c r="N340" i="8" s="1"/>
  <c r="H50" i="8"/>
  <c r="G50" i="8"/>
  <c r="I339" i="8"/>
  <c r="M339" i="8" s="1"/>
  <c r="N339" i="8" s="1"/>
  <c r="H49" i="8"/>
  <c r="G49" i="8"/>
  <c r="I338" i="8"/>
  <c r="M338" i="8" s="1"/>
  <c r="N338" i="8" s="1"/>
  <c r="H48" i="8"/>
  <c r="G48" i="8"/>
  <c r="M47" i="8"/>
  <c r="N47" i="8" s="1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I330" i="8"/>
  <c r="M330" i="8" s="1"/>
  <c r="N330" i="8" s="1"/>
  <c r="H40" i="8"/>
  <c r="G40" i="8"/>
  <c r="I329" i="8"/>
  <c r="M329" i="8" s="1"/>
  <c r="N329" i="8" s="1"/>
  <c r="H39" i="8"/>
  <c r="G39" i="8"/>
  <c r="I328" i="8"/>
  <c r="M328" i="8" s="1"/>
  <c r="N328" i="8" s="1"/>
  <c r="H38" i="8"/>
  <c r="G38" i="8"/>
  <c r="I327" i="8"/>
  <c r="M327" i="8" s="1"/>
  <c r="N327" i="8" s="1"/>
  <c r="H37" i="8"/>
  <c r="G37" i="8"/>
  <c r="I326" i="8"/>
  <c r="M326" i="8" s="1"/>
  <c r="N326" i="8" s="1"/>
  <c r="H36" i="8"/>
  <c r="G36" i="8"/>
  <c r="I325" i="8"/>
  <c r="M325" i="8" s="1"/>
  <c r="N325" i="8" s="1"/>
  <c r="H35" i="8"/>
  <c r="G35" i="8"/>
  <c r="I324" i="8"/>
  <c r="M324" i="8" s="1"/>
  <c r="N324" i="8" s="1"/>
  <c r="H34" i="8"/>
  <c r="G34" i="8"/>
  <c r="M33" i="8"/>
  <c r="N33" i="8" s="1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I316" i="8"/>
  <c r="M316" i="8" s="1"/>
  <c r="N316" i="8" s="1"/>
  <c r="H26" i="8"/>
  <c r="G26" i="8"/>
  <c r="I315" i="8"/>
  <c r="M315" i="8" s="1"/>
  <c r="N315" i="8" s="1"/>
  <c r="H25" i="8"/>
  <c r="G25" i="8"/>
  <c r="I314" i="8"/>
  <c r="M314" i="8" s="1"/>
  <c r="N314" i="8" s="1"/>
  <c r="H24" i="8"/>
  <c r="G24" i="8"/>
  <c r="I313" i="8"/>
  <c r="M313" i="8" s="1"/>
  <c r="N313" i="8" s="1"/>
  <c r="H23" i="8"/>
  <c r="G23" i="8"/>
  <c r="I312" i="8"/>
  <c r="M312" i="8" s="1"/>
  <c r="N312" i="8" s="1"/>
  <c r="H22" i="8"/>
  <c r="G22" i="8"/>
  <c r="I311" i="8"/>
  <c r="M311" i="8" s="1"/>
  <c r="N311" i="8" s="1"/>
  <c r="H21" i="8"/>
  <c r="G21" i="8"/>
  <c r="I310" i="8"/>
  <c r="M310" i="8" s="1"/>
  <c r="N310" i="8" s="1"/>
  <c r="H20" i="8"/>
  <c r="G20" i="8"/>
  <c r="M19" i="8"/>
  <c r="N19" i="8" s="1"/>
  <c r="H19" i="8"/>
  <c r="G19" i="8"/>
  <c r="M18" i="8"/>
  <c r="N18" i="8" s="1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I301" i="8"/>
  <c r="M301" i="8" s="1"/>
  <c r="N301" i="8" s="1"/>
  <c r="H11" i="8"/>
  <c r="G11" i="8"/>
  <c r="I300" i="8"/>
  <c r="M300" i="8" s="1"/>
  <c r="N300" i="8" s="1"/>
  <c r="H10" i="8"/>
  <c r="G10" i="8"/>
  <c r="I299" i="8"/>
  <c r="M299" i="8" s="1"/>
  <c r="N299" i="8" s="1"/>
  <c r="H9" i="8"/>
  <c r="G9" i="8"/>
  <c r="I298" i="8"/>
  <c r="M298" i="8" s="1"/>
  <c r="N298" i="8" s="1"/>
  <c r="H8" i="8"/>
  <c r="G8" i="8"/>
  <c r="I297" i="8"/>
  <c r="M297" i="8" s="1"/>
  <c r="N297" i="8" s="1"/>
  <c r="H7" i="8"/>
  <c r="G7" i="8"/>
  <c r="H6" i="8"/>
  <c r="G6" i="8"/>
  <c r="M5" i="8"/>
  <c r="N5" i="8" s="1"/>
  <c r="H5" i="8"/>
  <c r="G5" i="8"/>
  <c r="M6" i="8" l="1"/>
  <c r="N6" i="8" s="1"/>
  <c r="M20" i="8"/>
  <c r="N20" i="8" s="1"/>
  <c r="M252" i="8"/>
  <c r="N252" i="8" s="1"/>
  <c r="M267" i="8"/>
  <c r="N267" i="8" s="1"/>
  <c r="M186" i="8"/>
  <c r="N186" i="8" s="1"/>
  <c r="M120" i="8"/>
  <c r="N120" i="8" s="1"/>
  <c r="I173" i="8"/>
  <c r="I463" i="8" s="1"/>
  <c r="M463" i="8" s="1"/>
  <c r="N463" i="8" s="1"/>
  <c r="I84" i="8"/>
  <c r="I374" i="8" s="1"/>
  <c r="M374" i="8" s="1"/>
  <c r="N374" i="8" s="1"/>
  <c r="M271" i="8"/>
  <c r="N271" i="8" s="1"/>
  <c r="M220" i="8"/>
  <c r="N220" i="8" s="1"/>
  <c r="M225" i="8"/>
  <c r="N225" i="8" s="1"/>
  <c r="I170" i="8"/>
  <c r="I460" i="8" s="1"/>
  <c r="M460" i="8" s="1"/>
  <c r="N460" i="8" s="1"/>
  <c r="M74" i="8"/>
  <c r="N74" i="8" s="1"/>
  <c r="M82" i="8"/>
  <c r="N82" i="8" s="1"/>
  <c r="I561" i="8"/>
  <c r="M561" i="8" s="1"/>
  <c r="N561" i="8" s="1"/>
  <c r="M251" i="8"/>
  <c r="N251" i="8" s="1"/>
  <c r="M9" i="8"/>
  <c r="N9" i="8" s="1"/>
  <c r="M49" i="8"/>
  <c r="N49" i="8" s="1"/>
  <c r="M136" i="8"/>
  <c r="N136" i="8" s="1"/>
  <c r="I164" i="8"/>
  <c r="I235" i="8"/>
  <c r="I236" i="8" s="1"/>
  <c r="I237" i="8" s="1"/>
  <c r="I238" i="8" s="1"/>
  <c r="I489" i="8"/>
  <c r="M489" i="8" s="1"/>
  <c r="N489" i="8" s="1"/>
  <c r="M207" i="8"/>
  <c r="N207" i="8" s="1"/>
  <c r="I52" i="8"/>
  <c r="I342" i="8" s="1"/>
  <c r="M342" i="8" s="1"/>
  <c r="N342" i="8" s="1"/>
  <c r="I257" i="8"/>
  <c r="I547" i="8" s="1"/>
  <c r="M547" i="8" s="1"/>
  <c r="N547" i="8" s="1"/>
  <c r="I453" i="8"/>
  <c r="M453" i="8" s="1"/>
  <c r="N453" i="8" s="1"/>
  <c r="I471" i="8"/>
  <c r="M471" i="8" s="1"/>
  <c r="N471" i="8" s="1"/>
  <c r="I187" i="8"/>
  <c r="M187" i="8" s="1"/>
  <c r="N187" i="8" s="1"/>
  <c r="M37" i="8"/>
  <c r="N37" i="8" s="1"/>
  <c r="M70" i="8"/>
  <c r="N70" i="8" s="1"/>
  <c r="I75" i="8"/>
  <c r="I365" i="8" s="1"/>
  <c r="M365" i="8" s="1"/>
  <c r="N365" i="8" s="1"/>
  <c r="M203" i="8"/>
  <c r="N203" i="8" s="1"/>
  <c r="M232" i="8"/>
  <c r="N232" i="8" s="1"/>
  <c r="I154" i="8"/>
  <c r="M69" i="8"/>
  <c r="N69" i="8" s="1"/>
  <c r="M202" i="8"/>
  <c r="N202" i="8" s="1"/>
  <c r="M78" i="8"/>
  <c r="N78" i="8" s="1"/>
  <c r="M119" i="8"/>
  <c r="N119" i="8" s="1"/>
  <c r="M137" i="8"/>
  <c r="N137" i="8" s="1"/>
  <c r="M169" i="8"/>
  <c r="N169" i="8" s="1"/>
  <c r="M211" i="8"/>
  <c r="N211" i="8" s="1"/>
  <c r="M249" i="8"/>
  <c r="N249" i="8" s="1"/>
  <c r="M253" i="8"/>
  <c r="N253" i="8" s="1"/>
  <c r="M282" i="8"/>
  <c r="N282" i="8" s="1"/>
  <c r="M36" i="8"/>
  <c r="N36" i="8" s="1"/>
  <c r="M133" i="8"/>
  <c r="N133" i="8" s="1"/>
  <c r="M10" i="8"/>
  <c r="N10" i="8" s="1"/>
  <c r="M24" i="8"/>
  <c r="N24" i="8" s="1"/>
  <c r="M50" i="8"/>
  <c r="N50" i="8" s="1"/>
  <c r="M81" i="8"/>
  <c r="N81" i="8" s="1"/>
  <c r="I83" i="8"/>
  <c r="I373" i="8" s="1"/>
  <c r="M373" i="8" s="1"/>
  <c r="N373" i="8" s="1"/>
  <c r="M124" i="8"/>
  <c r="N124" i="8" s="1"/>
  <c r="M150" i="8"/>
  <c r="N150" i="8" s="1"/>
  <c r="M163" i="8"/>
  <c r="N163" i="8" s="1"/>
  <c r="I175" i="8"/>
  <c r="I465" i="8" s="1"/>
  <c r="M465" i="8" s="1"/>
  <c r="N465" i="8" s="1"/>
  <c r="M231" i="8"/>
  <c r="N231" i="8" s="1"/>
  <c r="M285" i="8"/>
  <c r="N285" i="8" s="1"/>
  <c r="I513" i="8"/>
  <c r="M513" i="8" s="1"/>
  <c r="N513" i="8" s="1"/>
  <c r="M153" i="8"/>
  <c r="N153" i="8" s="1"/>
  <c r="I179" i="8"/>
  <c r="I469" i="8" s="1"/>
  <c r="M469" i="8" s="1"/>
  <c r="N469" i="8" s="1"/>
  <c r="M248" i="8"/>
  <c r="N248" i="8" s="1"/>
  <c r="M254" i="8"/>
  <c r="N254" i="8" s="1"/>
  <c r="M269" i="8"/>
  <c r="N269" i="8" s="1"/>
  <c r="I563" i="8"/>
  <c r="M563" i="8" s="1"/>
  <c r="N563" i="8" s="1"/>
  <c r="I274" i="8"/>
  <c r="M273" i="8"/>
  <c r="N273" i="8" s="1"/>
  <c r="M11" i="8"/>
  <c r="N11" i="8" s="1"/>
  <c r="M21" i="8"/>
  <c r="N21" i="8" s="1"/>
  <c r="M38" i="8"/>
  <c r="N38" i="8" s="1"/>
  <c r="M125" i="8"/>
  <c r="N125" i="8" s="1"/>
  <c r="M147" i="8"/>
  <c r="N147" i="8" s="1"/>
  <c r="M208" i="8"/>
  <c r="N208" i="8" s="1"/>
  <c r="I213" i="8"/>
  <c r="M228" i="8"/>
  <c r="N228" i="8" s="1"/>
  <c r="I573" i="8"/>
  <c r="M573" i="8" s="1"/>
  <c r="N573" i="8" s="1"/>
  <c r="M26" i="8"/>
  <c r="N26" i="8" s="1"/>
  <c r="M48" i="8"/>
  <c r="N48" i="8" s="1"/>
  <c r="I53" i="8"/>
  <c r="M68" i="8"/>
  <c r="N68" i="8" s="1"/>
  <c r="M80" i="8"/>
  <c r="N80" i="8" s="1"/>
  <c r="M135" i="8"/>
  <c r="N135" i="8" s="1"/>
  <c r="I140" i="8"/>
  <c r="M152" i="8"/>
  <c r="N152" i="8" s="1"/>
  <c r="M201" i="8"/>
  <c r="N201" i="8" s="1"/>
  <c r="M233" i="8"/>
  <c r="N233" i="8" s="1"/>
  <c r="I369" i="8"/>
  <c r="M369" i="8" s="1"/>
  <c r="N369" i="8" s="1"/>
  <c r="I41" i="8"/>
  <c r="M73" i="8"/>
  <c r="N73" i="8" s="1"/>
  <c r="M123" i="8"/>
  <c r="N123" i="8" s="1"/>
  <c r="M167" i="8"/>
  <c r="N167" i="8" s="1"/>
  <c r="I182" i="8"/>
  <c r="M206" i="8"/>
  <c r="N206" i="8" s="1"/>
  <c r="M242" i="8"/>
  <c r="N242" i="8" s="1"/>
  <c r="M245" i="8"/>
  <c r="N245" i="8" s="1"/>
  <c r="I516" i="8"/>
  <c r="M516" i="8" s="1"/>
  <c r="N516" i="8" s="1"/>
  <c r="M226" i="8"/>
  <c r="N226" i="8" s="1"/>
  <c r="M7" i="8"/>
  <c r="N7" i="8" s="1"/>
  <c r="M34" i="8"/>
  <c r="N34" i="8" s="1"/>
  <c r="M71" i="8"/>
  <c r="N71" i="8" s="1"/>
  <c r="M121" i="8"/>
  <c r="N121" i="8" s="1"/>
  <c r="I126" i="8"/>
  <c r="M138" i="8"/>
  <c r="N138" i="8" s="1"/>
  <c r="I192" i="8"/>
  <c r="M204" i="8"/>
  <c r="N204" i="8" s="1"/>
  <c r="M221" i="8"/>
  <c r="N221" i="8" s="1"/>
  <c r="M270" i="8"/>
  <c r="N270" i="8" s="1"/>
  <c r="I560" i="8"/>
  <c r="M560" i="8" s="1"/>
  <c r="N560" i="8" s="1"/>
  <c r="I12" i="8"/>
  <c r="M51" i="8"/>
  <c r="N51" i="8" s="1"/>
  <c r="M22" i="8"/>
  <c r="N22" i="8" s="1"/>
  <c r="I27" i="8"/>
  <c r="M39" i="8"/>
  <c r="N39" i="8" s="1"/>
  <c r="M76" i="8"/>
  <c r="N76" i="8" s="1"/>
  <c r="M148" i="8"/>
  <c r="N148" i="8" s="1"/>
  <c r="M180" i="8"/>
  <c r="N180" i="8" s="1"/>
  <c r="M209" i="8"/>
  <c r="N209" i="8" s="1"/>
  <c r="M229" i="8"/>
  <c r="N229" i="8" s="1"/>
  <c r="M234" i="8"/>
  <c r="N234" i="8" s="1"/>
  <c r="I429" i="8"/>
  <c r="M429" i="8" s="1"/>
  <c r="N429" i="8" s="1"/>
  <c r="M224" i="8"/>
  <c r="N224" i="8" s="1"/>
  <c r="M255" i="8"/>
  <c r="N255" i="8" s="1"/>
  <c r="I545" i="8"/>
  <c r="M545" i="8" s="1"/>
  <c r="N545" i="8" s="1"/>
  <c r="I517" i="8"/>
  <c r="M517" i="8" s="1"/>
  <c r="N517" i="8" s="1"/>
  <c r="M227" i="8"/>
  <c r="N227" i="8" s="1"/>
  <c r="M272" i="8"/>
  <c r="N272" i="8" s="1"/>
  <c r="I562" i="8"/>
  <c r="M562" i="8" s="1"/>
  <c r="N562" i="8" s="1"/>
  <c r="M25" i="8"/>
  <c r="N25" i="8" s="1"/>
  <c r="M134" i="8"/>
  <c r="N134" i="8" s="1"/>
  <c r="M151" i="8"/>
  <c r="N151" i="8" s="1"/>
  <c r="M200" i="8"/>
  <c r="N200" i="8" s="1"/>
  <c r="M212" i="8"/>
  <c r="N212" i="8" s="1"/>
  <c r="M8" i="8"/>
  <c r="N8" i="8" s="1"/>
  <c r="M35" i="8"/>
  <c r="N35" i="8" s="1"/>
  <c r="M72" i="8"/>
  <c r="N72" i="8" s="1"/>
  <c r="M122" i="8"/>
  <c r="N122" i="8" s="1"/>
  <c r="M161" i="8"/>
  <c r="N161" i="8" s="1"/>
  <c r="M205" i="8"/>
  <c r="N205" i="8" s="1"/>
  <c r="M222" i="8"/>
  <c r="N222" i="8" s="1"/>
  <c r="M23" i="8"/>
  <c r="N23" i="8" s="1"/>
  <c r="M40" i="8"/>
  <c r="N40" i="8" s="1"/>
  <c r="M77" i="8"/>
  <c r="N77" i="8" s="1"/>
  <c r="M149" i="8"/>
  <c r="N149" i="8" s="1"/>
  <c r="M181" i="8"/>
  <c r="N181" i="8" s="1"/>
  <c r="M198" i="8"/>
  <c r="N198" i="8" s="1"/>
  <c r="M210" i="8"/>
  <c r="N210" i="8" s="1"/>
  <c r="M230" i="8"/>
  <c r="N230" i="8" s="1"/>
  <c r="M244" i="8"/>
  <c r="N244" i="8" s="1"/>
  <c r="I571" i="8"/>
  <c r="M571" i="8" s="1"/>
  <c r="N571" i="8" s="1"/>
  <c r="M246" i="8"/>
  <c r="N246" i="8" s="1"/>
  <c r="M256" i="8"/>
  <c r="N256" i="8" s="1"/>
  <c r="I286" i="8"/>
  <c r="I569" i="8"/>
  <c r="M569" i="8" s="1"/>
  <c r="N569" i="8" s="1"/>
  <c r="I574" i="8"/>
  <c r="M574" i="8" s="1"/>
  <c r="N574" i="8" s="1"/>
  <c r="I555" i="8"/>
  <c r="M555" i="8" s="1"/>
  <c r="N555" i="8" s="1"/>
  <c r="I570" i="8"/>
  <c r="M570" i="8" s="1"/>
  <c r="N570" i="8" s="1"/>
  <c r="M235" i="8" l="1"/>
  <c r="N235" i="8" s="1"/>
  <c r="I477" i="8"/>
  <c r="M477" i="8" s="1"/>
  <c r="N477" i="8" s="1"/>
  <c r="M170" i="8"/>
  <c r="N170" i="8" s="1"/>
  <c r="I171" i="8"/>
  <c r="I461" i="8" s="1"/>
  <c r="M461" i="8" s="1"/>
  <c r="N461" i="8" s="1"/>
  <c r="M236" i="8"/>
  <c r="N236" i="8" s="1"/>
  <c r="I527" i="8"/>
  <c r="M527" i="8" s="1"/>
  <c r="N527" i="8" s="1"/>
  <c r="I526" i="8"/>
  <c r="M526" i="8" s="1"/>
  <c r="N526" i="8" s="1"/>
  <c r="I525" i="8"/>
  <c r="M525" i="8" s="1"/>
  <c r="N525" i="8" s="1"/>
  <c r="M237" i="8"/>
  <c r="N237" i="8" s="1"/>
  <c r="M175" i="8"/>
  <c r="N175" i="8" s="1"/>
  <c r="M84" i="8"/>
  <c r="N84" i="8" s="1"/>
  <c r="M52" i="8"/>
  <c r="N52" i="8" s="1"/>
  <c r="I86" i="8"/>
  <c r="I88" i="8" s="1"/>
  <c r="I54" i="8"/>
  <c r="I56" i="8" s="1"/>
  <c r="I176" i="8"/>
  <c r="I466" i="8" s="1"/>
  <c r="M466" i="8" s="1"/>
  <c r="N466" i="8" s="1"/>
  <c r="M173" i="8"/>
  <c r="N173" i="8" s="1"/>
  <c r="M179" i="8"/>
  <c r="N179" i="8" s="1"/>
  <c r="I258" i="8"/>
  <c r="I185" i="8"/>
  <c r="I475" i="8" s="1"/>
  <c r="M475" i="8" s="1"/>
  <c r="N475" i="8" s="1"/>
  <c r="M257" i="8"/>
  <c r="N257" i="8" s="1"/>
  <c r="M75" i="8"/>
  <c r="N75" i="8" s="1"/>
  <c r="I454" i="8"/>
  <c r="M454" i="8" s="1"/>
  <c r="N454" i="8" s="1"/>
  <c r="M164" i="8"/>
  <c r="N164" i="8" s="1"/>
  <c r="I85" i="8"/>
  <c r="M85" i="8" s="1"/>
  <c r="N85" i="8" s="1"/>
  <c r="M83" i="8"/>
  <c r="N83" i="8" s="1"/>
  <c r="I165" i="8"/>
  <c r="M165" i="8" s="1"/>
  <c r="N165" i="8" s="1"/>
  <c r="I444" i="8"/>
  <c r="M444" i="8" s="1"/>
  <c r="N444" i="8" s="1"/>
  <c r="I155" i="8"/>
  <c r="M154" i="8"/>
  <c r="N154" i="8" s="1"/>
  <c r="I193" i="8"/>
  <c r="I188" i="8"/>
  <c r="I343" i="8"/>
  <c r="M343" i="8" s="1"/>
  <c r="N343" i="8" s="1"/>
  <c r="M53" i="8"/>
  <c r="N53" i="8" s="1"/>
  <c r="I55" i="8"/>
  <c r="I482" i="8"/>
  <c r="M482" i="8" s="1"/>
  <c r="N482" i="8" s="1"/>
  <c r="M192" i="8"/>
  <c r="N192" i="8" s="1"/>
  <c r="I317" i="8"/>
  <c r="M317" i="8" s="1"/>
  <c r="N317" i="8" s="1"/>
  <c r="I28" i="8"/>
  <c r="M27" i="8"/>
  <c r="N27" i="8" s="1"/>
  <c r="I275" i="8"/>
  <c r="M274" i="8"/>
  <c r="N274" i="8" s="1"/>
  <c r="I564" i="8"/>
  <c r="M564" i="8" s="1"/>
  <c r="N564" i="8" s="1"/>
  <c r="I302" i="8"/>
  <c r="M302" i="8" s="1"/>
  <c r="N302" i="8" s="1"/>
  <c r="I13" i="8"/>
  <c r="M12" i="8"/>
  <c r="N12" i="8" s="1"/>
  <c r="I416" i="8"/>
  <c r="M416" i="8" s="1"/>
  <c r="N416" i="8" s="1"/>
  <c r="I127" i="8"/>
  <c r="M126" i="8"/>
  <c r="N126" i="8" s="1"/>
  <c r="I287" i="8"/>
  <c r="M286" i="8"/>
  <c r="N286" i="8" s="1"/>
  <c r="I576" i="8"/>
  <c r="M576" i="8" s="1"/>
  <c r="N576" i="8" s="1"/>
  <c r="I472" i="8"/>
  <c r="M472" i="8" s="1"/>
  <c r="N472" i="8" s="1"/>
  <c r="I183" i="8"/>
  <c r="M182" i="8"/>
  <c r="N182" i="8" s="1"/>
  <c r="I503" i="8"/>
  <c r="M503" i="8" s="1"/>
  <c r="N503" i="8" s="1"/>
  <c r="I214" i="8"/>
  <c r="M213" i="8"/>
  <c r="N213" i="8" s="1"/>
  <c r="I430" i="8"/>
  <c r="M430" i="8" s="1"/>
  <c r="N430" i="8" s="1"/>
  <c r="I141" i="8"/>
  <c r="M140" i="8"/>
  <c r="N140" i="8" s="1"/>
  <c r="I528" i="8"/>
  <c r="M528" i="8" s="1"/>
  <c r="N528" i="8" s="1"/>
  <c r="M238" i="8"/>
  <c r="N238" i="8" s="1"/>
  <c r="I239" i="8"/>
  <c r="I331" i="8"/>
  <c r="M331" i="8" s="1"/>
  <c r="N331" i="8" s="1"/>
  <c r="I42" i="8"/>
  <c r="M41" i="8"/>
  <c r="N41" i="8" s="1"/>
  <c r="I177" i="8" l="1"/>
  <c r="I467" i="8" s="1"/>
  <c r="M467" i="8" s="1"/>
  <c r="N467" i="8" s="1"/>
  <c r="I172" i="8"/>
  <c r="I178" i="8" s="1"/>
  <c r="M178" i="8" s="1"/>
  <c r="N178" i="8" s="1"/>
  <c r="M171" i="8"/>
  <c r="N171" i="8" s="1"/>
  <c r="M54" i="8"/>
  <c r="N54" i="8" s="1"/>
  <c r="I375" i="8"/>
  <c r="M375" i="8" s="1"/>
  <c r="N375" i="8" s="1"/>
  <c r="I344" i="8"/>
  <c r="M344" i="8" s="1"/>
  <c r="N344" i="8" s="1"/>
  <c r="M86" i="8"/>
  <c r="N86" i="8" s="1"/>
  <c r="I376" i="8"/>
  <c r="M376" i="8" s="1"/>
  <c r="N376" i="8" s="1"/>
  <c r="M176" i="8"/>
  <c r="N176" i="8" s="1"/>
  <c r="I87" i="8"/>
  <c r="I377" i="8" s="1"/>
  <c r="M377" i="8" s="1"/>
  <c r="N377" i="8" s="1"/>
  <c r="I191" i="8"/>
  <c r="I481" i="8" s="1"/>
  <c r="M481" i="8" s="1"/>
  <c r="N481" i="8" s="1"/>
  <c r="M185" i="8"/>
  <c r="N185" i="8" s="1"/>
  <c r="I548" i="8"/>
  <c r="M548" i="8" s="1"/>
  <c r="N548" i="8" s="1"/>
  <c r="M258" i="8"/>
  <c r="N258" i="8" s="1"/>
  <c r="I259" i="8"/>
  <c r="I166" i="8"/>
  <c r="M166" i="8" s="1"/>
  <c r="N166" i="8" s="1"/>
  <c r="I455" i="8"/>
  <c r="M455" i="8" s="1"/>
  <c r="N455" i="8" s="1"/>
  <c r="I478" i="8"/>
  <c r="M478" i="8" s="1"/>
  <c r="N478" i="8" s="1"/>
  <c r="I189" i="8"/>
  <c r="I194" i="8"/>
  <c r="M188" i="8"/>
  <c r="N188" i="8" s="1"/>
  <c r="I483" i="8"/>
  <c r="M483" i="8" s="1"/>
  <c r="N483" i="8" s="1"/>
  <c r="M193" i="8"/>
  <c r="N193" i="8" s="1"/>
  <c r="I445" i="8"/>
  <c r="M445" i="8" s="1"/>
  <c r="N445" i="8" s="1"/>
  <c r="I156" i="8"/>
  <c r="M155" i="8"/>
  <c r="N155" i="8" s="1"/>
  <c r="I431" i="8"/>
  <c r="M431" i="8" s="1"/>
  <c r="N431" i="8" s="1"/>
  <c r="M141" i="8"/>
  <c r="N141" i="8" s="1"/>
  <c r="I142" i="8"/>
  <c r="M275" i="8"/>
  <c r="N275" i="8" s="1"/>
  <c r="I565" i="8"/>
  <c r="M565" i="8" s="1"/>
  <c r="N565" i="8" s="1"/>
  <c r="I276" i="8"/>
  <c r="I504" i="8"/>
  <c r="M504" i="8" s="1"/>
  <c r="N504" i="8" s="1"/>
  <c r="I215" i="8"/>
  <c r="M214" i="8"/>
  <c r="N214" i="8" s="1"/>
  <c r="I332" i="8"/>
  <c r="M332" i="8" s="1"/>
  <c r="N332" i="8" s="1"/>
  <c r="M42" i="8"/>
  <c r="N42" i="8" s="1"/>
  <c r="I43" i="8"/>
  <c r="M287" i="8"/>
  <c r="N287" i="8" s="1"/>
  <c r="I577" i="8"/>
  <c r="M577" i="8" s="1"/>
  <c r="N577" i="8" s="1"/>
  <c r="I288" i="8"/>
  <c r="I346" i="8"/>
  <c r="M346" i="8" s="1"/>
  <c r="N346" i="8" s="1"/>
  <c r="M56" i="8"/>
  <c r="N56" i="8" s="1"/>
  <c r="I58" i="8"/>
  <c r="I529" i="8"/>
  <c r="M529" i="8" s="1"/>
  <c r="N529" i="8" s="1"/>
  <c r="M239" i="8"/>
  <c r="N239" i="8" s="1"/>
  <c r="I240" i="8"/>
  <c r="M127" i="8"/>
  <c r="N127" i="8" s="1"/>
  <c r="I128" i="8"/>
  <c r="I417" i="8"/>
  <c r="M417" i="8" s="1"/>
  <c r="N417" i="8" s="1"/>
  <c r="I318" i="8"/>
  <c r="M318" i="8" s="1"/>
  <c r="N318" i="8" s="1"/>
  <c r="I29" i="8"/>
  <c r="M28" i="8"/>
  <c r="N28" i="8" s="1"/>
  <c r="I473" i="8"/>
  <c r="M473" i="8" s="1"/>
  <c r="N473" i="8" s="1"/>
  <c r="M183" i="8"/>
  <c r="N183" i="8" s="1"/>
  <c r="I184" i="8"/>
  <c r="I303" i="8"/>
  <c r="M303" i="8" s="1"/>
  <c r="N303" i="8" s="1"/>
  <c r="M13" i="8"/>
  <c r="N13" i="8" s="1"/>
  <c r="I14" i="8"/>
  <c r="I378" i="8"/>
  <c r="M378" i="8" s="1"/>
  <c r="N378" i="8" s="1"/>
  <c r="M88" i="8"/>
  <c r="N88" i="8" s="1"/>
  <c r="I90" i="8"/>
  <c r="I57" i="8"/>
  <c r="I345" i="8"/>
  <c r="M345" i="8" s="1"/>
  <c r="N345" i="8" s="1"/>
  <c r="M55" i="8"/>
  <c r="N55" i="8" s="1"/>
  <c r="M177" i="8" l="1"/>
  <c r="N177" i="8" s="1"/>
  <c r="I468" i="8"/>
  <c r="M468" i="8" s="1"/>
  <c r="N468" i="8" s="1"/>
  <c r="M172" i="8"/>
  <c r="N172" i="8" s="1"/>
  <c r="I462" i="8"/>
  <c r="M462" i="8" s="1"/>
  <c r="N462" i="8" s="1"/>
  <c r="I456" i="8"/>
  <c r="M456" i="8" s="1"/>
  <c r="N456" i="8" s="1"/>
  <c r="M87" i="8"/>
  <c r="N87" i="8" s="1"/>
  <c r="I89" i="8"/>
  <c r="I91" i="8" s="1"/>
  <c r="M191" i="8"/>
  <c r="N191" i="8" s="1"/>
  <c r="M259" i="8"/>
  <c r="N259" i="8" s="1"/>
  <c r="I260" i="8"/>
  <c r="I549" i="8"/>
  <c r="M549" i="8" s="1"/>
  <c r="N549" i="8" s="1"/>
  <c r="M194" i="8"/>
  <c r="N194" i="8" s="1"/>
  <c r="I484" i="8"/>
  <c r="M484" i="8" s="1"/>
  <c r="N484" i="8" s="1"/>
  <c r="I446" i="8"/>
  <c r="M446" i="8" s="1"/>
  <c r="N446" i="8" s="1"/>
  <c r="M156" i="8"/>
  <c r="N156" i="8" s="1"/>
  <c r="I157" i="8"/>
  <c r="I195" i="8"/>
  <c r="I190" i="8"/>
  <c r="M189" i="8"/>
  <c r="N189" i="8" s="1"/>
  <c r="I479" i="8"/>
  <c r="M479" i="8" s="1"/>
  <c r="N479" i="8" s="1"/>
  <c r="I333" i="8"/>
  <c r="M333" i="8" s="1"/>
  <c r="N333" i="8" s="1"/>
  <c r="I44" i="8"/>
  <c r="M43" i="8"/>
  <c r="N43" i="8" s="1"/>
  <c r="I348" i="8"/>
  <c r="M348" i="8" s="1"/>
  <c r="N348" i="8" s="1"/>
  <c r="M58" i="8"/>
  <c r="N58" i="8" s="1"/>
  <c r="I60" i="8"/>
  <c r="I319" i="8"/>
  <c r="M319" i="8" s="1"/>
  <c r="N319" i="8" s="1"/>
  <c r="I30" i="8"/>
  <c r="M29" i="8"/>
  <c r="N29" i="8" s="1"/>
  <c r="I505" i="8"/>
  <c r="M505" i="8" s="1"/>
  <c r="N505" i="8" s="1"/>
  <c r="I216" i="8"/>
  <c r="M215" i="8"/>
  <c r="N215" i="8" s="1"/>
  <c r="I304" i="8"/>
  <c r="M304" i="8" s="1"/>
  <c r="N304" i="8" s="1"/>
  <c r="I15" i="8"/>
  <c r="M14" i="8"/>
  <c r="N14" i="8" s="1"/>
  <c r="I432" i="8"/>
  <c r="M432" i="8" s="1"/>
  <c r="N432" i="8" s="1"/>
  <c r="I143" i="8"/>
  <c r="M142" i="8"/>
  <c r="N142" i="8" s="1"/>
  <c r="I474" i="8"/>
  <c r="M474" i="8" s="1"/>
  <c r="N474" i="8" s="1"/>
  <c r="M184" i="8"/>
  <c r="N184" i="8" s="1"/>
  <c r="I347" i="8"/>
  <c r="M347" i="8" s="1"/>
  <c r="N347" i="8" s="1"/>
  <c r="M57" i="8"/>
  <c r="N57" i="8" s="1"/>
  <c r="I59" i="8"/>
  <c r="I380" i="8"/>
  <c r="M380" i="8" s="1"/>
  <c r="N380" i="8" s="1"/>
  <c r="I96" i="8"/>
  <c r="M90" i="8"/>
  <c r="N90" i="8" s="1"/>
  <c r="I289" i="8"/>
  <c r="M288" i="8"/>
  <c r="N288" i="8" s="1"/>
  <c r="I578" i="8"/>
  <c r="M578" i="8" s="1"/>
  <c r="N578" i="8" s="1"/>
  <c r="I277" i="8"/>
  <c r="M276" i="8"/>
  <c r="N276" i="8" s="1"/>
  <c r="I566" i="8"/>
  <c r="M566" i="8" s="1"/>
  <c r="N566" i="8" s="1"/>
  <c r="I530" i="8"/>
  <c r="M530" i="8" s="1"/>
  <c r="N530" i="8" s="1"/>
  <c r="M240" i="8"/>
  <c r="N240" i="8" s="1"/>
  <c r="I418" i="8"/>
  <c r="M418" i="8" s="1"/>
  <c r="N418" i="8" s="1"/>
  <c r="I129" i="8"/>
  <c r="M128" i="8"/>
  <c r="N128" i="8" s="1"/>
  <c r="I379" i="8" l="1"/>
  <c r="M379" i="8" s="1"/>
  <c r="N379" i="8" s="1"/>
  <c r="M89" i="8"/>
  <c r="N89" i="8" s="1"/>
  <c r="M260" i="8"/>
  <c r="N260" i="8" s="1"/>
  <c r="I550" i="8"/>
  <c r="M550" i="8" s="1"/>
  <c r="N550" i="8" s="1"/>
  <c r="I261" i="8"/>
  <c r="I480" i="8"/>
  <c r="M480" i="8" s="1"/>
  <c r="N480" i="8" s="1"/>
  <c r="M190" i="8"/>
  <c r="N190" i="8" s="1"/>
  <c r="I196" i="8"/>
  <c r="I485" i="8"/>
  <c r="M485" i="8" s="1"/>
  <c r="N485" i="8" s="1"/>
  <c r="M195" i="8"/>
  <c r="N195" i="8" s="1"/>
  <c r="I447" i="8"/>
  <c r="M447" i="8" s="1"/>
  <c r="N447" i="8" s="1"/>
  <c r="M157" i="8"/>
  <c r="N157" i="8" s="1"/>
  <c r="I158" i="8"/>
  <c r="I290" i="8"/>
  <c r="M289" i="8"/>
  <c r="N289" i="8" s="1"/>
  <c r="I579" i="8"/>
  <c r="M579" i="8" s="1"/>
  <c r="N579" i="8" s="1"/>
  <c r="I567" i="8"/>
  <c r="M567" i="8" s="1"/>
  <c r="N567" i="8" s="1"/>
  <c r="M277" i="8"/>
  <c r="N277" i="8" s="1"/>
  <c r="I433" i="8"/>
  <c r="M433" i="8" s="1"/>
  <c r="N433" i="8" s="1"/>
  <c r="I144" i="8"/>
  <c r="M143" i="8"/>
  <c r="N143" i="8" s="1"/>
  <c r="I305" i="8"/>
  <c r="M305" i="8" s="1"/>
  <c r="N305" i="8" s="1"/>
  <c r="M15" i="8"/>
  <c r="N15" i="8" s="1"/>
  <c r="I16" i="8"/>
  <c r="M91" i="8"/>
  <c r="N91" i="8" s="1"/>
  <c r="I381" i="8"/>
  <c r="M381" i="8" s="1"/>
  <c r="N381" i="8" s="1"/>
  <c r="I92" i="8"/>
  <c r="I386" i="8"/>
  <c r="M386" i="8" s="1"/>
  <c r="N386" i="8" s="1"/>
  <c r="M96" i="8"/>
  <c r="N96" i="8" s="1"/>
  <c r="I100" i="8"/>
  <c r="I419" i="8"/>
  <c r="M419" i="8" s="1"/>
  <c r="N419" i="8" s="1"/>
  <c r="M129" i="8"/>
  <c r="N129" i="8" s="1"/>
  <c r="I130" i="8"/>
  <c r="I349" i="8"/>
  <c r="M349" i="8" s="1"/>
  <c r="N349" i="8" s="1"/>
  <c r="M59" i="8"/>
  <c r="N59" i="8" s="1"/>
  <c r="I61" i="8"/>
  <c r="I506" i="8"/>
  <c r="M506" i="8" s="1"/>
  <c r="N506" i="8" s="1"/>
  <c r="I217" i="8"/>
  <c r="M216" i="8"/>
  <c r="N216" i="8" s="1"/>
  <c r="I350" i="8"/>
  <c r="M350" i="8" s="1"/>
  <c r="N350" i="8" s="1"/>
  <c r="I62" i="8"/>
  <c r="M60" i="8"/>
  <c r="N60" i="8" s="1"/>
  <c r="I334" i="8"/>
  <c r="M334" i="8" s="1"/>
  <c r="N334" i="8" s="1"/>
  <c r="I45" i="8"/>
  <c r="M44" i="8"/>
  <c r="N44" i="8" s="1"/>
  <c r="I320" i="8"/>
  <c r="M320" i="8" s="1"/>
  <c r="N320" i="8" s="1"/>
  <c r="M30" i="8"/>
  <c r="N30" i="8" s="1"/>
  <c r="I31" i="8"/>
  <c r="I551" i="8" l="1"/>
  <c r="M551" i="8" s="1"/>
  <c r="N551" i="8" s="1"/>
  <c r="M261" i="8"/>
  <c r="N261" i="8" s="1"/>
  <c r="I262" i="8"/>
  <c r="I448" i="8"/>
  <c r="M448" i="8" s="1"/>
  <c r="N448" i="8" s="1"/>
  <c r="M158" i="8"/>
  <c r="N158" i="8" s="1"/>
  <c r="I159" i="8"/>
  <c r="M196" i="8"/>
  <c r="N196" i="8" s="1"/>
  <c r="I486" i="8"/>
  <c r="M486" i="8" s="1"/>
  <c r="N486" i="8" s="1"/>
  <c r="I420" i="8"/>
  <c r="M420" i="8" s="1"/>
  <c r="N420" i="8" s="1"/>
  <c r="I131" i="8"/>
  <c r="M130" i="8"/>
  <c r="N130" i="8" s="1"/>
  <c r="I335" i="8"/>
  <c r="M335" i="8" s="1"/>
  <c r="N335" i="8" s="1"/>
  <c r="I46" i="8"/>
  <c r="M45" i="8"/>
  <c r="N45" i="8" s="1"/>
  <c r="I434" i="8"/>
  <c r="M434" i="8" s="1"/>
  <c r="N434" i="8" s="1"/>
  <c r="M144" i="8"/>
  <c r="N144" i="8" s="1"/>
  <c r="I145" i="8"/>
  <c r="I306" i="8"/>
  <c r="M306" i="8" s="1"/>
  <c r="N306" i="8" s="1"/>
  <c r="I17" i="8"/>
  <c r="M16" i="8"/>
  <c r="N16" i="8" s="1"/>
  <c r="I390" i="8"/>
  <c r="M390" i="8" s="1"/>
  <c r="N390" i="8" s="1"/>
  <c r="I106" i="8"/>
  <c r="M100" i="8"/>
  <c r="N100" i="8" s="1"/>
  <c r="I32" i="8"/>
  <c r="I321" i="8"/>
  <c r="M321" i="8" s="1"/>
  <c r="N321" i="8" s="1"/>
  <c r="M31" i="8"/>
  <c r="N31" i="8" s="1"/>
  <c r="I352" i="8"/>
  <c r="M352" i="8" s="1"/>
  <c r="N352" i="8" s="1"/>
  <c r="M62" i="8"/>
  <c r="N62" i="8" s="1"/>
  <c r="I351" i="8"/>
  <c r="M351" i="8" s="1"/>
  <c r="N351" i="8" s="1"/>
  <c r="M61" i="8"/>
  <c r="N61" i="8" s="1"/>
  <c r="I63" i="8"/>
  <c r="I382" i="8"/>
  <c r="M382" i="8" s="1"/>
  <c r="N382" i="8" s="1"/>
  <c r="I93" i="8"/>
  <c r="M92" i="8"/>
  <c r="N92" i="8" s="1"/>
  <c r="I507" i="8"/>
  <c r="M507" i="8" s="1"/>
  <c r="N507" i="8" s="1"/>
  <c r="M217" i="8"/>
  <c r="N217" i="8" s="1"/>
  <c r="I218" i="8"/>
  <c r="I580" i="8"/>
  <c r="M580" i="8" s="1"/>
  <c r="N580" i="8" s="1"/>
  <c r="I291" i="8"/>
  <c r="M290" i="8"/>
  <c r="N290" i="8" s="1"/>
  <c r="M262" i="8" l="1"/>
  <c r="N262" i="8" s="1"/>
  <c r="I552" i="8"/>
  <c r="M552" i="8" s="1"/>
  <c r="N552" i="8" s="1"/>
  <c r="M159" i="8"/>
  <c r="N159" i="8" s="1"/>
  <c r="I449" i="8"/>
  <c r="M449" i="8" s="1"/>
  <c r="N449" i="8" s="1"/>
  <c r="M291" i="8"/>
  <c r="N291" i="8" s="1"/>
  <c r="I581" i="8"/>
  <c r="M581" i="8" s="1"/>
  <c r="N581" i="8" s="1"/>
  <c r="I336" i="8"/>
  <c r="M336" i="8" s="1"/>
  <c r="N336" i="8" s="1"/>
  <c r="M46" i="8"/>
  <c r="N46" i="8" s="1"/>
  <c r="I396" i="8"/>
  <c r="M396" i="8" s="1"/>
  <c r="N396" i="8" s="1"/>
  <c r="M106" i="8"/>
  <c r="N106" i="8" s="1"/>
  <c r="I107" i="8"/>
  <c r="I421" i="8"/>
  <c r="M421" i="8" s="1"/>
  <c r="N421" i="8" s="1"/>
  <c r="M131" i="8"/>
  <c r="N131" i="8" s="1"/>
  <c r="I383" i="8"/>
  <c r="M383" i="8" s="1"/>
  <c r="N383" i="8" s="1"/>
  <c r="I94" i="8"/>
  <c r="M93" i="8"/>
  <c r="N93" i="8" s="1"/>
  <c r="I353" i="8"/>
  <c r="M353" i="8" s="1"/>
  <c r="N353" i="8" s="1"/>
  <c r="M63" i="8"/>
  <c r="N63" i="8" s="1"/>
  <c r="I307" i="8"/>
  <c r="M307" i="8" s="1"/>
  <c r="N307" i="8" s="1"/>
  <c r="M17" i="8"/>
  <c r="N17" i="8" s="1"/>
  <c r="I322" i="8"/>
  <c r="M322" i="8" s="1"/>
  <c r="N322" i="8" s="1"/>
  <c r="M32" i="8"/>
  <c r="N32" i="8" s="1"/>
  <c r="I435" i="8"/>
  <c r="M435" i="8" s="1"/>
  <c r="N435" i="8" s="1"/>
  <c r="M145" i="8"/>
  <c r="N145" i="8" s="1"/>
  <c r="I508" i="8"/>
  <c r="M508" i="8" s="1"/>
  <c r="N508" i="8" s="1"/>
  <c r="M218" i="8"/>
  <c r="N218" i="8" s="1"/>
  <c r="I384" i="8" l="1"/>
  <c r="M384" i="8" s="1"/>
  <c r="N384" i="8" s="1"/>
  <c r="I95" i="8"/>
  <c r="M94" i="8"/>
  <c r="N94" i="8" s="1"/>
  <c r="I397" i="8"/>
  <c r="M397" i="8" s="1"/>
  <c r="N397" i="8" s="1"/>
  <c r="M107" i="8"/>
  <c r="N107" i="8" s="1"/>
  <c r="I385" i="8" l="1"/>
  <c r="M385" i="8" s="1"/>
  <c r="N385" i="8" s="1"/>
  <c r="M95" i="8"/>
  <c r="N95" i="8" s="1"/>
  <c r="I97" i="8"/>
  <c r="I387" i="8" l="1"/>
  <c r="M387" i="8" s="1"/>
  <c r="N387" i="8" s="1"/>
  <c r="I98" i="8"/>
  <c r="M97" i="8"/>
  <c r="N97" i="8" s="1"/>
  <c r="I388" i="8" l="1"/>
  <c r="M388" i="8" s="1"/>
  <c r="N388" i="8" s="1"/>
  <c r="M98" i="8"/>
  <c r="N98" i="8" s="1"/>
  <c r="I99" i="8"/>
  <c r="I389" i="8" l="1"/>
  <c r="M389" i="8" s="1"/>
  <c r="N389" i="8" s="1"/>
  <c r="I101" i="8"/>
  <c r="M99" i="8"/>
  <c r="N99" i="8" s="1"/>
  <c r="I391" i="8" l="1"/>
  <c r="M391" i="8" s="1"/>
  <c r="N391" i="8" s="1"/>
  <c r="M101" i="8"/>
  <c r="N101" i="8" s="1"/>
  <c r="I102" i="8"/>
  <c r="I392" i="8" l="1"/>
  <c r="M392" i="8" s="1"/>
  <c r="N392" i="8" s="1"/>
  <c r="I103" i="8"/>
  <c r="M102" i="8"/>
  <c r="N102" i="8" s="1"/>
  <c r="M103" i="8" l="1"/>
  <c r="N103" i="8" s="1"/>
  <c r="I393" i="8"/>
  <c r="M393" i="8" s="1"/>
  <c r="N393" i="8" s="1"/>
  <c r="I104" i="8"/>
  <c r="I394" i="8" l="1"/>
  <c r="M394" i="8" s="1"/>
  <c r="N394" i="8" s="1"/>
  <c r="I105" i="8"/>
  <c r="M104" i="8"/>
  <c r="N104" i="8" s="1"/>
  <c r="I395" i="8" l="1"/>
  <c r="M395" i="8" s="1"/>
  <c r="N395" i="8" s="1"/>
  <c r="I108" i="8"/>
  <c r="M105" i="8"/>
  <c r="N105" i="8" s="1"/>
  <c r="I398" i="8" l="1"/>
  <c r="M398" i="8" s="1"/>
  <c r="N398" i="8" s="1"/>
  <c r="M108" i="8"/>
  <c r="N108" i="8" s="1"/>
  <c r="B1" i="3" l="1"/>
</calcChain>
</file>

<file path=xl/comments1.xml><?xml version="1.0" encoding="utf-8"?>
<comments xmlns="http://schemas.openxmlformats.org/spreadsheetml/2006/main">
  <authors>
    <author>tc={9609F59F-DBD2-4F2E-A8B0-A7BEE4583454}</author>
  </authors>
  <commentList>
    <comment ref="N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Regla 1: 
-	Si Promociona y/o aplica su promoción: 1er Escalón del nivel siguiente
-	No promociona 
o	Performo: 
	MRI actual =&lt; MRI que le corresponde, pasara a tener el MRI que corresponde a su nivel y bloque
	MRI actual &gt; MRI que le corresponde, mantendrá su MRI para los casos que no supere el 100%, si supera el 100% tendrá una reducción de 5%
o	No performo: tendrá un incremento reducido sobre el porcentaje de la mediana o nulo</t>
        </r>
      </text>
    </comment>
  </commentList>
</comments>
</file>

<file path=xl/sharedStrings.xml><?xml version="1.0" encoding="utf-8"?>
<sst xmlns="http://schemas.openxmlformats.org/spreadsheetml/2006/main" count="5789" uniqueCount="1063">
  <si>
    <t>Position</t>
  </si>
  <si>
    <t xml:space="preserve"> </t>
  </si>
  <si>
    <t>Level</t>
  </si>
  <si>
    <t>Track description</t>
  </si>
  <si>
    <t>Position Description</t>
  </si>
  <si>
    <t>Oficina</t>
  </si>
  <si>
    <t>Supervisor Name</t>
  </si>
  <si>
    <t>Counselor</t>
  </si>
  <si>
    <t>MRI</t>
  </si>
  <si>
    <t>Level Final</t>
  </si>
  <si>
    <t>Position Final</t>
  </si>
  <si>
    <t>Salario Final</t>
  </si>
  <si>
    <t>GARCIA, XAVIER LUIS</t>
  </si>
  <si>
    <t>PRAUSE, ADRIAN</t>
  </si>
  <si>
    <t>YUTIZ, GABRIELA LAURA</t>
  </si>
  <si>
    <t>MESERE, CECILIA GUADALUPE</t>
  </si>
  <si>
    <t>BRUSA, MARIA BEATRIZ</t>
  </si>
  <si>
    <t>Testing</t>
  </si>
  <si>
    <t>RODRIGUEZ KENNY, FEDERICO</t>
  </si>
  <si>
    <t>LAPORTA, JORGE EDUARDO</t>
  </si>
  <si>
    <t>CAVAGNARI, LIONEL</t>
  </si>
  <si>
    <t>DELIA, OSCAR ENRIQUE</t>
  </si>
  <si>
    <t>OLIVIERI, FABIO MARTIN</t>
  </si>
  <si>
    <t>DANDINI, WALTER ANDRES</t>
  </si>
  <si>
    <t>GAMBARO, MATIAS NICOLAS</t>
  </si>
  <si>
    <t>GONZALEZ, JAVIER ALEJANDRO</t>
  </si>
  <si>
    <t>GARCIA, VERONICA LORENA</t>
  </si>
  <si>
    <t>BISCAYART, ALEJANDRO ANDRES</t>
  </si>
  <si>
    <t>TIRIMACCO, CRISTIAN HORACIO</t>
  </si>
  <si>
    <t>ROSATTI, ANIBAL JOSE</t>
  </si>
  <si>
    <t>DIP, MARCOS JAVIER</t>
  </si>
  <si>
    <t>BARREIRO, TATIANA VANESA</t>
  </si>
  <si>
    <t>ZEHNDER PENA, ANDRES ENRIQUE</t>
  </si>
  <si>
    <t>MARTIN, LISANDRO</t>
  </si>
  <si>
    <t>RAMIREZ GRAZIANO, MARTIN DARIO</t>
  </si>
  <si>
    <t>CASALS, CARLOS CELESTE</t>
  </si>
  <si>
    <t>VIGO, MARIO ALBERTO</t>
  </si>
  <si>
    <t>ROIG, PATRICIA</t>
  </si>
  <si>
    <t>MAJLUF, ANDREA PAOLA</t>
  </si>
  <si>
    <t>INGHELS, KEVIN</t>
  </si>
  <si>
    <t>SANZ, DIEGO SEBASTIAN</t>
  </si>
  <si>
    <t>RAMOS, JONATAN DAVID</t>
  </si>
  <si>
    <t>BASILICO, MARINA</t>
  </si>
  <si>
    <t>BUZEY ROCCI, MILTON IGNACIO</t>
  </si>
  <si>
    <t>FOJGIEL, MATIAS ARIEL</t>
  </si>
  <si>
    <t>GARCIA, MARIANA BEATRIZ</t>
  </si>
  <si>
    <t>HASON, ALEJANDRO</t>
  </si>
  <si>
    <t>MANTOANI, MARIA CAROLINA</t>
  </si>
  <si>
    <t>DX05</t>
  </si>
  <si>
    <t>DX06</t>
  </si>
  <si>
    <t>DX07</t>
  </si>
  <si>
    <t>DX08</t>
  </si>
  <si>
    <t>DX09</t>
  </si>
  <si>
    <t>DX10</t>
  </si>
  <si>
    <t>DY05</t>
  </si>
  <si>
    <t>DY06</t>
  </si>
  <si>
    <t>DY07</t>
  </si>
  <si>
    <t>DY08</t>
  </si>
  <si>
    <t>DY09</t>
  </si>
  <si>
    <t>DY10</t>
  </si>
  <si>
    <t>DZ05</t>
  </si>
  <si>
    <t>DZ06</t>
  </si>
  <si>
    <t>DZ07</t>
  </si>
  <si>
    <t>DZ08</t>
  </si>
  <si>
    <t>DZ09</t>
  </si>
  <si>
    <t>DZ10</t>
  </si>
  <si>
    <t>FX02</t>
  </si>
  <si>
    <t>FX03</t>
  </si>
  <si>
    <t>GX01</t>
  </si>
  <si>
    <t>GX02</t>
  </si>
  <si>
    <t>GX03</t>
  </si>
  <si>
    <t>GX04</t>
  </si>
  <si>
    <t>GX05</t>
  </si>
  <si>
    <t>GY01</t>
  </si>
  <si>
    <t>GY02</t>
  </si>
  <si>
    <t>GY03</t>
  </si>
  <si>
    <t>GY04</t>
  </si>
  <si>
    <t>GZ01</t>
  </si>
  <si>
    <t>GZ02</t>
  </si>
  <si>
    <t>GZ03</t>
  </si>
  <si>
    <t>GZ04</t>
  </si>
  <si>
    <t>HX02</t>
  </si>
  <si>
    <t>HX03</t>
  </si>
  <si>
    <t>HX04</t>
  </si>
  <si>
    <t>HX05</t>
  </si>
  <si>
    <t>HY02</t>
  </si>
  <si>
    <t>HY03</t>
  </si>
  <si>
    <t>HY04</t>
  </si>
  <si>
    <t>HZ02</t>
  </si>
  <si>
    <t>HZ03</t>
  </si>
  <si>
    <t>HZ04</t>
  </si>
  <si>
    <t>HZ05</t>
  </si>
  <si>
    <t>JX01</t>
  </si>
  <si>
    <t>JX02</t>
  </si>
  <si>
    <t>JX03</t>
  </si>
  <si>
    <t>JX04</t>
  </si>
  <si>
    <t>JX05</t>
  </si>
  <si>
    <t>JY01</t>
  </si>
  <si>
    <t>JY02</t>
  </si>
  <si>
    <t>JY03</t>
  </si>
  <si>
    <t>JY04</t>
  </si>
  <si>
    <t>JY05</t>
  </si>
  <si>
    <t>JZ02</t>
  </si>
  <si>
    <t>JZ03</t>
  </si>
  <si>
    <t>JZ04</t>
  </si>
  <si>
    <t>KX03</t>
  </si>
  <si>
    <t>KX04</t>
  </si>
  <si>
    <t>KY03</t>
  </si>
  <si>
    <t>KY04</t>
  </si>
  <si>
    <t>KZ03</t>
  </si>
  <si>
    <t>KZ04</t>
  </si>
  <si>
    <t>RX05</t>
  </si>
  <si>
    <t>RX06</t>
  </si>
  <si>
    <t>RY06</t>
  </si>
  <si>
    <t>TR00</t>
  </si>
  <si>
    <t>Ciudad</t>
  </si>
  <si>
    <t>Software Development</t>
  </si>
  <si>
    <t>ARGROS</t>
  </si>
  <si>
    <t>Functional Analyst</t>
  </si>
  <si>
    <t>ARGROJAS</t>
  </si>
  <si>
    <t>ARGBSAS</t>
  </si>
  <si>
    <t>Master Software Developer</t>
  </si>
  <si>
    <t>GALETTO, LILIANA BEATRIZ</t>
  </si>
  <si>
    <t>DELGADO, FLORENCIA JUDITH</t>
  </si>
  <si>
    <t>ARGSTAFE</t>
  </si>
  <si>
    <t>ALZAPIEDI, DANIEL</t>
  </si>
  <si>
    <t>LEONE, MANUEL</t>
  </si>
  <si>
    <t>BRAVO, JOSE LUIS</t>
  </si>
  <si>
    <t>CASTRO, JULIAN</t>
  </si>
  <si>
    <t>MORETTI, JUAN MANUEL</t>
  </si>
  <si>
    <t>MULLER, LUIS LEONARDO</t>
  </si>
  <si>
    <t>P</t>
  </si>
  <si>
    <t>ESCUDERO, DIEGO FERNANDO</t>
  </si>
  <si>
    <t>ARAKAKI, URIEL GASHIN CARLOS</t>
  </si>
  <si>
    <t>VILAR, LUCIO</t>
  </si>
  <si>
    <t>ANDRADA, DANIEL MARTIN</t>
  </si>
  <si>
    <t>DOMINGUEZ CEJAS, RICARDO</t>
  </si>
  <si>
    <t>CARANDO, ALAN MAURO</t>
  </si>
  <si>
    <t>BASSI, MAURICIO GASTON</t>
  </si>
  <si>
    <t>GRAMAGLIA, PABLO HECTOR</t>
  </si>
  <si>
    <t>OBERMEYER, MARISOL</t>
  </si>
  <si>
    <t>TAMONE, MATIAS</t>
  </si>
  <si>
    <t>MUÑOZ, MATIAS SEBASTIAN</t>
  </si>
  <si>
    <t>BOGADO, JULIAN</t>
  </si>
  <si>
    <t>AROZAMENA, BENJAMIN</t>
  </si>
  <si>
    <t>GUZMAN, YASMIN SABRINA</t>
  </si>
  <si>
    <t>COBAS, ANA PAULA</t>
  </si>
  <si>
    <t>SUAREZ, EMILIANO ALEJANDRO</t>
  </si>
  <si>
    <t>CECHI, ALEJANDRO DANIEL</t>
  </si>
  <si>
    <t>ARGSNICOLA</t>
  </si>
  <si>
    <t>SCALEA, CLAUDIO MARCELO</t>
  </si>
  <si>
    <t>CUÑARRO, PABLO</t>
  </si>
  <si>
    <t>FEVRIER, GASPAR</t>
  </si>
  <si>
    <t>ARCHENZIO, LUCAS</t>
  </si>
  <si>
    <t>ARISTEGUI, LAURA ROMINA</t>
  </si>
  <si>
    <t>PREMET, MARCELO</t>
  </si>
  <si>
    <t>LOPEZ, HECTOR ANTONIO</t>
  </si>
  <si>
    <t>SOSA, MATIAS</t>
  </si>
  <si>
    <t>Track</t>
  </si>
  <si>
    <t>DEVELO</t>
  </si>
  <si>
    <t>Software Developer SME</t>
  </si>
  <si>
    <t>SW Renowned Expert</t>
  </si>
  <si>
    <t>SW Development Fellow</t>
  </si>
  <si>
    <t>Master Software Developer - HT</t>
  </si>
  <si>
    <t>Software Developer SME - HT</t>
  </si>
  <si>
    <t>SW Renowned Expert - HT</t>
  </si>
  <si>
    <t>SW Development Fellow - HT</t>
  </si>
  <si>
    <t>SW Development Advisor - HT</t>
  </si>
  <si>
    <t>Master Software Developer - O</t>
  </si>
  <si>
    <t>Software Developer SME - O</t>
  </si>
  <si>
    <t>SW Renowned Expert - O</t>
  </si>
  <si>
    <t>SW Development Fellow - O</t>
  </si>
  <si>
    <t>SW Development Advisor - O</t>
  </si>
  <si>
    <t>SD Analyst</t>
  </si>
  <si>
    <t>Developer</t>
  </si>
  <si>
    <t>Experienced Developer</t>
  </si>
  <si>
    <t>Sr Developer</t>
  </si>
  <si>
    <t>Technical Lead</t>
  </si>
  <si>
    <t>GX06</t>
  </si>
  <si>
    <t>SD Analyst - HT</t>
  </si>
  <si>
    <t>Developer - HT</t>
  </si>
  <si>
    <t>Experienced Developer - HT</t>
  </si>
  <si>
    <t>Sr Developer - HT</t>
  </si>
  <si>
    <t>Technical Lead - HT</t>
  </si>
  <si>
    <t>SD Analyst - O</t>
  </si>
  <si>
    <t>Developer - O</t>
  </si>
  <si>
    <t>Experienced Developer - O</t>
  </si>
  <si>
    <t>Sr Developer - O</t>
  </si>
  <si>
    <t>Technical Lead - O</t>
  </si>
  <si>
    <t>Exp Functional Analyst</t>
  </si>
  <si>
    <t>Sr Functional Analyst</t>
  </si>
  <si>
    <t>Functional Analyst - HT</t>
  </si>
  <si>
    <t>Exp Functional Analyst - HT</t>
  </si>
  <si>
    <t>Sr Functional Analyst - HT</t>
  </si>
  <si>
    <t>Functional Analyst - O</t>
  </si>
  <si>
    <t>Exp Functional Analyst - O</t>
  </si>
  <si>
    <t>Sr Functional Analyst - O</t>
  </si>
  <si>
    <t>Tester</t>
  </si>
  <si>
    <t>Experienced Tester</t>
  </si>
  <si>
    <t>Sr Tester</t>
  </si>
  <si>
    <t>Tester - HT</t>
  </si>
  <si>
    <t>Experienced Tester - HT</t>
  </si>
  <si>
    <t>Sr Tester - HT</t>
  </si>
  <si>
    <t>Tester - O</t>
  </si>
  <si>
    <t>Experienced Tester - O</t>
  </si>
  <si>
    <t>Sr Tester - O</t>
  </si>
  <si>
    <t>Sr Software Architect</t>
  </si>
  <si>
    <t>Sr Software Architect - HT</t>
  </si>
  <si>
    <t>Sr Software Architect - O</t>
  </si>
  <si>
    <t>Trainee</t>
  </si>
  <si>
    <t>BZ04</t>
  </si>
  <si>
    <t>Business Consulting</t>
  </si>
  <si>
    <t>Sr Business Consultant - O</t>
  </si>
  <si>
    <t>Project Management</t>
  </si>
  <si>
    <t>Architecture</t>
  </si>
  <si>
    <t>Managed Services</t>
  </si>
  <si>
    <t>Consultant</t>
  </si>
  <si>
    <t>BX03</t>
  </si>
  <si>
    <t>Exp Business Consultant</t>
  </si>
  <si>
    <t>PM06</t>
  </si>
  <si>
    <t>Project Manager</t>
  </si>
  <si>
    <t>FX04</t>
  </si>
  <si>
    <t>Sr Consultant</t>
  </si>
  <si>
    <t>ARCHTC</t>
  </si>
  <si>
    <t>Master Architect</t>
  </si>
  <si>
    <t>PROJCT</t>
  </si>
  <si>
    <t>PM05</t>
  </si>
  <si>
    <t>Systems Integration Consulting</t>
  </si>
  <si>
    <t>SYINCO</t>
  </si>
  <si>
    <t>MNGSER</t>
  </si>
  <si>
    <t>CONSUL</t>
  </si>
  <si>
    <t>% Inc</t>
  </si>
  <si>
    <t>Headcount</t>
  </si>
  <si>
    <t>Current Salaries (Mo.)</t>
  </si>
  <si>
    <t>Current Salaries USD</t>
  </si>
  <si>
    <t>Sum of New salary USD</t>
  </si>
  <si>
    <t>Sum of Inc. %</t>
  </si>
  <si>
    <t>MEDIANAS TABULADOR en MONEDA LOCAL</t>
  </si>
  <si>
    <t>PAIS:</t>
  </si>
  <si>
    <t>ARGENTINA</t>
  </si>
  <si>
    <t>mo|</t>
  </si>
  <si>
    <t>FECHA:</t>
  </si>
  <si>
    <t>DICIEMBRE 2019</t>
  </si>
  <si>
    <t>cia</t>
  </si>
  <si>
    <t>level</t>
  </si>
  <si>
    <t>CONCATENADO Oficina-Track-position</t>
  </si>
  <si>
    <t>Mediana (LC)</t>
  </si>
  <si>
    <t>% bono</t>
  </si>
  <si>
    <t>factor costo laboral</t>
  </si>
  <si>
    <t>factor cargas sociales</t>
  </si>
  <si>
    <t>Costo Laboral mensual</t>
  </si>
  <si>
    <t>SCR (LC)</t>
  </si>
  <si>
    <t>factor de costo s/track</t>
  </si>
  <si>
    <t>cia  asociada</t>
  </si>
  <si>
    <t>all</t>
  </si>
  <si>
    <t>ROS - BS AS</t>
  </si>
  <si>
    <t>Aspirant Architect</t>
  </si>
  <si>
    <t>AX02</t>
  </si>
  <si>
    <t>Architect</t>
  </si>
  <si>
    <t>AX03</t>
  </si>
  <si>
    <t>Business Management</t>
  </si>
  <si>
    <t>Sr Architect</t>
  </si>
  <si>
    <t>AX04</t>
  </si>
  <si>
    <t>Business Support</t>
  </si>
  <si>
    <t>Architecture SME</t>
  </si>
  <si>
    <t>RX07</t>
  </si>
  <si>
    <t>Service Management</t>
  </si>
  <si>
    <t>Archit Renowned Expert</t>
  </si>
  <si>
    <t>RX08</t>
  </si>
  <si>
    <t>desarrollo</t>
  </si>
  <si>
    <t>Architecture Fellow</t>
  </si>
  <si>
    <t>RX09</t>
  </si>
  <si>
    <t>Architecture Advisor</t>
  </si>
  <si>
    <t>RX10</t>
  </si>
  <si>
    <t>analysis</t>
  </si>
  <si>
    <t>RX11</t>
  </si>
  <si>
    <t>Architecture Strategist</t>
  </si>
  <si>
    <t>RX12</t>
  </si>
  <si>
    <t>Chief Technology Officer</t>
  </si>
  <si>
    <t>RX13</t>
  </si>
  <si>
    <t>RX14</t>
  </si>
  <si>
    <t>BC Analyst</t>
  </si>
  <si>
    <t>BX01</t>
  </si>
  <si>
    <t>Business Consultant</t>
  </si>
  <si>
    <t>BX02</t>
  </si>
  <si>
    <t>Sr Business Consultant</t>
  </si>
  <si>
    <t>BX04</t>
  </si>
  <si>
    <t>BX05</t>
  </si>
  <si>
    <t>Master Buss Consultant</t>
  </si>
  <si>
    <t>BX06</t>
  </si>
  <si>
    <t>Business Consulting SME</t>
  </si>
  <si>
    <t>BX07</t>
  </si>
  <si>
    <t>BC Renowned Expert</t>
  </si>
  <si>
    <t>BX08</t>
  </si>
  <si>
    <t>Buss Consulting Fellow</t>
  </si>
  <si>
    <t>BX09</t>
  </si>
  <si>
    <t>Buss Consulting Advisor</t>
  </si>
  <si>
    <t>BX10</t>
  </si>
  <si>
    <t>BX11</t>
  </si>
  <si>
    <t>Buss Consulting Strategist</t>
  </si>
  <si>
    <t>BX12</t>
  </si>
  <si>
    <t>BX13</t>
  </si>
  <si>
    <t>BX14</t>
  </si>
  <si>
    <t>BC Analyst - O</t>
  </si>
  <si>
    <t>BZ01</t>
  </si>
  <si>
    <t>Business Consultant - O</t>
  </si>
  <si>
    <t>BZ02</t>
  </si>
  <si>
    <t>Exp Business Consultant - O</t>
  </si>
  <si>
    <t>BZ03</t>
  </si>
  <si>
    <t>BZ05</t>
  </si>
  <si>
    <t>Master Buss Consultant - O</t>
  </si>
  <si>
    <t>BZ06</t>
  </si>
  <si>
    <t>Business Consulting SME - O</t>
  </si>
  <si>
    <t>BZ07</t>
  </si>
  <si>
    <t>BC Renowned Expert - O</t>
  </si>
  <si>
    <t>BZ08</t>
  </si>
  <si>
    <t>Buss Consulting Fellow - O</t>
  </si>
  <si>
    <t>BZ09</t>
  </si>
  <si>
    <t>Buss Consulting Advisor - O</t>
  </si>
  <si>
    <t>BZ10</t>
  </si>
  <si>
    <t>BZ11</t>
  </si>
  <si>
    <t>Buss Consulting Strategist - O</t>
  </si>
  <si>
    <t>BZ12</t>
  </si>
  <si>
    <t>Chief Technology Officer - O</t>
  </si>
  <si>
    <t>BZ13</t>
  </si>
  <si>
    <t>BZ14</t>
  </si>
  <si>
    <t>DS Manager</t>
  </si>
  <si>
    <t>BUSMGT</t>
  </si>
  <si>
    <t>LM06</t>
  </si>
  <si>
    <t>Vertical Manager</t>
  </si>
  <si>
    <t>VM06</t>
  </si>
  <si>
    <t>DS Sr Manager</t>
  </si>
  <si>
    <t>LM07</t>
  </si>
  <si>
    <t>Vertical Sr Manager</t>
  </si>
  <si>
    <t>VM07</t>
  </si>
  <si>
    <t>DS Associate Director</t>
  </si>
  <si>
    <t>LM08</t>
  </si>
  <si>
    <t>Vertical Associate Director</t>
  </si>
  <si>
    <t>VM08</t>
  </si>
  <si>
    <t>DS Director</t>
  </si>
  <si>
    <t>LM09</t>
  </si>
  <si>
    <t>Vertical Director</t>
  </si>
  <si>
    <t>VM09</t>
  </si>
  <si>
    <t>DS Vice President</t>
  </si>
  <si>
    <t>LM10</t>
  </si>
  <si>
    <t>Vertical Vice President</t>
  </si>
  <si>
    <t>VM10</t>
  </si>
  <si>
    <t>LM11</t>
  </si>
  <si>
    <t>VM11</t>
  </si>
  <si>
    <t>DS Sr Vice President</t>
  </si>
  <si>
    <t>LM12</t>
  </si>
  <si>
    <t>Vertical Sr Vice President</t>
  </si>
  <si>
    <t>VM12</t>
  </si>
  <si>
    <t>President</t>
  </si>
  <si>
    <t>LM13</t>
  </si>
  <si>
    <t>VM13</t>
  </si>
  <si>
    <t>LM14</t>
  </si>
  <si>
    <t>VM14</t>
  </si>
  <si>
    <t>Chief Executive Officer</t>
  </si>
  <si>
    <t>CE15</t>
  </si>
  <si>
    <t>SUPPOR</t>
  </si>
  <si>
    <t>Assistant</t>
  </si>
  <si>
    <t>CX01</t>
  </si>
  <si>
    <t>BS Analyst</t>
  </si>
  <si>
    <t>EX01</t>
  </si>
  <si>
    <t>BS IT Analyst</t>
  </si>
  <si>
    <t>IX01</t>
  </si>
  <si>
    <t>BS Consultant</t>
  </si>
  <si>
    <t>EX02</t>
  </si>
  <si>
    <t>IT Consultant</t>
  </si>
  <si>
    <t>IX02</t>
  </si>
  <si>
    <t>BS Experienced Consultant</t>
  </si>
  <si>
    <t>EX03</t>
  </si>
  <si>
    <t>Experienced It Consultant</t>
  </si>
  <si>
    <t>IX03</t>
  </si>
  <si>
    <t>Sr Assistant</t>
  </si>
  <si>
    <t>CX03</t>
  </si>
  <si>
    <t>BS Sr Consultant</t>
  </si>
  <si>
    <t>EX04</t>
  </si>
  <si>
    <t>Sr IT Consultant</t>
  </si>
  <si>
    <t>IX04</t>
  </si>
  <si>
    <t>PX05</t>
  </si>
  <si>
    <t>Business Support Manager</t>
  </si>
  <si>
    <t>UU06</t>
  </si>
  <si>
    <t>Business Support Master</t>
  </si>
  <si>
    <t>PX06</t>
  </si>
  <si>
    <t>Business Support Sr Mgr</t>
  </si>
  <si>
    <t>UU07</t>
  </si>
  <si>
    <t>Business Support SME</t>
  </si>
  <si>
    <t>PX07</t>
  </si>
  <si>
    <t>BS Associate Director</t>
  </si>
  <si>
    <t>UU08</t>
  </si>
  <si>
    <t>BS Renowned Expert</t>
  </si>
  <si>
    <t>PX08</t>
  </si>
  <si>
    <t>BS Director</t>
  </si>
  <si>
    <t>UU09</t>
  </si>
  <si>
    <t>Business Support Fellow</t>
  </si>
  <si>
    <t>PX09</t>
  </si>
  <si>
    <t>BS Vice President</t>
  </si>
  <si>
    <t>UU10</t>
  </si>
  <si>
    <t>Business Support Advisor</t>
  </si>
  <si>
    <t>PX10</t>
  </si>
  <si>
    <t>UU11</t>
  </si>
  <si>
    <t>PX11</t>
  </si>
  <si>
    <t>Corporate Legal Counsel</t>
  </si>
  <si>
    <t>CL12</t>
  </si>
  <si>
    <t>Chief Financial Officer</t>
  </si>
  <si>
    <t>CF12</t>
  </si>
  <si>
    <t>Chief Human Capital Officer</t>
  </si>
  <si>
    <t>CH12</t>
  </si>
  <si>
    <t>Chief Marketing Officer</t>
  </si>
  <si>
    <t>CM12</t>
  </si>
  <si>
    <t>Chief Operations Officer</t>
  </si>
  <si>
    <t>CO12</t>
  </si>
  <si>
    <t>CT12</t>
  </si>
  <si>
    <t>Corporate Controller</t>
  </si>
  <si>
    <t>DF12</t>
  </si>
  <si>
    <t>BS Sr Vice President</t>
  </si>
  <si>
    <t>UU12</t>
  </si>
  <si>
    <t>Corporate IT Director</t>
  </si>
  <si>
    <t>DI12</t>
  </si>
  <si>
    <t>Business Support Strategist</t>
  </si>
  <si>
    <t>PX12</t>
  </si>
  <si>
    <t>CL13</t>
  </si>
  <si>
    <t>CF13</t>
  </si>
  <si>
    <t>CH13</t>
  </si>
  <si>
    <t>CM13</t>
  </si>
  <si>
    <t>CO13</t>
  </si>
  <si>
    <t>CT13</t>
  </si>
  <si>
    <t>PX13</t>
  </si>
  <si>
    <t>DI13</t>
  </si>
  <si>
    <t>CL14</t>
  </si>
  <si>
    <t>CF14</t>
  </si>
  <si>
    <t>CH14</t>
  </si>
  <si>
    <t>CM14</t>
  </si>
  <si>
    <t>CO14</t>
  </si>
  <si>
    <t>CT14</t>
  </si>
  <si>
    <t>PX14</t>
  </si>
  <si>
    <t>UU14</t>
  </si>
  <si>
    <t>DI14</t>
  </si>
  <si>
    <t>MS Analyst</t>
  </si>
  <si>
    <t>FX01</t>
  </si>
  <si>
    <t>Experienced Consultant</t>
  </si>
  <si>
    <t>MX05</t>
  </si>
  <si>
    <t>Module Master</t>
  </si>
  <si>
    <t>MX06</t>
  </si>
  <si>
    <t>Module SME</t>
  </si>
  <si>
    <t>MX07</t>
  </si>
  <si>
    <t>Service Renowned Expert</t>
  </si>
  <si>
    <t>MX08</t>
  </si>
  <si>
    <t>Managed Services Fellow</t>
  </si>
  <si>
    <t>MX09</t>
  </si>
  <si>
    <t>Managed Services Advisor</t>
  </si>
  <si>
    <t>MX10</t>
  </si>
  <si>
    <t>MX11</t>
  </si>
  <si>
    <t>Managed Services Strategist</t>
  </si>
  <si>
    <t>MX12</t>
  </si>
  <si>
    <t>MX13</t>
  </si>
  <si>
    <t>MX14</t>
  </si>
  <si>
    <t>MS Analyst - HT</t>
  </si>
  <si>
    <t>FY01</t>
  </si>
  <si>
    <t>Consultant - HT</t>
  </si>
  <si>
    <t>FY02</t>
  </si>
  <si>
    <t>Experienced Consultant - HT</t>
  </si>
  <si>
    <t>FY03</t>
  </si>
  <si>
    <t>Sr Consultant - HT</t>
  </si>
  <si>
    <t>FY04</t>
  </si>
  <si>
    <t>MY05</t>
  </si>
  <si>
    <t>Module Master - HT</t>
  </si>
  <si>
    <t>MY06</t>
  </si>
  <si>
    <t>Module SME - HT</t>
  </si>
  <si>
    <t>MY07</t>
  </si>
  <si>
    <t>Service Renowned Expert - HT</t>
  </si>
  <si>
    <t>MY08</t>
  </si>
  <si>
    <t>Managed Services Fellow - HT</t>
  </si>
  <si>
    <t>MY09</t>
  </si>
  <si>
    <t>Managed Services Advisor - HT</t>
  </si>
  <si>
    <t>MY10</t>
  </si>
  <si>
    <t>MY11</t>
  </si>
  <si>
    <t>Managed Services Strategist-HT</t>
  </si>
  <si>
    <t>MY12</t>
  </si>
  <si>
    <t>Chief Technology Officer - HT</t>
  </si>
  <si>
    <t>MY13</t>
  </si>
  <si>
    <t>MY14</t>
  </si>
  <si>
    <t>MS Analyst - O</t>
  </si>
  <si>
    <t>FZ01</t>
  </si>
  <si>
    <t>Consultant - O</t>
  </si>
  <si>
    <t>FZ02</t>
  </si>
  <si>
    <t>Experienced Consultant - O</t>
  </si>
  <si>
    <t>FZ03</t>
  </si>
  <si>
    <t>Sr Consultant - O</t>
  </si>
  <si>
    <t>FZ04</t>
  </si>
  <si>
    <t>MZ05</t>
  </si>
  <si>
    <t>Module Master - O</t>
  </si>
  <si>
    <t>MZ06</t>
  </si>
  <si>
    <t>Module SME - O</t>
  </si>
  <si>
    <t>MZ07</t>
  </si>
  <si>
    <t>Service Renowned Expert - O</t>
  </si>
  <si>
    <t>MZ08</t>
  </si>
  <si>
    <t>Managed Services Fellow - O</t>
  </si>
  <si>
    <t>MZ09</t>
  </si>
  <si>
    <t>Managed Services Advisor - O</t>
  </si>
  <si>
    <t>MZ10</t>
  </si>
  <si>
    <t>MZ11</t>
  </si>
  <si>
    <t>Managed Services Strategist-O</t>
  </si>
  <si>
    <t>MZ12</t>
  </si>
  <si>
    <t>MZ13</t>
  </si>
  <si>
    <t>MZ14</t>
  </si>
  <si>
    <t>Project Lead</t>
  </si>
  <si>
    <t>Sr Project Manager</t>
  </si>
  <si>
    <t>PM07</t>
  </si>
  <si>
    <t>PM Associate Director</t>
  </si>
  <si>
    <t>PM08</t>
  </si>
  <si>
    <t>PM Director</t>
  </si>
  <si>
    <t>PM09</t>
  </si>
  <si>
    <t>PM Vice President</t>
  </si>
  <si>
    <t>PM10</t>
  </si>
  <si>
    <t>Project Lead - HT</t>
  </si>
  <si>
    <t>PU05</t>
  </si>
  <si>
    <t>Project Manager - HT</t>
  </si>
  <si>
    <t>PU06</t>
  </si>
  <si>
    <t>Sr Project Manager - HT</t>
  </si>
  <si>
    <t>PU07</t>
  </si>
  <si>
    <t>PM Associate Director - HT</t>
  </si>
  <si>
    <t>PU08</t>
  </si>
  <si>
    <t>PM Director - HT</t>
  </si>
  <si>
    <t>PU09</t>
  </si>
  <si>
    <t>PM Vice President - HT</t>
  </si>
  <si>
    <t>PU10</t>
  </si>
  <si>
    <t>Project Lead - O</t>
  </si>
  <si>
    <t>PW05</t>
  </si>
  <si>
    <t>Project Manager - O</t>
  </si>
  <si>
    <t>PW06</t>
  </si>
  <si>
    <t>Sr Project Manager - O</t>
  </si>
  <si>
    <t>PW07</t>
  </si>
  <si>
    <t>PM Associate Director - O</t>
  </si>
  <si>
    <t>PW08</t>
  </si>
  <si>
    <t>PM Director - O</t>
  </si>
  <si>
    <t>PW09</t>
  </si>
  <si>
    <t>PM Vice President - O</t>
  </si>
  <si>
    <t>PW10</t>
  </si>
  <si>
    <t>SERMGT</t>
  </si>
  <si>
    <t>MU05</t>
  </si>
  <si>
    <t>Service Manager</t>
  </si>
  <si>
    <t>MU06</t>
  </si>
  <si>
    <t>Sr Service Manager</t>
  </si>
  <si>
    <t>MU07</t>
  </si>
  <si>
    <t>Service Associate Director</t>
  </si>
  <si>
    <t>MU08</t>
  </si>
  <si>
    <t>Service Director</t>
  </si>
  <si>
    <t>MU09</t>
  </si>
  <si>
    <t>Service VP</t>
  </si>
  <si>
    <t>MU10</t>
  </si>
  <si>
    <t>MV05</t>
  </si>
  <si>
    <t>Service Manager - HT</t>
  </si>
  <si>
    <t>MV06</t>
  </si>
  <si>
    <t>Sr Service Manager - HT</t>
  </si>
  <si>
    <t>MV07</t>
  </si>
  <si>
    <t>Service Associate Director -HT</t>
  </si>
  <si>
    <t>MV08</t>
  </si>
  <si>
    <t>Service Director - HT</t>
  </si>
  <si>
    <t>MV09</t>
  </si>
  <si>
    <t>Service VP - HT</t>
  </si>
  <si>
    <t>MV10</t>
  </si>
  <si>
    <t>MW05</t>
  </si>
  <si>
    <t>Service Manager - O</t>
  </si>
  <si>
    <t>MW06</t>
  </si>
  <si>
    <t>Sr Service Manager - O</t>
  </si>
  <si>
    <t>MW07</t>
  </si>
  <si>
    <t>Service Associate Director - O</t>
  </si>
  <si>
    <t>MW08</t>
  </si>
  <si>
    <t>Service Director - O</t>
  </si>
  <si>
    <t>MW09</t>
  </si>
  <si>
    <t>Service VP - O</t>
  </si>
  <si>
    <t>MW10</t>
  </si>
  <si>
    <t>Software Architect</t>
  </si>
  <si>
    <t>SW Development Advisor</t>
  </si>
  <si>
    <t>DX11</t>
  </si>
  <si>
    <t>SW Development Strategist</t>
  </si>
  <si>
    <t>DX12</t>
  </si>
  <si>
    <t>DX13</t>
  </si>
  <si>
    <t>DX14</t>
  </si>
  <si>
    <t>Software Architect - HT</t>
  </si>
  <si>
    <t>DY11</t>
  </si>
  <si>
    <t>SW Development Strategist - HT</t>
  </si>
  <si>
    <t>DY12</t>
  </si>
  <si>
    <t>DY13</t>
  </si>
  <si>
    <t>DY14</t>
  </si>
  <si>
    <t>Software Architect - O</t>
  </si>
  <si>
    <t>DZ11</t>
  </si>
  <si>
    <t>SW Development Strategist - O</t>
  </si>
  <si>
    <t>DZ12</t>
  </si>
  <si>
    <t>DZ13</t>
  </si>
  <si>
    <t>DZ14</t>
  </si>
  <si>
    <t>SI Analyst</t>
  </si>
  <si>
    <t>NX01</t>
  </si>
  <si>
    <t>SI Consultant</t>
  </si>
  <si>
    <t>NX02</t>
  </si>
  <si>
    <t>Experienced SI Consultant</t>
  </si>
  <si>
    <t>NX03</t>
  </si>
  <si>
    <t>Sr SI Consultant</t>
  </si>
  <si>
    <t>NX04</t>
  </si>
  <si>
    <t>SX05</t>
  </si>
  <si>
    <t>SI Master</t>
  </si>
  <si>
    <t>SX06</t>
  </si>
  <si>
    <t>Systems Integration SME</t>
  </si>
  <si>
    <t>SX07</t>
  </si>
  <si>
    <t>SI Renowned Expert</t>
  </si>
  <si>
    <t>SX08</t>
  </si>
  <si>
    <t>SI Consulting Fellow</t>
  </si>
  <si>
    <t>SX09</t>
  </si>
  <si>
    <t>SI Consulting Advisor</t>
  </si>
  <si>
    <t>SX10</t>
  </si>
  <si>
    <t>SX11</t>
  </si>
  <si>
    <t>SI Consulting Strategist</t>
  </si>
  <si>
    <t>SX12</t>
  </si>
  <si>
    <t>SX13</t>
  </si>
  <si>
    <t>SX14</t>
  </si>
  <si>
    <t>SI Analyst - O</t>
  </si>
  <si>
    <t>NZ01</t>
  </si>
  <si>
    <t>SI Consultant - O</t>
  </si>
  <si>
    <t>NZ02</t>
  </si>
  <si>
    <t>Experienced SI Consultant - O</t>
  </si>
  <si>
    <t>NZ03</t>
  </si>
  <si>
    <t>Sr SI Consultant - O</t>
  </si>
  <si>
    <t>NZ04</t>
  </si>
  <si>
    <t>SZ05</t>
  </si>
  <si>
    <t>SI Master - O</t>
  </si>
  <si>
    <t>SZ06</t>
  </si>
  <si>
    <t>Systems Integration SME - O</t>
  </si>
  <si>
    <t>SZ07</t>
  </si>
  <si>
    <t>SI Renowned Expert - O</t>
  </si>
  <si>
    <t>SZ08</t>
  </si>
  <si>
    <t>SI Consulting Fellow - O</t>
  </si>
  <si>
    <t>SZ09</t>
  </si>
  <si>
    <t>SI Consulting Advisor - O</t>
  </si>
  <si>
    <t>SZ10</t>
  </si>
  <si>
    <t>SZ11</t>
  </si>
  <si>
    <t>SI Consulting Strategist - O</t>
  </si>
  <si>
    <t>SZ12</t>
  </si>
  <si>
    <t>SZ13</t>
  </si>
  <si>
    <t>SZ14</t>
  </si>
  <si>
    <t>factor cargas</t>
  </si>
  <si>
    <t>SF - SN - ROJAS</t>
  </si>
  <si>
    <t>Actualizacion</t>
  </si>
  <si>
    <t>ARS</t>
  </si>
  <si>
    <t>BRL</t>
  </si>
  <si>
    <t>CLP</t>
  </si>
  <si>
    <t>COP</t>
  </si>
  <si>
    <t>MXN</t>
  </si>
  <si>
    <t>USD</t>
  </si>
  <si>
    <t>EUR</t>
  </si>
  <si>
    <t>AED</t>
  </si>
  <si>
    <t>CZK</t>
  </si>
  <si>
    <t>PEN</t>
  </si>
  <si>
    <t>HUF</t>
  </si>
  <si>
    <t>INR</t>
  </si>
  <si>
    <t>TOP TALENT</t>
  </si>
  <si>
    <t>HC back file YES NO</t>
  </si>
  <si>
    <t>Yes</t>
  </si>
  <si>
    <t>No</t>
  </si>
  <si>
    <t>YES</t>
  </si>
  <si>
    <t>NO</t>
  </si>
  <si>
    <t>PROMOTION</t>
  </si>
  <si>
    <t>Nro Employee</t>
  </si>
  <si>
    <t>FIRPO, VICTOR</t>
  </si>
  <si>
    <t>0 - Trainee</t>
  </si>
  <si>
    <t>GX00</t>
  </si>
  <si>
    <t>4 - Sr Functional Analyst - O</t>
  </si>
  <si>
    <t>4 - Sr Functional Analyst</t>
  </si>
  <si>
    <t>4 - Sr Developer</t>
  </si>
  <si>
    <t>3 - Experienced Developer</t>
  </si>
  <si>
    <t>1 - Tester Analyst</t>
  </si>
  <si>
    <t>2 - Developer</t>
  </si>
  <si>
    <t>3 - Experienced Developer - HT</t>
  </si>
  <si>
    <t>3 - Exp Functional Analyst</t>
  </si>
  <si>
    <t>1 - SD Analyst</t>
  </si>
  <si>
    <t>4 - Sr Tester</t>
  </si>
  <si>
    <t>2 - Developer - HT</t>
  </si>
  <si>
    <t>3 - Experienced Tester - HT</t>
  </si>
  <si>
    <t>3 - Experienced Tester</t>
  </si>
  <si>
    <t xml:space="preserve">5 - FA Tech Lead - O              </t>
  </si>
  <si>
    <t>2 - Tester</t>
  </si>
  <si>
    <t>1 - Tester Analyst - HT</t>
  </si>
  <si>
    <t>2 - Functional Analyst</t>
  </si>
  <si>
    <t>PICIORANG, CLAUDIU EMILIAN</t>
  </si>
  <si>
    <t>4 - Sr Tester - HT</t>
  </si>
  <si>
    <t>5 - Testing Technical Lead - HT</t>
  </si>
  <si>
    <t>5 - Testing Technical Lead</t>
  </si>
  <si>
    <t>4 - Sr Developer - HT</t>
  </si>
  <si>
    <t>6 - Master Architect - HT</t>
  </si>
  <si>
    <t xml:space="preserve">5 - Technical Lead                </t>
  </si>
  <si>
    <t>6 - Master Software Developer - HT</t>
  </si>
  <si>
    <t>6 - Master Software Developer</t>
  </si>
  <si>
    <t>6 - Master Software Developer - O</t>
  </si>
  <si>
    <t xml:space="preserve">5 - FA Tech Lead                  </t>
  </si>
  <si>
    <t>6 - Master Architect</t>
  </si>
  <si>
    <t>Conect Actual</t>
  </si>
  <si>
    <t>CENTURION BASCOURLEIGUY, MAURO ANDRES</t>
  </si>
  <si>
    <t>4 - Sr Business Consultant - O</t>
  </si>
  <si>
    <t xml:space="preserve">Promocion </t>
  </si>
  <si>
    <t>Nombre de empleado</t>
  </si>
  <si>
    <t>Incremento de Mayo</t>
  </si>
  <si>
    <t>Incremento Acumulado</t>
  </si>
  <si>
    <t>Incremento Febrero</t>
  </si>
  <si>
    <t xml:space="preserve">Salario </t>
  </si>
  <si>
    <t>xxx_2</t>
  </si>
  <si>
    <t>xxx_1</t>
  </si>
  <si>
    <t>xxx_3</t>
  </si>
  <si>
    <t>xxx_4</t>
  </si>
  <si>
    <t>xxx_5</t>
  </si>
  <si>
    <t>xxx_6</t>
  </si>
  <si>
    <t>xxx_7</t>
  </si>
  <si>
    <t>xxx_8</t>
  </si>
  <si>
    <t>xxx_9</t>
  </si>
  <si>
    <t>xxx_10</t>
  </si>
  <si>
    <t>xxx_11</t>
  </si>
  <si>
    <t>xxx_12</t>
  </si>
  <si>
    <t>xxx_13</t>
  </si>
  <si>
    <t>xxx_14</t>
  </si>
  <si>
    <t>xxx_15</t>
  </si>
  <si>
    <t>xxx_16</t>
  </si>
  <si>
    <t>xxx_17</t>
  </si>
  <si>
    <t>xxx_18</t>
  </si>
  <si>
    <t>xxx_19</t>
  </si>
  <si>
    <t>xxx_20</t>
  </si>
  <si>
    <t>xxx_21</t>
  </si>
  <si>
    <t>xxx_22</t>
  </si>
  <si>
    <t>xxx_23</t>
  </si>
  <si>
    <t>xxx_24</t>
  </si>
  <si>
    <t>xxx_25</t>
  </si>
  <si>
    <t>xxx_26</t>
  </si>
  <si>
    <t>xxx_27</t>
  </si>
  <si>
    <t>xxx_28</t>
  </si>
  <si>
    <t>xxx_29</t>
  </si>
  <si>
    <t>xxx_30</t>
  </si>
  <si>
    <t>xxx_31</t>
  </si>
  <si>
    <t>xxx_32</t>
  </si>
  <si>
    <t>xxx_33</t>
  </si>
  <si>
    <t>xxx_34</t>
  </si>
  <si>
    <t>xxx_35</t>
  </si>
  <si>
    <t>xxx_36</t>
  </si>
  <si>
    <t>xxx_37</t>
  </si>
  <si>
    <t>xxx_38</t>
  </si>
  <si>
    <t>xxx_39</t>
  </si>
  <si>
    <t>xxx_40</t>
  </si>
  <si>
    <t>xxx_41</t>
  </si>
  <si>
    <t>xxx_42</t>
  </si>
  <si>
    <t>xxx_43</t>
  </si>
  <si>
    <t>xxx_44</t>
  </si>
  <si>
    <t>xxx_45</t>
  </si>
  <si>
    <t>xxx_46</t>
  </si>
  <si>
    <t>xxx_47</t>
  </si>
  <si>
    <t>xxx_48</t>
  </si>
  <si>
    <t>xxx_49</t>
  </si>
  <si>
    <t>xxx_50</t>
  </si>
  <si>
    <t>xxx_51</t>
  </si>
  <si>
    <t>xxx_52</t>
  </si>
  <si>
    <t>xxx_53</t>
  </si>
  <si>
    <t>xxx_54</t>
  </si>
  <si>
    <t>xxx_55</t>
  </si>
  <si>
    <t>xxx_56</t>
  </si>
  <si>
    <t>xxx_57</t>
  </si>
  <si>
    <t>xxx_58</t>
  </si>
  <si>
    <t>xxx_59</t>
  </si>
  <si>
    <t>xxx_60</t>
  </si>
  <si>
    <t>xxx_61</t>
  </si>
  <si>
    <t>xxx_62</t>
  </si>
  <si>
    <t>xxx_63</t>
  </si>
  <si>
    <t>xxx_64</t>
  </si>
  <si>
    <t>xxx_65</t>
  </si>
  <si>
    <t>xxx_66</t>
  </si>
  <si>
    <t>xxx_67</t>
  </si>
  <si>
    <t>xxx_68</t>
  </si>
  <si>
    <t>xxx_69</t>
  </si>
  <si>
    <t>xxx_70</t>
  </si>
  <si>
    <t>xxx_71</t>
  </si>
  <si>
    <t>xxx_72</t>
  </si>
  <si>
    <t>xxx_73</t>
  </si>
  <si>
    <t>xxx_74</t>
  </si>
  <si>
    <t>xxx_75</t>
  </si>
  <si>
    <t>xxx_76</t>
  </si>
  <si>
    <t>xxx_77</t>
  </si>
  <si>
    <t>xxx_78</t>
  </si>
  <si>
    <t>xxx_79</t>
  </si>
  <si>
    <t>xxx_80</t>
  </si>
  <si>
    <t>xxx_81</t>
  </si>
  <si>
    <t>xxx_82</t>
  </si>
  <si>
    <t>xxx_83</t>
  </si>
  <si>
    <t>xxx_84</t>
  </si>
  <si>
    <t>xxx_85</t>
  </si>
  <si>
    <t>xxx_86</t>
  </si>
  <si>
    <t>xxx_87</t>
  </si>
  <si>
    <t>xxx_88</t>
  </si>
  <si>
    <t>xxx_89</t>
  </si>
  <si>
    <t>xxx_90</t>
  </si>
  <si>
    <t>xxx_91</t>
  </si>
  <si>
    <t>xxx_92</t>
  </si>
  <si>
    <t>xxx_93</t>
  </si>
  <si>
    <t>xxx_94</t>
  </si>
  <si>
    <t>xxx_95</t>
  </si>
  <si>
    <t>xxx_96</t>
  </si>
  <si>
    <t>xxx_97</t>
  </si>
  <si>
    <t>xxx_98</t>
  </si>
  <si>
    <t>xxx_99</t>
  </si>
  <si>
    <t>xxx_100</t>
  </si>
  <si>
    <t>xxx_101</t>
  </si>
  <si>
    <t>xxx_102</t>
  </si>
  <si>
    <t>xxx_103</t>
  </si>
  <si>
    <t>xxx_104</t>
  </si>
  <si>
    <t>xxx_105</t>
  </si>
  <si>
    <t>xxx_106</t>
  </si>
  <si>
    <t>xxx_107</t>
  </si>
  <si>
    <t>xxx_108</t>
  </si>
  <si>
    <t>xxx_109</t>
  </si>
  <si>
    <t>xxx_110</t>
  </si>
  <si>
    <t>xxx_111</t>
  </si>
  <si>
    <t>xxx_112</t>
  </si>
  <si>
    <t>xxx_113</t>
  </si>
  <si>
    <t>xxx_114</t>
  </si>
  <si>
    <t>xxx_115</t>
  </si>
  <si>
    <t>xxx_116</t>
  </si>
  <si>
    <t>xxx_117</t>
  </si>
  <si>
    <t>xxx_118</t>
  </si>
  <si>
    <t>xxx_119</t>
  </si>
  <si>
    <t>xxx_120</t>
  </si>
  <si>
    <t>xxx_121</t>
  </si>
  <si>
    <t>xxx_122</t>
  </si>
  <si>
    <t>xxx_123</t>
  </si>
  <si>
    <t>xxx_124</t>
  </si>
  <si>
    <t>xxx_125</t>
  </si>
  <si>
    <t>xxx_126</t>
  </si>
  <si>
    <t>xxx_127</t>
  </si>
  <si>
    <t>xxx_128</t>
  </si>
  <si>
    <t>xxx_129</t>
  </si>
  <si>
    <t>xxx_130</t>
  </si>
  <si>
    <t>xxx_131</t>
  </si>
  <si>
    <t>xxx_132</t>
  </si>
  <si>
    <t>xxx_133</t>
  </si>
  <si>
    <t>xxx_134</t>
  </si>
  <si>
    <t>xxx_135</t>
  </si>
  <si>
    <t>xxx_136</t>
  </si>
  <si>
    <t>xxx_137</t>
  </si>
  <si>
    <t>xxx_138</t>
  </si>
  <si>
    <t>xxx_139</t>
  </si>
  <si>
    <t>xxx_140</t>
  </si>
  <si>
    <t>xxx_141</t>
  </si>
  <si>
    <t>xxx_142</t>
  </si>
  <si>
    <t>xxx_143</t>
  </si>
  <si>
    <t>xxx_144</t>
  </si>
  <si>
    <t>xxx_145</t>
  </si>
  <si>
    <t>xxx_146</t>
  </si>
  <si>
    <t>xxx_147</t>
  </si>
  <si>
    <t>xxx_148</t>
  </si>
  <si>
    <t>xxx_149</t>
  </si>
  <si>
    <t>xxx_150</t>
  </si>
  <si>
    <t>xxx_151</t>
  </si>
  <si>
    <t>xxx_152</t>
  </si>
  <si>
    <t>xxx_153</t>
  </si>
  <si>
    <t>xxx_154</t>
  </si>
  <si>
    <t>xxx_155</t>
  </si>
  <si>
    <t>xxx_156</t>
  </si>
  <si>
    <t>xxx_157</t>
  </si>
  <si>
    <t>xxx_158</t>
  </si>
  <si>
    <t>xxx_159</t>
  </si>
  <si>
    <t>xxx_160</t>
  </si>
  <si>
    <t>xxx_161</t>
  </si>
  <si>
    <t>xxx_162</t>
  </si>
  <si>
    <t>xxx_163</t>
  </si>
  <si>
    <t>xxx_164</t>
  </si>
  <si>
    <t>xxx_165</t>
  </si>
  <si>
    <t>xxx_166</t>
  </si>
  <si>
    <t>xxx_167</t>
  </si>
  <si>
    <t>xxx_168</t>
  </si>
  <si>
    <t>xxx_169</t>
  </si>
  <si>
    <t>xxx_170</t>
  </si>
  <si>
    <t>xxx_171</t>
  </si>
  <si>
    <t>xxx_172</t>
  </si>
  <si>
    <t>xxx_173</t>
  </si>
  <si>
    <t>xxx_174</t>
  </si>
  <si>
    <t>xxx_175</t>
  </si>
  <si>
    <t>xxx_176</t>
  </si>
  <si>
    <t>xxx_177</t>
  </si>
  <si>
    <t>xxx_178</t>
  </si>
  <si>
    <t>xxx_179</t>
  </si>
  <si>
    <t>xxx_180</t>
  </si>
  <si>
    <t>xxx_181</t>
  </si>
  <si>
    <t>xxx_182</t>
  </si>
  <si>
    <t>xxx_183</t>
  </si>
  <si>
    <t>xxx_184</t>
  </si>
  <si>
    <t>xxx_185</t>
  </si>
  <si>
    <t>xxx_186</t>
  </si>
  <si>
    <t>xxx_187</t>
  </si>
  <si>
    <t>xxx_188</t>
  </si>
  <si>
    <t>xxx_189</t>
  </si>
  <si>
    <t>xxx_190</t>
  </si>
  <si>
    <t>xxx_191</t>
  </si>
  <si>
    <t>xxx_192</t>
  </si>
  <si>
    <t>xxx_193</t>
  </si>
  <si>
    <t>xxx_194</t>
  </si>
  <si>
    <t>xxx_195</t>
  </si>
  <si>
    <t>xxx_196</t>
  </si>
  <si>
    <t>xxx_197</t>
  </si>
  <si>
    <t>xxx_198</t>
  </si>
  <si>
    <t>xxx_199</t>
  </si>
  <si>
    <t>xxx_200</t>
  </si>
  <si>
    <t>xxx_201</t>
  </si>
  <si>
    <t>xxx_202</t>
  </si>
  <si>
    <t>xxx_203</t>
  </si>
  <si>
    <t>xxx_204</t>
  </si>
  <si>
    <t>xxx_205</t>
  </si>
  <si>
    <t>xxx_206</t>
  </si>
  <si>
    <t>xxx_207</t>
  </si>
  <si>
    <t>xxx_208</t>
  </si>
  <si>
    <t>xxx_209</t>
  </si>
  <si>
    <t>xxx_210</t>
  </si>
  <si>
    <t>xxx_211</t>
  </si>
  <si>
    <t>xxx_212</t>
  </si>
  <si>
    <t>xxx_213</t>
  </si>
  <si>
    <t>xxx_214</t>
  </si>
  <si>
    <t>xxx_215</t>
  </si>
  <si>
    <t>xxx_216</t>
  </si>
  <si>
    <t>xxx_217</t>
  </si>
  <si>
    <t>xxx_218</t>
  </si>
  <si>
    <t>xxx_219</t>
  </si>
  <si>
    <t>xxx_220</t>
  </si>
  <si>
    <t>xxx_221</t>
  </si>
  <si>
    <t>xxx_222</t>
  </si>
  <si>
    <t>xxx_223</t>
  </si>
  <si>
    <t>xxx_224</t>
  </si>
  <si>
    <t>xxx_225</t>
  </si>
  <si>
    <t>xxx_226</t>
  </si>
  <si>
    <t>xxx_227</t>
  </si>
  <si>
    <t>xxx_228</t>
  </si>
  <si>
    <t>xxx_229</t>
  </si>
  <si>
    <t>xxx_230</t>
  </si>
  <si>
    <t>xxx_231</t>
  </si>
  <si>
    <t>xxx_232</t>
  </si>
  <si>
    <t>xxx_233</t>
  </si>
  <si>
    <t>xxx_234</t>
  </si>
  <si>
    <t>xxx_235</t>
  </si>
  <si>
    <t>xxx_236</t>
  </si>
  <si>
    <t>xxx_237</t>
  </si>
  <si>
    <t>xxx_238</t>
  </si>
  <si>
    <t>xxx_239</t>
  </si>
  <si>
    <t>xxx_240</t>
  </si>
  <si>
    <t>xxx_241</t>
  </si>
  <si>
    <t>xxx_242</t>
  </si>
  <si>
    <t>xxx_243</t>
  </si>
  <si>
    <t>xxx_244</t>
  </si>
  <si>
    <t>xxx_245</t>
  </si>
  <si>
    <t>xxx_246</t>
  </si>
  <si>
    <t>xxx_247</t>
  </si>
  <si>
    <t>xxx_248</t>
  </si>
  <si>
    <t>xxx_249</t>
  </si>
  <si>
    <t>xxx_250</t>
  </si>
  <si>
    <t>xxx_251</t>
  </si>
  <si>
    <t>xxx_252</t>
  </si>
  <si>
    <t>xxx_253</t>
  </si>
  <si>
    <t>xxx_254</t>
  </si>
  <si>
    <t>xxx_255</t>
  </si>
  <si>
    <t>xxx_256</t>
  </si>
  <si>
    <t>xxx_257</t>
  </si>
  <si>
    <t>xxx_258</t>
  </si>
  <si>
    <t>xxx_259</t>
  </si>
  <si>
    <t>xxx_260</t>
  </si>
  <si>
    <t>xxx_261</t>
  </si>
  <si>
    <t>xxx_262</t>
  </si>
  <si>
    <t>xxx_263</t>
  </si>
  <si>
    <t>xxx_264</t>
  </si>
  <si>
    <t>xxx_265</t>
  </si>
  <si>
    <t>xxx_266</t>
  </si>
  <si>
    <t>xxx_267</t>
  </si>
  <si>
    <t>xxx_268</t>
  </si>
  <si>
    <t>xxx_269</t>
  </si>
  <si>
    <t>xxx_270</t>
  </si>
  <si>
    <t>xxx_271</t>
  </si>
  <si>
    <t>xxx_272</t>
  </si>
  <si>
    <t>xxx_273</t>
  </si>
  <si>
    <t>xxx_274</t>
  </si>
  <si>
    <t>xxx_275</t>
  </si>
  <si>
    <t>xxx_276</t>
  </si>
  <si>
    <t>xxx_277</t>
  </si>
  <si>
    <t>xxx_278</t>
  </si>
  <si>
    <t>xxx_279</t>
  </si>
  <si>
    <t>xxx_280</t>
  </si>
  <si>
    <t>xxx_281</t>
  </si>
  <si>
    <t>xxx_282</t>
  </si>
  <si>
    <t>xxx_283</t>
  </si>
  <si>
    <t>xxx_284</t>
  </si>
  <si>
    <t>xxx_285</t>
  </si>
  <si>
    <t>xxx_286</t>
  </si>
  <si>
    <t>xxx_287</t>
  </si>
  <si>
    <t>xxx_288</t>
  </si>
  <si>
    <t>xxx_289</t>
  </si>
  <si>
    <t>xxx_290</t>
  </si>
  <si>
    <t>xxx_291</t>
  </si>
  <si>
    <t>xxx_292</t>
  </si>
  <si>
    <t>xxx_293</t>
  </si>
  <si>
    <t>xxx_294</t>
  </si>
  <si>
    <t>xxx_295</t>
  </si>
  <si>
    <t>xxx_296</t>
  </si>
  <si>
    <t>xxx_297</t>
  </si>
  <si>
    <t>xxx_298</t>
  </si>
  <si>
    <t>xxx_299</t>
  </si>
  <si>
    <t>xxx_300</t>
  </si>
  <si>
    <t>xxx_301</t>
  </si>
  <si>
    <t>xxx_302</t>
  </si>
  <si>
    <t>xxx_303</t>
  </si>
  <si>
    <t>xxx_304</t>
  </si>
  <si>
    <t>xxx_305</t>
  </si>
  <si>
    <t>xxx_306</t>
  </si>
  <si>
    <t>xxx_307</t>
  </si>
  <si>
    <t>xxx_308</t>
  </si>
  <si>
    <t>xxx_309</t>
  </si>
  <si>
    <t>xxx_310</t>
  </si>
  <si>
    <t>xxx_311</t>
  </si>
  <si>
    <t>xxx_312</t>
  </si>
  <si>
    <t>xxx_313</t>
  </si>
  <si>
    <t>xxx_314</t>
  </si>
  <si>
    <t>xxx_315</t>
  </si>
  <si>
    <t>xxx_316</t>
  </si>
  <si>
    <t>xxx_317</t>
  </si>
  <si>
    <t>xxx_318</t>
  </si>
  <si>
    <t>xxx_319</t>
  </si>
  <si>
    <t>xxx_320</t>
  </si>
  <si>
    <t>xxx_321</t>
  </si>
  <si>
    <t>xxx_322</t>
  </si>
  <si>
    <t>xxx_323</t>
  </si>
  <si>
    <t>xxx_324</t>
  </si>
  <si>
    <t>xxx_325</t>
  </si>
  <si>
    <t>xxx_326</t>
  </si>
  <si>
    <t>xxx_327</t>
  </si>
  <si>
    <t>xxx_328</t>
  </si>
  <si>
    <t>xxx_329</t>
  </si>
  <si>
    <t>xxx_330</t>
  </si>
  <si>
    <t>xxx_331</t>
  </si>
  <si>
    <t>xxx_332</t>
  </si>
  <si>
    <t>xxx_333</t>
  </si>
  <si>
    <t>xxx_334</t>
  </si>
  <si>
    <t>xxx_335</t>
  </si>
  <si>
    <t>xxx_336</t>
  </si>
  <si>
    <t>xxx_337</t>
  </si>
  <si>
    <t>xxx_338</t>
  </si>
  <si>
    <t>xxx_339</t>
  </si>
  <si>
    <t>xxx_340</t>
  </si>
  <si>
    <t>xxx_341</t>
  </si>
  <si>
    <t>xxx_342</t>
  </si>
  <si>
    <t>xxx_343</t>
  </si>
  <si>
    <t>xxx_344</t>
  </si>
  <si>
    <t>xxx_345</t>
  </si>
  <si>
    <t>xxx_346</t>
  </si>
  <si>
    <t>xxx_347</t>
  </si>
  <si>
    <t>xxx_348</t>
  </si>
  <si>
    <t>xxx_349</t>
  </si>
  <si>
    <t>xxx_350</t>
  </si>
  <si>
    <t>xxx_351</t>
  </si>
  <si>
    <t>xxx_352</t>
  </si>
  <si>
    <t>ALVAREZ GREGORIO, PABLO AGUSTIN</t>
  </si>
  <si>
    <t>PELUSO, AGUSTINN ALEJANDRO</t>
  </si>
  <si>
    <t>CENTURION BASCOURLEIGUY, MAURO ANDRES ANDRES</t>
  </si>
  <si>
    <t>BARRIONUEVO, AGUSTIN</t>
  </si>
  <si>
    <t>REY DEL CASTILLO, MARIA 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</si>
</sst>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-* #,##0_-;\-* #,##0_-;_-* &quot;-&quot;??_-;_-@_-"/>
    <numFmt numFmtId="168" formatCode="_ * #,##0.00_ ;_ * \-#,##0.00_ ;_ * &quot;-&quot;??_ ;_ @_ "/>
    <numFmt numFmtId="169" formatCode="_ * #,##0_ ;_ * \-#,##0_ ;_ * &quot;-&quot;??_ ;_ @_ "/>
    <numFmt numFmtId="170" formatCode="_(* #,##0_);_(* \(#,##0\);_(* &quot;-&quot;??_);_(@_)"/>
    <numFmt numFmtId="171" formatCode="_(* #,##0.000_);_(* \(#,##0.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Times New Roman"/>
      <family val="1"/>
    </font>
    <font>
      <b/>
      <sz val="9"/>
      <color indexed="9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3" applyFont="1"/>
    <xf numFmtId="0" fontId="1" fillId="0" borderId="0" xfId="3"/>
    <xf numFmtId="0" fontId="1" fillId="0" borderId="0" xfId="3" applyAlignment="1">
      <alignment horizontal="center"/>
    </xf>
    <xf numFmtId="0" fontId="4" fillId="0" borderId="0" xfId="3" applyFont="1" applyAlignment="1">
      <alignment horizontal="right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6" fillId="0" borderId="0" xfId="4" applyFont="1" applyFill="1" applyBorder="1" applyAlignment="1">
      <alignment horizontal="left" vertical="center" wrapText="1"/>
    </xf>
    <xf numFmtId="0" fontId="8" fillId="0" borderId="0" xfId="5" applyFont="1" applyAlignment="1">
      <alignment horizontal="left"/>
    </xf>
    <xf numFmtId="167" fontId="8" fillId="0" borderId="0" xfId="6" applyNumberFormat="1" applyFont="1" applyFill="1" applyBorder="1" applyAlignment="1">
      <alignment horizontal="left" vertical="center"/>
    </xf>
    <xf numFmtId="0" fontId="8" fillId="0" borderId="0" xfId="5" applyFont="1" applyAlignment="1">
      <alignment horizontal="center"/>
    </xf>
    <xf numFmtId="167" fontId="6" fillId="0" borderId="0" xfId="6" applyNumberFormat="1" applyFont="1" applyFill="1" applyBorder="1" applyAlignment="1">
      <alignment horizontal="center" vertical="center" wrapText="1"/>
    </xf>
    <xf numFmtId="9" fontId="8" fillId="6" borderId="1" xfId="5" applyNumberFormat="1" applyFont="1" applyFill="1" applyBorder="1" applyAlignment="1">
      <alignment horizontal="center"/>
    </xf>
    <xf numFmtId="0" fontId="8" fillId="0" borderId="0" xfId="5" applyFont="1"/>
    <xf numFmtId="16" fontId="4" fillId="0" borderId="0" xfId="3" applyNumberFormat="1" applyFont="1" applyAlignment="1">
      <alignment horizontal="left"/>
    </xf>
    <xf numFmtId="16" fontId="4" fillId="0" borderId="0" xfId="3" applyNumberFormat="1" applyFont="1" applyAlignment="1">
      <alignment horizontal="center"/>
    </xf>
    <xf numFmtId="0" fontId="8" fillId="0" borderId="0" xfId="4" applyFont="1" applyFill="1" applyAlignment="1">
      <alignment horizontal="center"/>
    </xf>
    <xf numFmtId="167" fontId="8" fillId="0" borderId="0" xfId="6" applyNumberFormat="1" applyFont="1" applyFill="1" applyAlignment="1">
      <alignment horizontal="center"/>
    </xf>
    <xf numFmtId="3" fontId="8" fillId="7" borderId="5" xfId="5" applyNumberFormat="1" applyFont="1" applyFill="1" applyBorder="1" applyAlignment="1">
      <alignment horizontal="center"/>
    </xf>
    <xf numFmtId="0" fontId="3" fillId="8" borderId="5" xfId="5" applyFont="1" applyFill="1" applyBorder="1" applyAlignment="1">
      <alignment horizontal="center" vertical="center" wrapText="1"/>
    </xf>
    <xf numFmtId="0" fontId="3" fillId="8" borderId="6" xfId="5" applyFont="1" applyFill="1" applyBorder="1" applyAlignment="1">
      <alignment horizontal="center" vertical="center" wrapText="1"/>
    </xf>
    <xf numFmtId="0" fontId="3" fillId="8" borderId="7" xfId="5" applyFont="1" applyFill="1" applyBorder="1" applyAlignment="1">
      <alignment horizontal="center" vertical="center" wrapText="1"/>
    </xf>
    <xf numFmtId="0" fontId="9" fillId="9" borderId="8" xfId="3" applyFont="1" applyFill="1" applyBorder="1" applyAlignment="1">
      <alignment horizontal="center" vertical="center" wrapText="1"/>
    </xf>
    <xf numFmtId="167" fontId="3" fillId="7" borderId="5" xfId="6" applyNumberFormat="1" applyFont="1" applyFill="1" applyBorder="1" applyAlignment="1">
      <alignment horizontal="center" vertical="center" wrapText="1"/>
    </xf>
    <xf numFmtId="0" fontId="3" fillId="8" borderId="9" xfId="5" applyFont="1" applyFill="1" applyBorder="1" applyAlignment="1">
      <alignment horizontal="center" vertical="center" wrapText="1"/>
    </xf>
    <xf numFmtId="0" fontId="8" fillId="0" borderId="0" xfId="5" applyFont="1" applyAlignment="1">
      <alignment vertical="center"/>
    </xf>
    <xf numFmtId="0" fontId="6" fillId="10" borderId="10" xfId="4" applyFont="1" applyFill="1" applyBorder="1" applyAlignment="1">
      <alignment horizontal="center" vertical="center" wrapText="1"/>
    </xf>
    <xf numFmtId="0" fontId="6" fillId="10" borderId="11" xfId="4" applyFont="1" applyFill="1" applyBorder="1" applyAlignment="1">
      <alignment horizontal="center" vertical="center" wrapText="1"/>
    </xf>
    <xf numFmtId="0" fontId="6" fillId="10" borderId="9" xfId="4" applyFont="1" applyFill="1" applyBorder="1" applyAlignment="1">
      <alignment horizontal="center" vertical="center" wrapText="1"/>
    </xf>
    <xf numFmtId="0" fontId="2" fillId="11" borderId="12" xfId="3" applyFont="1" applyFill="1" applyBorder="1" applyAlignment="1">
      <alignment vertical="center"/>
    </xf>
    <xf numFmtId="0" fontId="2" fillId="11" borderId="13" xfId="3" applyFont="1" applyFill="1" applyBorder="1" applyAlignment="1">
      <alignment horizontal="center" vertical="center" wrapText="1"/>
    </xf>
    <xf numFmtId="0" fontId="1" fillId="11" borderId="14" xfId="3" applyFill="1" applyBorder="1" applyAlignment="1">
      <alignment vertical="center"/>
    </xf>
    <xf numFmtId="0" fontId="10" fillId="0" borderId="15" xfId="3" applyFont="1" applyBorder="1"/>
    <xf numFmtId="0" fontId="10" fillId="0" borderId="16" xfId="3" applyFont="1" applyBorder="1"/>
    <xf numFmtId="0" fontId="11" fillId="7" borderId="1" xfId="3" applyFont="1" applyFill="1" applyBorder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center"/>
    </xf>
    <xf numFmtId="169" fontId="8" fillId="7" borderId="3" xfId="7" applyNumberFormat="1" applyFont="1" applyFill="1" applyBorder="1" applyAlignment="1">
      <alignment horizontal="center"/>
    </xf>
    <xf numFmtId="166" fontId="8" fillId="0" borderId="0" xfId="8" applyNumberFormat="1" applyFont="1" applyBorder="1" applyAlignment="1">
      <alignment horizontal="center"/>
    </xf>
    <xf numFmtId="165" fontId="8" fillId="7" borderId="3" xfId="5" applyNumberFormat="1" applyFont="1" applyFill="1" applyBorder="1" applyAlignment="1">
      <alignment horizontal="center"/>
    </xf>
    <xf numFmtId="170" fontId="8" fillId="0" borderId="0" xfId="5" applyNumberFormat="1" applyFont="1" applyAlignment="1">
      <alignment horizontal="center"/>
    </xf>
    <xf numFmtId="170" fontId="8" fillId="0" borderId="17" xfId="5" applyNumberFormat="1" applyFont="1" applyBorder="1" applyAlignment="1">
      <alignment horizontal="center"/>
    </xf>
    <xf numFmtId="0" fontId="8" fillId="0" borderId="15" xfId="5" applyFont="1" applyBorder="1"/>
    <xf numFmtId="165" fontId="8" fillId="0" borderId="0" xfId="5" applyNumberFormat="1" applyFont="1"/>
    <xf numFmtId="171" fontId="8" fillId="0" borderId="17" xfId="5" applyNumberFormat="1" applyFont="1" applyBorder="1"/>
    <xf numFmtId="0" fontId="10" fillId="0" borderId="12" xfId="3" applyFont="1" applyBorder="1"/>
    <xf numFmtId="0" fontId="8" fillId="0" borderId="13" xfId="5" applyFont="1" applyBorder="1"/>
    <xf numFmtId="0" fontId="1" fillId="0" borderId="14" xfId="3" applyBorder="1"/>
    <xf numFmtId="0" fontId="11" fillId="7" borderId="16" xfId="3" applyFont="1" applyFill="1" applyBorder="1" applyAlignment="1">
      <alignment horizontal="center"/>
    </xf>
    <xf numFmtId="165" fontId="8" fillId="7" borderId="4" xfId="5" applyNumberFormat="1" applyFont="1" applyFill="1" applyBorder="1" applyAlignment="1">
      <alignment horizontal="center"/>
    </xf>
    <xf numFmtId="0" fontId="1" fillId="0" borderId="17" xfId="3" applyBorder="1"/>
    <xf numFmtId="0" fontId="8" fillId="0" borderId="18" xfId="5" applyFont="1" applyBorder="1"/>
    <xf numFmtId="165" fontId="8" fillId="0" borderId="19" xfId="5" applyNumberFormat="1" applyFont="1" applyBorder="1"/>
    <xf numFmtId="171" fontId="8" fillId="0" borderId="20" xfId="5" applyNumberFormat="1" applyFont="1" applyBorder="1"/>
    <xf numFmtId="0" fontId="10" fillId="0" borderId="17" xfId="3" applyFont="1" applyBorder="1"/>
    <xf numFmtId="0" fontId="10" fillId="0" borderId="18" xfId="3" applyFont="1" applyBorder="1"/>
    <xf numFmtId="0" fontId="8" fillId="0" borderId="19" xfId="5" applyFont="1" applyBorder="1"/>
    <xf numFmtId="0" fontId="1" fillId="0" borderId="20" xfId="3" applyBorder="1"/>
    <xf numFmtId="9" fontId="8" fillId="0" borderId="0" xfId="8" applyFont="1" applyBorder="1" applyAlignment="1">
      <alignment horizontal="center"/>
    </xf>
    <xf numFmtId="9" fontId="8" fillId="0" borderId="0" xfId="8" applyFont="1"/>
    <xf numFmtId="0" fontId="10" fillId="3" borderId="12" xfId="3" applyFont="1" applyFill="1" applyBorder="1"/>
    <xf numFmtId="0" fontId="10" fillId="3" borderId="15" xfId="3" applyFont="1" applyFill="1" applyBorder="1"/>
    <xf numFmtId="0" fontId="10" fillId="3" borderId="18" xfId="3" applyFont="1" applyFill="1" applyBorder="1"/>
    <xf numFmtId="0" fontId="11" fillId="7" borderId="2" xfId="3" applyFont="1" applyFill="1" applyBorder="1" applyAlignment="1">
      <alignment horizontal="center"/>
    </xf>
    <xf numFmtId="0" fontId="10" fillId="0" borderId="2" xfId="3" applyFont="1" applyBorder="1"/>
    <xf numFmtId="0" fontId="10" fillId="0" borderId="19" xfId="3" applyFont="1" applyBorder="1"/>
    <xf numFmtId="0" fontId="10" fillId="0" borderId="19" xfId="3" applyFont="1" applyBorder="1" applyAlignment="1">
      <alignment horizontal="center"/>
    </xf>
    <xf numFmtId="0" fontId="8" fillId="0" borderId="19" xfId="5" applyFont="1" applyBorder="1" applyAlignment="1">
      <alignment horizontal="center"/>
    </xf>
    <xf numFmtId="166" fontId="8" fillId="0" borderId="19" xfId="8" applyNumberFormat="1" applyFont="1" applyBorder="1" applyAlignment="1">
      <alignment horizontal="center"/>
    </xf>
    <xf numFmtId="165" fontId="8" fillId="7" borderId="21" xfId="5" applyNumberFormat="1" applyFont="1" applyFill="1" applyBorder="1" applyAlignment="1">
      <alignment horizontal="center"/>
    </xf>
    <xf numFmtId="170" fontId="8" fillId="0" borderId="19" xfId="5" applyNumberFormat="1" applyFont="1" applyBorder="1" applyAlignment="1">
      <alignment horizontal="center"/>
    </xf>
    <xf numFmtId="170" fontId="8" fillId="0" borderId="20" xfId="5" applyNumberFormat="1" applyFont="1" applyBorder="1" applyAlignment="1">
      <alignment horizontal="center"/>
    </xf>
    <xf numFmtId="167" fontId="6" fillId="7" borderId="5" xfId="6" applyNumberFormat="1" applyFont="1" applyFill="1" applyBorder="1" applyAlignment="1">
      <alignment horizontal="center" vertical="center" wrapText="1"/>
    </xf>
    <xf numFmtId="0" fontId="6" fillId="10" borderId="5" xfId="4" applyFont="1" applyFill="1" applyBorder="1" applyAlignment="1">
      <alignment horizontal="center" vertical="center" wrapText="1"/>
    </xf>
    <xf numFmtId="0" fontId="6" fillId="10" borderId="7" xfId="4" applyFont="1" applyFill="1" applyBorder="1" applyAlignment="1">
      <alignment horizontal="center" vertical="center" wrapText="1"/>
    </xf>
    <xf numFmtId="167" fontId="8" fillId="0" borderId="0" xfId="5" applyNumberFormat="1" applyFont="1"/>
    <xf numFmtId="169" fontId="8" fillId="7" borderId="22" xfId="7" applyNumberFormat="1" applyFont="1" applyFill="1" applyBorder="1" applyAlignment="1">
      <alignment horizontal="center"/>
    </xf>
    <xf numFmtId="0" fontId="0" fillId="12" borderId="8" xfId="0" applyFill="1" applyBorder="1"/>
    <xf numFmtId="14" fontId="0" fillId="12" borderId="23" xfId="0" applyNumberFormat="1" applyFill="1" applyBorder="1"/>
    <xf numFmtId="0" fontId="12" fillId="13" borderId="3" xfId="0" applyFont="1" applyFill="1" applyBorder="1"/>
    <xf numFmtId="165" fontId="12" fillId="14" borderId="3" xfId="1" applyFont="1" applyFill="1" applyBorder="1"/>
    <xf numFmtId="0" fontId="12" fillId="13" borderId="4" xfId="0" applyFont="1" applyFill="1" applyBorder="1"/>
    <xf numFmtId="165" fontId="12" fillId="14" borderId="4" xfId="1" applyFont="1" applyFill="1" applyBorder="1"/>
    <xf numFmtId="0" fontId="0" fillId="13" borderId="18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13" fillId="15" borderId="14" xfId="0" applyFont="1" applyFill="1" applyBorder="1"/>
    <xf numFmtId="0" fontId="0" fillId="2" borderId="0" xfId="0" applyFill="1"/>
    <xf numFmtId="0" fontId="0" fillId="16" borderId="0" xfId="0" applyFill="1"/>
    <xf numFmtId="0" fontId="15" fillId="17" borderId="0" xfId="0" applyFont="1" applyFill="1"/>
    <xf numFmtId="0" fontId="0" fillId="5" borderId="0" xfId="0" applyFill="1"/>
    <xf numFmtId="9" fontId="8" fillId="6" borderId="0" xfId="8" applyFont="1" applyFill="1" applyAlignment="1">
      <alignment horizontal="center"/>
    </xf>
    <xf numFmtId="0" fontId="16" fillId="13" borderId="4" xfId="0" applyFont="1" applyFill="1" applyBorder="1"/>
    <xf numFmtId="0" fontId="16" fillId="18" borderId="4" xfId="0" applyFont="1" applyFill="1" applyBorder="1"/>
    <xf numFmtId="0" fontId="0" fillId="0" borderId="18" xfId="0" applyBorder="1"/>
    <xf numFmtId="164" fontId="0" fillId="0" borderId="19" xfId="0" applyNumberFormat="1" applyBorder="1"/>
    <xf numFmtId="165" fontId="14" fillId="2" borderId="20" xfId="2" applyNumberFormat="1" applyFont="1" applyFill="1" applyBorder="1" applyAlignment="1">
      <alignment horizontal="center"/>
    </xf>
    <xf numFmtId="0" fontId="13" fillId="15" borderId="18" xfId="0" applyFont="1" applyFill="1" applyBorder="1"/>
    <xf numFmtId="0" fontId="13" fillId="15" borderId="19" xfId="0" applyFont="1" applyFill="1" applyBorder="1"/>
    <xf numFmtId="0" fontId="13" fillId="15" borderId="20" xfId="0" applyFont="1" applyFill="1" applyBorder="1"/>
    <xf numFmtId="0" fontId="0" fillId="0" borderId="2" xfId="0" applyBorder="1"/>
    <xf numFmtId="164" fontId="0" fillId="0" borderId="2" xfId="0" applyNumberFormat="1" applyBorder="1"/>
    <xf numFmtId="164" fontId="0" fillId="0" borderId="20" xfId="0" applyNumberFormat="1" applyBorder="1"/>
    <xf numFmtId="0" fontId="0" fillId="0" borderId="0" xfId="0" applyAlignment="1">
      <alignment vertical="center"/>
    </xf>
    <xf numFmtId="0" fontId="19" fillId="0" borderId="0" xfId="0" applyFont="1"/>
    <xf numFmtId="0" fontId="12" fillId="0" borderId="0" xfId="0" applyFont="1" applyAlignment="1">
      <alignment vertical="center"/>
    </xf>
    <xf numFmtId="164" fontId="0" fillId="0" borderId="0" xfId="9" applyFont="1" applyAlignment="1">
      <alignment vertical="center"/>
    </xf>
    <xf numFmtId="0" fontId="0" fillId="0" borderId="0" xfId="0" applyAlignment="1">
      <alignment vertical="center" wrapText="1"/>
    </xf>
    <xf numFmtId="0" fontId="19" fillId="2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19" fillId="0" borderId="0" xfId="0" applyFont="1" applyAlignment="1">
      <alignment vertical="center"/>
    </xf>
    <xf numFmtId="0" fontId="19" fillId="6" borderId="0" xfId="0" applyFont="1" applyFill="1" applyAlignment="1">
      <alignment vertical="center"/>
    </xf>
    <xf numFmtId="0" fontId="19" fillId="21" borderId="0" xfId="0" applyFont="1" applyFill="1" applyAlignment="1">
      <alignment vertical="center"/>
    </xf>
    <xf numFmtId="0" fontId="17" fillId="2" borderId="4" xfId="0" applyFont="1" applyFill="1" applyBorder="1" applyAlignment="1">
      <alignment vertical="center"/>
    </xf>
    <xf numFmtId="1" fontId="17" fillId="18" borderId="4" xfId="1" applyNumberFormat="1" applyFont="1" applyFill="1" applyBorder="1" applyAlignment="1">
      <alignment vertical="center"/>
    </xf>
    <xf numFmtId="164" fontId="17" fillId="18" borderId="4" xfId="9" applyFont="1" applyFill="1" applyBorder="1" applyAlignment="1">
      <alignment vertical="center"/>
    </xf>
    <xf numFmtId="0" fontId="17" fillId="18" borderId="4" xfId="0" applyFont="1" applyFill="1" applyBorder="1" applyAlignment="1">
      <alignment horizontal="center" vertical="center"/>
    </xf>
    <xf numFmtId="9" fontId="17" fillId="22" borderId="4" xfId="2" applyFont="1" applyFill="1" applyBorder="1" applyAlignment="1">
      <alignment horizontal="center" vertical="center"/>
    </xf>
    <xf numFmtId="0" fontId="17" fillId="2" borderId="4" xfId="2" applyNumberFormat="1" applyFont="1" applyFill="1" applyBorder="1" applyAlignment="1">
      <alignment vertical="center"/>
    </xf>
    <xf numFmtId="164" fontId="17" fillId="23" borderId="4" xfId="9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8" fillId="15" borderId="25" xfId="0" applyFont="1" applyFill="1" applyBorder="1" applyAlignment="1">
      <alignment vertical="center" wrapText="1"/>
    </xf>
    <xf numFmtId="0" fontId="18" fillId="15" borderId="3" xfId="0" applyFont="1" applyFill="1" applyBorder="1" applyAlignment="1">
      <alignment vertical="center" wrapText="1"/>
    </xf>
    <xf numFmtId="164" fontId="18" fillId="15" borderId="3" xfId="9" applyFont="1" applyFill="1" applyBorder="1" applyAlignment="1">
      <alignment vertical="center" wrapText="1"/>
    </xf>
    <xf numFmtId="165" fontId="20" fillId="19" borderId="3" xfId="1" applyFont="1" applyFill="1" applyBorder="1" applyAlignment="1">
      <alignment vertical="center" wrapText="1"/>
    </xf>
    <xf numFmtId="165" fontId="20" fillId="3" borderId="3" xfId="1" applyFont="1" applyFill="1" applyBorder="1" applyAlignment="1">
      <alignment vertical="center" wrapText="1"/>
    </xf>
    <xf numFmtId="9" fontId="20" fillId="20" borderId="3" xfId="2" applyFont="1" applyFill="1" applyBorder="1" applyAlignment="1">
      <alignment vertical="center" wrapText="1"/>
    </xf>
    <xf numFmtId="164" fontId="20" fillId="20" borderId="3" xfId="9" applyFont="1" applyFill="1" applyBorder="1" applyAlignment="1">
      <alignment vertical="center" wrapText="1"/>
    </xf>
    <xf numFmtId="165" fontId="20" fillId="20" borderId="3" xfId="1" applyFont="1" applyFill="1" applyBorder="1" applyAlignment="1">
      <alignment vertical="center" wrapText="1"/>
    </xf>
    <xf numFmtId="0" fontId="20" fillId="20" borderId="3" xfId="1" applyNumberFormat="1" applyFont="1" applyFill="1" applyBorder="1" applyAlignment="1">
      <alignment vertical="center" wrapText="1"/>
    </xf>
    <xf numFmtId="0" fontId="17" fillId="18" borderId="4" xfId="0" applyFont="1" applyFill="1" applyBorder="1" applyAlignment="1">
      <alignment vertical="center"/>
    </xf>
    <xf numFmtId="0" fontId="17" fillId="24" borderId="4" xfId="0" applyFont="1" applyFill="1" applyBorder="1" applyAlignment="1">
      <alignment vertical="center"/>
    </xf>
    <xf numFmtId="1" fontId="17" fillId="24" borderId="4" xfId="1" applyNumberFormat="1" applyFont="1" applyFill="1" applyBorder="1" applyAlignment="1">
      <alignment vertical="center"/>
    </xf>
    <xf numFmtId="0" fontId="17" fillId="24" borderId="4" xfId="0" applyFont="1" applyFill="1" applyBorder="1" applyAlignment="1">
      <alignment horizontal="center" vertical="center"/>
    </xf>
    <xf numFmtId="0" fontId="19" fillId="24" borderId="0" xfId="0" applyFont="1" applyFill="1" applyAlignment="1">
      <alignment vertical="center"/>
    </xf>
    <xf numFmtId="164" fontId="17" fillId="22" borderId="4" xfId="9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1" fontId="17" fillId="18" borderId="24" xfId="1" applyNumberFormat="1" applyFont="1" applyFill="1" applyBorder="1" applyAlignment="1">
      <alignment vertical="center"/>
    </xf>
    <xf numFmtId="0" fontId="17" fillId="18" borderId="24" xfId="0" applyFont="1" applyFill="1" applyBorder="1" applyAlignment="1">
      <alignment vertical="center"/>
    </xf>
    <xf numFmtId="0" fontId="17" fillId="18" borderId="24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0" fontId="17" fillId="2" borderId="27" xfId="0" applyFont="1" applyFill="1" applyBorder="1" applyAlignment="1">
      <alignment vertical="center"/>
    </xf>
    <xf numFmtId="1" fontId="17" fillId="18" borderId="24" xfId="0" applyNumberFormat="1" applyFont="1" applyFill="1" applyBorder="1" applyAlignment="1">
      <alignment vertical="center"/>
    </xf>
    <xf numFmtId="9" fontId="17" fillId="23" borderId="24" xfId="0" applyNumberFormat="1" applyFont="1" applyFill="1" applyBorder="1" applyAlignment="1">
      <alignment horizontal="center" vertical="center"/>
    </xf>
    <xf numFmtId="9" fontId="17" fillId="22" borderId="24" xfId="0" applyNumberFormat="1" applyFont="1" applyFill="1" applyBorder="1" applyAlignment="1">
      <alignment horizontal="center" vertical="center"/>
    </xf>
    <xf numFmtId="164" fontId="17" fillId="22" borderId="24" xfId="0" applyNumberFormat="1" applyFont="1" applyFill="1" applyBorder="1" applyAlignment="1">
      <alignment horizontal="center" vertical="center"/>
    </xf>
    <xf numFmtId="164" fontId="17" fillId="23" borderId="2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15" borderId="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/>
    </xf>
    <xf numFmtId="1" fontId="17" fillId="6" borderId="4" xfId="1" applyNumberFormat="1" applyFont="1" applyFill="1" applyBorder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9" fontId="17" fillId="0" borderId="0" xfId="0" applyNumberFormat="1" applyFont="1" applyAlignment="1">
      <alignment horizontal="center"/>
    </xf>
    <xf numFmtId="9" fontId="17" fillId="6" borderId="0" xfId="0" applyNumberFormat="1" applyFont="1" applyFill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2">
    <cellStyle name="Comma 2" xfId="6"/>
    <cellStyle name="Comma 2 2" xfId="11"/>
    <cellStyle name="Comma 5" xfId="7"/>
    <cellStyle name="Millares" xfId="1" builtinId="3"/>
    <cellStyle name="Moneda" xfId="9" builtinId="4"/>
    <cellStyle name="Normal" xfId="0" builtinId="0"/>
    <cellStyle name="Normal 2" xfId="3"/>
    <cellStyle name="Normal 2 2" xfId="5"/>
    <cellStyle name="Normal 4" xfId="10"/>
    <cellStyle name="Percent 2" xfId="8"/>
    <cellStyle name="Porcentaje" xfId="2" builtinId="5"/>
    <cellStyle name="Style 1" xfId="4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z val="12"/>
        <color theme="0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164" formatCode="_(&quot;$&quot;* #,##0.00_);_(&quot;$&quot;* \(#,##0.00\);_(&quot;$&quot;* &quot;-&quot;??_);_(@_)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</font>
      <numFmt numFmtId="168" formatCode="_ * #,##0.00_ ;_ * \-#,##0.00_ ;_ * &quot;-&quot;??_ ;_ @_ 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alignment horizontal="general"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  <name val="Calibri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FF66"/>
      <color rgb="FFCCCCFF"/>
      <color rgb="FFCC99FF"/>
      <color rgb="FFC6EFCE"/>
      <color rgb="FFCCFFFF"/>
      <color rgb="FFFFFFCC"/>
      <color rgb="FFFFC7CE"/>
      <color rgb="FF006100"/>
      <color rgb="FF9C000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0</xdr:row>
      <xdr:rowOff>63500</xdr:rowOff>
    </xdr:from>
    <xdr:to>
      <xdr:col>2</xdr:col>
      <xdr:colOff>73099</xdr:colOff>
      <xdr:row>3</xdr:row>
      <xdr:rowOff>133350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1" y="63500"/>
          <a:ext cx="1063698" cy="62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0</xdr:row>
      <xdr:rowOff>0</xdr:rowOff>
    </xdr:from>
    <xdr:to>
      <xdr:col>2</xdr:col>
      <xdr:colOff>714375</xdr:colOff>
      <xdr:row>3</xdr:row>
      <xdr:rowOff>143747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0"/>
          <a:ext cx="1054100" cy="696197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0</xdr:row>
      <xdr:rowOff>180784</xdr:rowOff>
    </xdr:from>
    <xdr:to>
      <xdr:col>1</xdr:col>
      <xdr:colOff>323850</xdr:colOff>
      <xdr:row>2</xdr:row>
      <xdr:rowOff>180040</xdr:rowOff>
    </xdr:to>
    <xdr:pic>
      <xdr:nvPicPr>
        <xdr:cNvPr id="5" name="Imagen 1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180784"/>
          <a:ext cx="603250" cy="3675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neoris.net/Users/ivonne.rodriguez/AppData/Local/Microsoft/Windows/Temporary%20Internet%20Files/Content.Outlook/QMLO80BS/Original%20File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oris0.sharepoint.com/Users/galia.reyes/AppData/Local/Microsoft/Windows/INetCache/Content.Outlook/22XFI8W0/Copy%20of%20CD%20UD%20-%20Offering%20Skills%20Consolidado%20-%20Robert%20Santore_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madfps01\neoris\COMMON\PVHRM\Measurement\Consulting%20Club%20Survey\2003\Data%20Collection\Consulting_9999_CIW_2003_MEX_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neoris.net/sites/globalcompensation/Shared%20Documents/Tabuladores/2019/19%20Argentina/Tabulador%202018%20Hungr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neoris.net/Bilbao/Eduardo/CAL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structions"/>
      <sheetName val="Matching Guidelines"/>
      <sheetName val="Input Sheet Definitions"/>
      <sheetName val="Participant Information"/>
      <sheetName val="Active Employee Input Sheet"/>
      <sheetName val="Terminated Employee Input Sheet"/>
      <sheetName val="Benefit Fringe Questions"/>
      <sheetName val="Function Descriptions"/>
      <sheetName val="Management Level Definitions"/>
      <sheetName val="Individual Contrib. Level Defs."/>
      <sheetName val="Data Tables"/>
      <sheetName val="LTI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Angola</v>
          </cell>
        </row>
        <row r="7">
          <cell r="A7" t="str">
            <v>Antarctica</v>
          </cell>
        </row>
        <row r="8">
          <cell r="A8" t="str">
            <v>Antigua and Barbuda</v>
          </cell>
        </row>
        <row r="9">
          <cell r="A9" t="str">
            <v>Argentina</v>
          </cell>
        </row>
        <row r="10">
          <cell r="A10" t="str">
            <v>Armenia</v>
          </cell>
        </row>
        <row r="11">
          <cell r="A11" t="str">
            <v>Aruba</v>
          </cell>
        </row>
        <row r="12">
          <cell r="A12" t="str">
            <v>Australia</v>
          </cell>
        </row>
        <row r="13">
          <cell r="A13" t="str">
            <v>Austria</v>
          </cell>
        </row>
        <row r="14">
          <cell r="A14" t="str">
            <v>Azerbijan</v>
          </cell>
        </row>
        <row r="15">
          <cell r="A15" t="str">
            <v>Bahamas</v>
          </cell>
        </row>
        <row r="16">
          <cell r="A16" t="str">
            <v>Bahrain</v>
          </cell>
        </row>
        <row r="17">
          <cell r="A17" t="str">
            <v>Bangladesh</v>
          </cell>
        </row>
        <row r="18">
          <cell r="A18" t="str">
            <v>Barbados</v>
          </cell>
        </row>
        <row r="19">
          <cell r="A19" t="str">
            <v>Belarus</v>
          </cell>
        </row>
        <row r="20">
          <cell r="A20" t="str">
            <v>Belgium</v>
          </cell>
        </row>
        <row r="21">
          <cell r="A21" t="str">
            <v>Belize</v>
          </cell>
        </row>
        <row r="22">
          <cell r="A22" t="str">
            <v>Benin</v>
          </cell>
        </row>
        <row r="23">
          <cell r="A23" t="str">
            <v>Bermuda</v>
          </cell>
        </row>
        <row r="24">
          <cell r="A24" t="str">
            <v>Bolivia</v>
          </cell>
        </row>
        <row r="25">
          <cell r="A25" t="str">
            <v>Bosnia-Herzegovina</v>
          </cell>
        </row>
        <row r="26">
          <cell r="A26" t="str">
            <v>Botswana</v>
          </cell>
        </row>
        <row r="27">
          <cell r="A27" t="str">
            <v>Brazil</v>
          </cell>
        </row>
        <row r="28">
          <cell r="A28" t="str">
            <v>Brunei</v>
          </cell>
        </row>
        <row r="29">
          <cell r="A29" t="str">
            <v>Bulgaria</v>
          </cell>
        </row>
        <row r="30">
          <cell r="A30" t="str">
            <v>Burundi</v>
          </cell>
        </row>
        <row r="31">
          <cell r="A31" t="str">
            <v>Cambodia</v>
          </cell>
        </row>
        <row r="32">
          <cell r="A32" t="str">
            <v>Cameroon</v>
          </cell>
        </row>
        <row r="33">
          <cell r="A33" t="str">
            <v>Canada</v>
          </cell>
        </row>
        <row r="34">
          <cell r="A34" t="str">
            <v>Chad</v>
          </cell>
        </row>
        <row r="35">
          <cell r="A35" t="str">
            <v>Chile</v>
          </cell>
        </row>
        <row r="36">
          <cell r="A36" t="str">
            <v>China</v>
          </cell>
        </row>
        <row r="37">
          <cell r="A37" t="str">
            <v>Colombia</v>
          </cell>
        </row>
        <row r="38">
          <cell r="A38" t="str">
            <v>Congo</v>
          </cell>
        </row>
        <row r="39">
          <cell r="A39" t="str">
            <v>Costa Rica</v>
          </cell>
        </row>
        <row r="40">
          <cell r="A40" t="str">
            <v>Croatia</v>
          </cell>
        </row>
        <row r="41">
          <cell r="A41" t="str">
            <v>Cyprus</v>
          </cell>
        </row>
        <row r="42">
          <cell r="A42" t="str">
            <v>Czech Republic</v>
          </cell>
        </row>
        <row r="43">
          <cell r="A43" t="str">
            <v>Denmark</v>
          </cell>
        </row>
        <row r="44">
          <cell r="A44" t="str">
            <v>Dominican Republic</v>
          </cell>
        </row>
        <row r="45">
          <cell r="A45" t="str">
            <v>Ecuador</v>
          </cell>
        </row>
        <row r="46">
          <cell r="A46" t="str">
            <v>Egypt</v>
          </cell>
        </row>
        <row r="47">
          <cell r="A47" t="str">
            <v>El Salvador</v>
          </cell>
        </row>
        <row r="48">
          <cell r="A48" t="str">
            <v>Estonia</v>
          </cell>
        </row>
        <row r="49">
          <cell r="A49" t="str">
            <v>Ethiopia</v>
          </cell>
        </row>
        <row r="50">
          <cell r="A50" t="str">
            <v>Fiji</v>
          </cell>
        </row>
        <row r="51">
          <cell r="A51" t="str">
            <v>Finland</v>
          </cell>
        </row>
        <row r="52">
          <cell r="A52" t="str">
            <v>France</v>
          </cell>
        </row>
        <row r="53">
          <cell r="A53" t="str">
            <v>French Guiana</v>
          </cell>
        </row>
        <row r="54">
          <cell r="A54" t="str">
            <v>Gabon</v>
          </cell>
        </row>
        <row r="55">
          <cell r="A55" t="str">
            <v>Georgia</v>
          </cell>
        </row>
        <row r="56">
          <cell r="A56" t="str">
            <v>Germany</v>
          </cell>
        </row>
        <row r="57">
          <cell r="A57" t="str">
            <v>Ghana</v>
          </cell>
        </row>
        <row r="58">
          <cell r="A58" t="str">
            <v>Greece</v>
          </cell>
        </row>
        <row r="59">
          <cell r="A59" t="str">
            <v>Grenada</v>
          </cell>
        </row>
        <row r="60">
          <cell r="A60" t="str">
            <v>Guatemala</v>
          </cell>
        </row>
        <row r="61">
          <cell r="A61" t="str">
            <v>Guinea</v>
          </cell>
        </row>
        <row r="62">
          <cell r="A62" t="str">
            <v>Haiti</v>
          </cell>
        </row>
        <row r="63">
          <cell r="A63" t="str">
            <v>Honduras</v>
          </cell>
        </row>
        <row r="64">
          <cell r="A64" t="str">
            <v>Hong Kong</v>
          </cell>
        </row>
        <row r="65">
          <cell r="A65" t="str">
            <v>Hungary</v>
          </cell>
        </row>
        <row r="66">
          <cell r="A66" t="str">
            <v>Iceland</v>
          </cell>
        </row>
        <row r="67">
          <cell r="A67" t="str">
            <v>India</v>
          </cell>
        </row>
        <row r="68">
          <cell r="A68" t="str">
            <v>Indonesia</v>
          </cell>
        </row>
        <row r="69">
          <cell r="A69" t="str">
            <v>Iran</v>
          </cell>
        </row>
        <row r="70">
          <cell r="A70" t="str">
            <v>Iraq</v>
          </cell>
        </row>
        <row r="71">
          <cell r="A71" t="str">
            <v>Ireland</v>
          </cell>
        </row>
        <row r="72">
          <cell r="A72" t="str">
            <v>Israel</v>
          </cell>
        </row>
        <row r="73">
          <cell r="A73" t="str">
            <v>Italy</v>
          </cell>
        </row>
        <row r="74">
          <cell r="A74" t="str">
            <v>Ivory Coast</v>
          </cell>
        </row>
        <row r="75">
          <cell r="A75" t="str">
            <v>Jamaica</v>
          </cell>
        </row>
        <row r="76">
          <cell r="A76" t="str">
            <v>Japan</v>
          </cell>
        </row>
        <row r="77">
          <cell r="A77" t="str">
            <v>Jordan</v>
          </cell>
        </row>
        <row r="78">
          <cell r="A78" t="str">
            <v>Kazakhstan</v>
          </cell>
        </row>
        <row r="79">
          <cell r="A79" t="str">
            <v>Kenya</v>
          </cell>
        </row>
        <row r="80">
          <cell r="A80" t="str">
            <v>Kuwait</v>
          </cell>
        </row>
        <row r="81">
          <cell r="A81" t="str">
            <v>Lao</v>
          </cell>
        </row>
        <row r="82">
          <cell r="A82" t="str">
            <v>Latvia</v>
          </cell>
        </row>
        <row r="83">
          <cell r="A83" t="str">
            <v>Lebanon</v>
          </cell>
        </row>
        <row r="84">
          <cell r="A84" t="str">
            <v>Lesotho</v>
          </cell>
        </row>
        <row r="85">
          <cell r="A85" t="str">
            <v>Libya</v>
          </cell>
        </row>
        <row r="86">
          <cell r="A86" t="str">
            <v>Lithuania</v>
          </cell>
        </row>
        <row r="87">
          <cell r="A87" t="str">
            <v>Luxembourg</v>
          </cell>
        </row>
        <row r="88">
          <cell r="A88" t="str">
            <v>Macao</v>
          </cell>
        </row>
        <row r="89">
          <cell r="A89" t="str">
            <v>Macedonia</v>
          </cell>
        </row>
        <row r="90">
          <cell r="A90" t="str">
            <v>Madagascar</v>
          </cell>
        </row>
        <row r="91">
          <cell r="A91" t="str">
            <v>Malawi</v>
          </cell>
        </row>
        <row r="92">
          <cell r="A92" t="str">
            <v>Malaysia</v>
          </cell>
        </row>
        <row r="93">
          <cell r="A93" t="str">
            <v>Mali</v>
          </cell>
        </row>
        <row r="94">
          <cell r="A94" t="str">
            <v>Malta</v>
          </cell>
        </row>
        <row r="95">
          <cell r="A95" t="str">
            <v>Mauritius</v>
          </cell>
        </row>
        <row r="96">
          <cell r="A96" t="str">
            <v>Mexico</v>
          </cell>
        </row>
        <row r="97">
          <cell r="A97" t="str">
            <v>Moldova</v>
          </cell>
        </row>
        <row r="98">
          <cell r="A98" t="str">
            <v>Montenegro</v>
          </cell>
        </row>
        <row r="99">
          <cell r="A99" t="str">
            <v>Morocco</v>
          </cell>
        </row>
        <row r="100">
          <cell r="A100" t="str">
            <v>Mozambique</v>
          </cell>
        </row>
        <row r="101">
          <cell r="A101" t="str">
            <v>Myanmar</v>
          </cell>
        </row>
        <row r="102">
          <cell r="A102" t="str">
            <v>Namibia</v>
          </cell>
        </row>
        <row r="103">
          <cell r="A103" t="str">
            <v>Nepal</v>
          </cell>
        </row>
        <row r="104">
          <cell r="A104" t="str">
            <v>Netherlands</v>
          </cell>
        </row>
        <row r="105">
          <cell r="A105" t="str">
            <v>New Zealand</v>
          </cell>
        </row>
        <row r="106">
          <cell r="A106" t="str">
            <v>Nicaragua</v>
          </cell>
        </row>
        <row r="107">
          <cell r="A107" t="str">
            <v>Nigeria</v>
          </cell>
        </row>
        <row r="108">
          <cell r="A108" t="str">
            <v>Norway</v>
          </cell>
        </row>
        <row r="109">
          <cell r="A109" t="str">
            <v>Oman</v>
          </cell>
        </row>
        <row r="110">
          <cell r="A110" t="str">
            <v>Pakistan</v>
          </cell>
        </row>
        <row r="111">
          <cell r="A111" t="str">
            <v>Panama</v>
          </cell>
        </row>
        <row r="112">
          <cell r="A112" t="str">
            <v>Papua New Guinea</v>
          </cell>
        </row>
        <row r="113">
          <cell r="A113" t="str">
            <v>Paraguay</v>
          </cell>
        </row>
        <row r="114">
          <cell r="A114" t="str">
            <v>Peru</v>
          </cell>
        </row>
        <row r="115">
          <cell r="A115" t="str">
            <v>Philippines</v>
          </cell>
        </row>
        <row r="116">
          <cell r="A116" t="str">
            <v>Poland</v>
          </cell>
        </row>
        <row r="117">
          <cell r="A117" t="str">
            <v>Portugal</v>
          </cell>
        </row>
        <row r="118">
          <cell r="A118" t="str">
            <v>Puerto Rico</v>
          </cell>
        </row>
        <row r="119">
          <cell r="A119" t="str">
            <v>Qatar</v>
          </cell>
        </row>
        <row r="120">
          <cell r="A120" t="str">
            <v>Romania</v>
          </cell>
        </row>
        <row r="121">
          <cell r="A121" t="str">
            <v>Russia</v>
          </cell>
        </row>
        <row r="122">
          <cell r="A122" t="str">
            <v>Rwanda</v>
          </cell>
        </row>
        <row r="123">
          <cell r="A123" t="str">
            <v>Saudi Arabia</v>
          </cell>
        </row>
        <row r="124">
          <cell r="A124" t="str">
            <v>Senegal</v>
          </cell>
        </row>
        <row r="125">
          <cell r="A125" t="str">
            <v>Serbia</v>
          </cell>
        </row>
        <row r="126">
          <cell r="A126" t="str">
            <v>Singapore</v>
          </cell>
        </row>
        <row r="127">
          <cell r="A127" t="str">
            <v>Slovakia</v>
          </cell>
        </row>
        <row r="128">
          <cell r="A128" t="str">
            <v>Slovenia</v>
          </cell>
        </row>
        <row r="129">
          <cell r="A129" t="str">
            <v>South Africa</v>
          </cell>
        </row>
        <row r="130">
          <cell r="A130" t="str">
            <v>South Korea</v>
          </cell>
        </row>
        <row r="131">
          <cell r="A131" t="str">
            <v>Spain</v>
          </cell>
        </row>
        <row r="132">
          <cell r="A132" t="str">
            <v>Sri Lanka</v>
          </cell>
        </row>
        <row r="133">
          <cell r="A133" t="str">
            <v>Sudan</v>
          </cell>
        </row>
        <row r="134">
          <cell r="A134" t="str">
            <v>Suriname</v>
          </cell>
        </row>
        <row r="135">
          <cell r="A135" t="str">
            <v>Sweden</v>
          </cell>
        </row>
        <row r="136">
          <cell r="A136" t="str">
            <v>Switzerland</v>
          </cell>
        </row>
        <row r="137">
          <cell r="A137" t="str">
            <v>Taiwan</v>
          </cell>
        </row>
        <row r="138">
          <cell r="A138" t="str">
            <v>Tanzania</v>
          </cell>
        </row>
        <row r="139">
          <cell r="A139" t="str">
            <v>Thailand</v>
          </cell>
        </row>
        <row r="140">
          <cell r="A140" t="str">
            <v>Tonga</v>
          </cell>
        </row>
        <row r="141">
          <cell r="A141" t="str">
            <v>Trinidad and Tobago</v>
          </cell>
        </row>
        <row r="142">
          <cell r="A142" t="str">
            <v>Tunisia</v>
          </cell>
        </row>
        <row r="143">
          <cell r="A143" t="str">
            <v>Turkey</v>
          </cell>
        </row>
        <row r="144">
          <cell r="A144" t="str">
            <v>Turkmenistan</v>
          </cell>
        </row>
        <row r="145">
          <cell r="A145" t="str">
            <v>Uganda</v>
          </cell>
        </row>
        <row r="146">
          <cell r="A146" t="str">
            <v>Ukraine</v>
          </cell>
        </row>
        <row r="147">
          <cell r="A147" t="str">
            <v>United Arab Emirates</v>
          </cell>
        </row>
        <row r="148">
          <cell r="A148" t="str">
            <v>United Kingdom</v>
          </cell>
        </row>
        <row r="149">
          <cell r="A149" t="str">
            <v>Uruguay</v>
          </cell>
        </row>
        <row r="150">
          <cell r="A150" t="str">
            <v>USA</v>
          </cell>
        </row>
        <row r="151">
          <cell r="A151" t="str">
            <v>Uzbekistan</v>
          </cell>
        </row>
        <row r="152">
          <cell r="A152" t="str">
            <v>Venezuela</v>
          </cell>
        </row>
        <row r="153">
          <cell r="A153" t="str">
            <v>Vietnam</v>
          </cell>
        </row>
        <row r="154">
          <cell r="A154" t="str">
            <v>Yemen</v>
          </cell>
        </row>
        <row r="155">
          <cell r="A155" t="str">
            <v>Zambia</v>
          </cell>
        </row>
        <row r="156">
          <cell r="A156" t="str">
            <v>Zimbabwe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ert Santore"/>
      <sheetName val="Catalog_Offering con cambios"/>
    </sheetNames>
    <sheetDataSet>
      <sheetData sheetId="0" refreshError="1"/>
      <sheetData sheetId="1">
        <row r="25">
          <cell r="M25" t="str">
            <v>Digital Marketing Strategy</v>
          </cell>
        </row>
        <row r="26">
          <cell r="M26" t="str">
            <v>Digital Command Center(Collaboration with Banco Santander)</v>
          </cell>
        </row>
        <row r="27">
          <cell r="M27" t="str">
            <v>Campaign Management and Optimization</v>
          </cell>
        </row>
        <row r="28">
          <cell r="M28" t="str">
            <v>Intelligent Social Media Services</v>
          </cell>
        </row>
        <row r="29">
          <cell r="M29" t="str">
            <v>Digital Marketing Innovation /Mobile Marketing</v>
          </cell>
        </row>
        <row r="30">
          <cell r="M30" t="str">
            <v>UX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troducción"/>
      <sheetName val="Informacion General I"/>
      <sheetName val="Informacion General II"/>
      <sheetName val="Datos Individuales"/>
      <sheetName val="En Conclusión"/>
      <sheetName val="Datos Generale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AH7">
            <v>0</v>
          </cell>
          <cell r="AI7" t="str">
            <v>Por favor inserte el código del puesto.&gt;&gt;</v>
          </cell>
        </row>
        <row r="8">
          <cell r="AH8">
            <v>1</v>
          </cell>
          <cell r="AI8" t="str">
            <v>Director General</v>
          </cell>
        </row>
        <row r="9">
          <cell r="AH9">
            <v>2</v>
          </cell>
          <cell r="AI9" t="str">
            <v>Director de Planeación Estratégica</v>
          </cell>
        </row>
        <row r="10">
          <cell r="AH10">
            <v>4</v>
          </cell>
          <cell r="AI10" t="str">
            <v>Secretaria Bilingüe de Dirección</v>
          </cell>
        </row>
        <row r="11">
          <cell r="AH11">
            <v>5</v>
          </cell>
          <cell r="AI11" t="str">
            <v>Recepcionista Bilingue</v>
          </cell>
        </row>
        <row r="12">
          <cell r="AH12">
            <v>6</v>
          </cell>
          <cell r="AI12" t="str">
            <v>Auxiliar Administrativo</v>
          </cell>
        </row>
        <row r="13">
          <cell r="AH13">
            <v>8</v>
          </cell>
          <cell r="AI13" t="str">
            <v>Secretaria de Gerencia Español</v>
          </cell>
        </row>
        <row r="14">
          <cell r="AH14">
            <v>9</v>
          </cell>
          <cell r="AI14" t="str">
            <v>Secretaria Bilingüe de Gerencia</v>
          </cell>
        </row>
        <row r="15">
          <cell r="AH15">
            <v>10</v>
          </cell>
          <cell r="AI15" t="str">
            <v>Secretaria Bilingüe de Dirección General</v>
          </cell>
        </row>
        <row r="16">
          <cell r="AH16">
            <v>11</v>
          </cell>
          <cell r="AI16" t="str">
            <v>Recepcionista</v>
          </cell>
        </row>
        <row r="17">
          <cell r="AH17">
            <v>12</v>
          </cell>
          <cell r="AI17" t="str">
            <v>Mensajero</v>
          </cell>
        </row>
        <row r="18">
          <cell r="AH18">
            <v>13</v>
          </cell>
          <cell r="AI18" t="str">
            <v>Chofer de Servicios Generales</v>
          </cell>
        </row>
        <row r="19">
          <cell r="AH19">
            <v>14</v>
          </cell>
          <cell r="AI19" t="str">
            <v>Secretaria en Español de Dirección</v>
          </cell>
        </row>
        <row r="20">
          <cell r="AH20">
            <v>15</v>
          </cell>
          <cell r="AI20" t="str">
            <v>Auxiliar Administrativo 'B'</v>
          </cell>
        </row>
        <row r="21">
          <cell r="AH21">
            <v>16</v>
          </cell>
          <cell r="AI21" t="str">
            <v>Auxiliar Administrativo 'C'</v>
          </cell>
        </row>
        <row r="22">
          <cell r="AH22">
            <v>17</v>
          </cell>
          <cell r="AI22" t="str">
            <v>Chofer de Dirección</v>
          </cell>
        </row>
        <row r="23">
          <cell r="AH23">
            <v>70</v>
          </cell>
          <cell r="AI23" t="str">
            <v>Gerente de Relaciones Públicas y Gubernamentales</v>
          </cell>
        </row>
        <row r="24">
          <cell r="AH24">
            <v>75</v>
          </cell>
          <cell r="AI24" t="str">
            <v>Director Jurídico</v>
          </cell>
        </row>
        <row r="25">
          <cell r="AH25">
            <v>76</v>
          </cell>
          <cell r="AI25" t="str">
            <v>Abogado Sr.</v>
          </cell>
        </row>
        <row r="26">
          <cell r="AH26">
            <v>77</v>
          </cell>
          <cell r="AI26" t="str">
            <v>Gerente Legal</v>
          </cell>
        </row>
        <row r="27">
          <cell r="AH27">
            <v>100</v>
          </cell>
          <cell r="AI27" t="str">
            <v>Director Comercial</v>
          </cell>
        </row>
        <row r="28">
          <cell r="AH28">
            <v>101</v>
          </cell>
          <cell r="AI28" t="str">
            <v>Director de Ventas</v>
          </cell>
        </row>
        <row r="29">
          <cell r="AH29">
            <v>102</v>
          </cell>
          <cell r="AI29" t="str">
            <v>Gerente de Ventas</v>
          </cell>
        </row>
        <row r="30">
          <cell r="AH30">
            <v>103</v>
          </cell>
          <cell r="AI30" t="str">
            <v>Gerente Regional de Ventas</v>
          </cell>
        </row>
        <row r="31">
          <cell r="AH31">
            <v>104</v>
          </cell>
          <cell r="AI31" t="str">
            <v>Gerente Distrital de Ventas</v>
          </cell>
        </row>
        <row r="32">
          <cell r="AH32">
            <v>105</v>
          </cell>
          <cell r="AI32" t="str">
            <v>Representante de Ventas Jr.</v>
          </cell>
        </row>
        <row r="33">
          <cell r="AH33">
            <v>106</v>
          </cell>
          <cell r="AI33" t="str">
            <v>Representante de Ventas</v>
          </cell>
        </row>
        <row r="34">
          <cell r="AH34">
            <v>107</v>
          </cell>
          <cell r="AI34" t="str">
            <v>Representante de Ventas Sr.</v>
          </cell>
        </row>
        <row r="35">
          <cell r="AH35">
            <v>108</v>
          </cell>
          <cell r="AI35" t="str">
            <v>Gerente de Cuentas Clave</v>
          </cell>
        </row>
        <row r="36">
          <cell r="AH36">
            <v>109</v>
          </cell>
          <cell r="AI36" t="str">
            <v>Ejecutivo de Cuentas Clave</v>
          </cell>
        </row>
        <row r="37">
          <cell r="AH37">
            <v>110</v>
          </cell>
          <cell r="AI37" t="str">
            <v>Gerente de Administración de Ventas</v>
          </cell>
        </row>
        <row r="38">
          <cell r="AH38">
            <v>111</v>
          </cell>
          <cell r="AI38" t="str">
            <v>Jefe de Administración de Ventas</v>
          </cell>
        </row>
        <row r="39">
          <cell r="AH39">
            <v>114</v>
          </cell>
          <cell r="AI39" t="str">
            <v>Gerente Capacitación de Ventas</v>
          </cell>
        </row>
        <row r="40">
          <cell r="AH40">
            <v>115</v>
          </cell>
          <cell r="AI40" t="str">
            <v>Coordinador de Capacitación a Ventas</v>
          </cell>
        </row>
        <row r="41">
          <cell r="AH41">
            <v>116</v>
          </cell>
          <cell r="AI41" t="str">
            <v>Coordinador de Eventos-Ventas</v>
          </cell>
        </row>
        <row r="42">
          <cell r="AH42">
            <v>117</v>
          </cell>
          <cell r="AI42" t="str">
            <v>Gerente Divisional de Ventas</v>
          </cell>
        </row>
        <row r="43">
          <cell r="AH43">
            <v>118</v>
          </cell>
          <cell r="AI43" t="str">
            <v>Gerente Ventas Veterinaria</v>
          </cell>
        </row>
        <row r="44">
          <cell r="AH44">
            <v>119</v>
          </cell>
          <cell r="AI44" t="str">
            <v>Representante de Ventas Productos Veterinarios</v>
          </cell>
        </row>
        <row r="45">
          <cell r="AH45">
            <v>120</v>
          </cell>
          <cell r="AI45" t="str">
            <v>Representante de Ventas Especializado Farma</v>
          </cell>
        </row>
        <row r="46">
          <cell r="AH46">
            <v>121</v>
          </cell>
          <cell r="AI46" t="str">
            <v>Representante Médico Hospitales</v>
          </cell>
        </row>
        <row r="47">
          <cell r="AH47">
            <v>122</v>
          </cell>
          <cell r="AI47" t="str">
            <v>Gerente de Ventas Gobierno</v>
          </cell>
        </row>
        <row r="48">
          <cell r="AH48">
            <v>123</v>
          </cell>
          <cell r="AI48" t="str">
            <v>Representante de Ventas Gobierno</v>
          </cell>
        </row>
        <row r="49">
          <cell r="AH49">
            <v>124</v>
          </cell>
          <cell r="AI49" t="str">
            <v>Coordinador Administrativo de Ventas</v>
          </cell>
        </row>
        <row r="50">
          <cell r="AH50">
            <v>125</v>
          </cell>
          <cell r="AI50" t="str">
            <v>Auxiliar Administrativo de Ventas</v>
          </cell>
        </row>
        <row r="51">
          <cell r="AH51">
            <v>126</v>
          </cell>
          <cell r="AI51" t="str">
            <v>Director de Relaciones Públicas y Gubernamentales</v>
          </cell>
        </row>
        <row r="52">
          <cell r="AH52">
            <v>127</v>
          </cell>
          <cell r="AI52" t="str">
            <v>Representante de Ventas Farma Sr.</v>
          </cell>
        </row>
        <row r="53">
          <cell r="AH53">
            <v>128</v>
          </cell>
          <cell r="AI53" t="str">
            <v>Representante de Ventas Farma</v>
          </cell>
        </row>
        <row r="54">
          <cell r="AH54">
            <v>129</v>
          </cell>
          <cell r="AI54" t="str">
            <v>Representante de Ventas Farma Jr.</v>
          </cell>
        </row>
        <row r="55">
          <cell r="AH55">
            <v>130</v>
          </cell>
          <cell r="AI55" t="str">
            <v>New Products Manager</v>
          </cell>
        </row>
        <row r="56">
          <cell r="AH56">
            <v>131</v>
          </cell>
          <cell r="AI56" t="str">
            <v>Director de Unidad de Negocio</v>
          </cell>
        </row>
        <row r="57">
          <cell r="AH57">
            <v>132</v>
          </cell>
          <cell r="AI57" t="str">
            <v>Gerente de Unidad de Negocio</v>
          </cell>
        </row>
        <row r="58">
          <cell r="AH58">
            <v>147</v>
          </cell>
          <cell r="AI58" t="str">
            <v>Gerente de Ventas Farma</v>
          </cell>
        </row>
        <row r="59">
          <cell r="AH59">
            <v>148</v>
          </cell>
          <cell r="AI59" t="str">
            <v>Gerente Regional de Ventas Farma</v>
          </cell>
        </row>
        <row r="60">
          <cell r="AH60">
            <v>149</v>
          </cell>
          <cell r="AI60" t="str">
            <v>Gerente Distrital de Ventas Farma</v>
          </cell>
        </row>
        <row r="61">
          <cell r="AH61">
            <v>150</v>
          </cell>
          <cell r="AI61" t="str">
            <v>Director de Mercadotecnia</v>
          </cell>
        </row>
        <row r="62">
          <cell r="AH62">
            <v>151</v>
          </cell>
          <cell r="AI62" t="str">
            <v>Gerente de Mercadotecnia</v>
          </cell>
        </row>
        <row r="63">
          <cell r="AH63">
            <v>152</v>
          </cell>
          <cell r="AI63" t="str">
            <v>Group Product Manager</v>
          </cell>
        </row>
        <row r="64">
          <cell r="AH64">
            <v>153</v>
          </cell>
          <cell r="AI64" t="str">
            <v>Gerente de Producto Junior</v>
          </cell>
        </row>
        <row r="65">
          <cell r="AH65">
            <v>154</v>
          </cell>
          <cell r="AI65" t="str">
            <v>Gerente de Marca/ Producto Ssr.</v>
          </cell>
        </row>
        <row r="66">
          <cell r="AH66">
            <v>155</v>
          </cell>
          <cell r="AI66" t="str">
            <v>Gerente de Marca/Producto  Sr.</v>
          </cell>
        </row>
        <row r="67">
          <cell r="AH67">
            <v>156</v>
          </cell>
          <cell r="AI67" t="str">
            <v>Gerente de Promoción y Publicidad</v>
          </cell>
        </row>
        <row r="68">
          <cell r="AH68">
            <v>157</v>
          </cell>
          <cell r="AI68" t="str">
            <v>Gerente de Investigación de Mercados</v>
          </cell>
        </row>
        <row r="69">
          <cell r="AH69">
            <v>159</v>
          </cell>
          <cell r="AI69" t="str">
            <v>Analista de Mercadotecnia Jr.</v>
          </cell>
        </row>
        <row r="70">
          <cell r="AH70">
            <v>160</v>
          </cell>
          <cell r="AI70" t="str">
            <v>Analista de Mercadotecnia Senior</v>
          </cell>
        </row>
        <row r="71">
          <cell r="AH71">
            <v>161</v>
          </cell>
          <cell r="AI71" t="str">
            <v>Gerente de Trade Marketing</v>
          </cell>
        </row>
        <row r="72">
          <cell r="AH72">
            <v>162</v>
          </cell>
          <cell r="AI72" t="str">
            <v>Gerente de Desarrollo de Nuevos Negocios</v>
          </cell>
        </row>
        <row r="73">
          <cell r="AH73">
            <v>163</v>
          </cell>
          <cell r="AI73" t="str">
            <v>Especialista de Comercialización</v>
          </cell>
        </row>
        <row r="74">
          <cell r="AH74">
            <v>164</v>
          </cell>
          <cell r="AI74" t="str">
            <v>Asistente de Marca/Producto Sr</v>
          </cell>
        </row>
        <row r="75">
          <cell r="AH75">
            <v>165</v>
          </cell>
          <cell r="AI75" t="str">
            <v>Gerente de Congresos</v>
          </cell>
        </row>
        <row r="76">
          <cell r="AH76">
            <v>166</v>
          </cell>
          <cell r="AI76" t="str">
            <v>Gerente Comercial</v>
          </cell>
        </row>
        <row r="77">
          <cell r="AH77">
            <v>167</v>
          </cell>
          <cell r="AI77" t="str">
            <v>Coordinador de Congresos</v>
          </cell>
        </row>
        <row r="78">
          <cell r="AH78">
            <v>168</v>
          </cell>
          <cell r="AI78" t="str">
            <v>Coordinador de Publicidad/Promoción</v>
          </cell>
        </row>
        <row r="79">
          <cell r="AH79">
            <v>169</v>
          </cell>
          <cell r="AI79" t="str">
            <v>Diseñador Gráfico</v>
          </cell>
        </row>
        <row r="80">
          <cell r="AH80">
            <v>170</v>
          </cell>
          <cell r="AI80" t="str">
            <v>Jefe de Investigación de Mercados</v>
          </cell>
        </row>
        <row r="81">
          <cell r="AH81">
            <v>171</v>
          </cell>
          <cell r="AI81" t="str">
            <v>Analista de Investigación de Mercado</v>
          </cell>
        </row>
        <row r="82">
          <cell r="AH82">
            <v>172</v>
          </cell>
          <cell r="AI82" t="str">
            <v>Gerente Servicios Mercadotecnia</v>
          </cell>
        </row>
        <row r="83">
          <cell r="AH83">
            <v>185</v>
          </cell>
          <cell r="AI83" t="str">
            <v>Gerente de Servicio al Cliente</v>
          </cell>
        </row>
        <row r="84">
          <cell r="AH84">
            <v>186</v>
          </cell>
          <cell r="AI84" t="str">
            <v>Gerente de Servicio Técnico</v>
          </cell>
        </row>
        <row r="85">
          <cell r="AH85">
            <v>187</v>
          </cell>
          <cell r="AI85" t="str">
            <v>Supervisor de Servicio Técnico</v>
          </cell>
        </row>
        <row r="86">
          <cell r="AH86">
            <v>188</v>
          </cell>
          <cell r="AI86" t="str">
            <v>Ingeniero Customer Service Ssr.</v>
          </cell>
        </row>
        <row r="87">
          <cell r="AH87">
            <v>189</v>
          </cell>
          <cell r="AI87" t="str">
            <v>Ingeniero de Servicio Jr.</v>
          </cell>
        </row>
        <row r="88">
          <cell r="AH88">
            <v>190</v>
          </cell>
          <cell r="AI88" t="str">
            <v>Gte. Atención Telefónica Clientes</v>
          </cell>
        </row>
        <row r="89">
          <cell r="AH89">
            <v>191</v>
          </cell>
          <cell r="AI89" t="str">
            <v>Representante de Atención a Clientes Sr.</v>
          </cell>
        </row>
        <row r="90">
          <cell r="AH90">
            <v>192</v>
          </cell>
          <cell r="AI90" t="str">
            <v>Jefe de Atención a Clientes</v>
          </cell>
        </row>
        <row r="91">
          <cell r="AH91">
            <v>193</v>
          </cell>
          <cell r="AI91" t="str">
            <v>Representante de Atención y Servicio a Cliente Junior</v>
          </cell>
        </row>
        <row r="92">
          <cell r="AH92">
            <v>194</v>
          </cell>
          <cell r="AI92" t="str">
            <v>Gerente Soporte Técnico Post-Vta.</v>
          </cell>
        </row>
        <row r="93">
          <cell r="AH93">
            <v>195</v>
          </cell>
          <cell r="AI93" t="str">
            <v>Representante de Soporte Técnico  Post-Venta Sr.</v>
          </cell>
        </row>
        <row r="94">
          <cell r="AH94">
            <v>196</v>
          </cell>
          <cell r="AI94" t="str">
            <v>Representante de Soporte Técnico  Post-Venta Jr.</v>
          </cell>
        </row>
        <row r="95">
          <cell r="AH95">
            <v>200</v>
          </cell>
          <cell r="AI95" t="str">
            <v>Director de Operaciones</v>
          </cell>
        </row>
        <row r="96">
          <cell r="AH96">
            <v>201</v>
          </cell>
          <cell r="AI96" t="str">
            <v>Gerente de Planta</v>
          </cell>
        </row>
        <row r="97">
          <cell r="AH97">
            <v>202</v>
          </cell>
          <cell r="AI97" t="str">
            <v>Supervisor de Producción</v>
          </cell>
        </row>
        <row r="98">
          <cell r="AH98">
            <v>203</v>
          </cell>
          <cell r="AI98" t="str">
            <v>Gerente de Control de Calidad</v>
          </cell>
        </row>
        <row r="99">
          <cell r="AH99">
            <v>204</v>
          </cell>
          <cell r="AI99" t="str">
            <v>Gerente Planeamiento de la Produccion</v>
          </cell>
        </row>
        <row r="100">
          <cell r="AH100">
            <v>205</v>
          </cell>
          <cell r="AI100" t="str">
            <v>Gerente de Mantenimento</v>
          </cell>
        </row>
        <row r="101">
          <cell r="AH101">
            <v>206</v>
          </cell>
          <cell r="AI101" t="str">
            <v>Gerente de Almacén</v>
          </cell>
        </row>
        <row r="102">
          <cell r="AH102">
            <v>207</v>
          </cell>
          <cell r="AI102" t="str">
            <v>Gerente de Producción</v>
          </cell>
        </row>
        <row r="103">
          <cell r="AH103">
            <v>208</v>
          </cell>
          <cell r="AI103" t="str">
            <v>Jefe de Control de Producción</v>
          </cell>
        </row>
        <row r="104">
          <cell r="AH104">
            <v>209</v>
          </cell>
          <cell r="AI104" t="str">
            <v>Coordinador de Control de Producción</v>
          </cell>
        </row>
        <row r="105">
          <cell r="AH105">
            <v>210</v>
          </cell>
          <cell r="AI105" t="str">
            <v>Ingeniero de Planeamiento de Produccion Jr.</v>
          </cell>
        </row>
        <row r="106">
          <cell r="AH106">
            <v>211</v>
          </cell>
          <cell r="AI106" t="str">
            <v>Superintendente de Mantenimiento</v>
          </cell>
        </row>
        <row r="107">
          <cell r="AH107">
            <v>212</v>
          </cell>
          <cell r="AI107" t="str">
            <v>Jefe de Mantenimiento</v>
          </cell>
        </row>
        <row r="108">
          <cell r="AH108">
            <v>213</v>
          </cell>
          <cell r="AI108" t="str">
            <v>Ingeniero de Mantenimiento Jr.</v>
          </cell>
        </row>
        <row r="109">
          <cell r="AH109">
            <v>214</v>
          </cell>
          <cell r="AI109" t="str">
            <v>Ingeniero de Calidad</v>
          </cell>
        </row>
        <row r="110">
          <cell r="AH110">
            <v>215</v>
          </cell>
          <cell r="AI110" t="str">
            <v>Jefe de Seguridad y Medio Ambiente</v>
          </cell>
        </row>
        <row r="111">
          <cell r="AH111">
            <v>216</v>
          </cell>
          <cell r="AI111" t="str">
            <v>Supervisor de Almacén</v>
          </cell>
        </row>
        <row r="112">
          <cell r="AH112">
            <v>217</v>
          </cell>
          <cell r="AI112" t="str">
            <v>Almacenista</v>
          </cell>
        </row>
        <row r="113">
          <cell r="AH113">
            <v>218</v>
          </cell>
          <cell r="AI113" t="str">
            <v>Gerente de Proyectos de Planta</v>
          </cell>
        </row>
        <row r="114">
          <cell r="AH114">
            <v>219</v>
          </cell>
          <cell r="AI114" t="str">
            <v>Dibujante Técnico</v>
          </cell>
        </row>
        <row r="115">
          <cell r="AH115">
            <v>220</v>
          </cell>
          <cell r="AI115" t="str">
            <v>Gerente de Diseño de Producto</v>
          </cell>
        </row>
        <row r="116">
          <cell r="AH116">
            <v>221</v>
          </cell>
          <cell r="AI116" t="str">
            <v>Jefe de Control de Calidad</v>
          </cell>
        </row>
        <row r="117">
          <cell r="AH117">
            <v>222</v>
          </cell>
          <cell r="AI117" t="str">
            <v>Programador de Producción</v>
          </cell>
        </row>
        <row r="118">
          <cell r="AH118">
            <v>223</v>
          </cell>
          <cell r="AI118" t="str">
            <v>Técnico Mecánico Sr.</v>
          </cell>
        </row>
        <row r="119">
          <cell r="AH119">
            <v>224</v>
          </cell>
          <cell r="AI119" t="str">
            <v>Ingeniero de Diseño</v>
          </cell>
        </row>
        <row r="120">
          <cell r="AH120">
            <v>225</v>
          </cell>
          <cell r="AI120" t="str">
            <v>Superintendente de Producción</v>
          </cell>
        </row>
        <row r="121">
          <cell r="AH121">
            <v>226</v>
          </cell>
          <cell r="AI121" t="str">
            <v>Inspector de Calidad</v>
          </cell>
        </row>
        <row r="122">
          <cell r="AH122">
            <v>227</v>
          </cell>
          <cell r="AI122" t="str">
            <v>Superintendente de Control de Calidad</v>
          </cell>
        </row>
        <row r="123">
          <cell r="AH123">
            <v>228</v>
          </cell>
          <cell r="AI123" t="str">
            <v>Supervisor de Mantenimiento</v>
          </cell>
        </row>
        <row r="124">
          <cell r="AH124">
            <v>229</v>
          </cell>
          <cell r="AI124" t="str">
            <v>Supervisor de Control de Calidad</v>
          </cell>
        </row>
        <row r="125">
          <cell r="AH125">
            <v>230</v>
          </cell>
          <cell r="AI125" t="str">
            <v>Supervisor de Laboratorio</v>
          </cell>
        </row>
        <row r="126">
          <cell r="AH126">
            <v>231</v>
          </cell>
          <cell r="AI126" t="str">
            <v>Analista de Laboratorio</v>
          </cell>
        </row>
        <row r="127">
          <cell r="AH127">
            <v>233</v>
          </cell>
          <cell r="AI127" t="str">
            <v>Laboratorista</v>
          </cell>
        </row>
        <row r="128">
          <cell r="AH128">
            <v>236</v>
          </cell>
          <cell r="AI128" t="str">
            <v>Jefe de Validación</v>
          </cell>
        </row>
        <row r="129">
          <cell r="AH129">
            <v>237</v>
          </cell>
          <cell r="AI129" t="str">
            <v>Analista de Validación</v>
          </cell>
        </row>
        <row r="130">
          <cell r="AH130">
            <v>238</v>
          </cell>
          <cell r="AI130" t="str">
            <v>Coordinador de Documentación</v>
          </cell>
        </row>
        <row r="131">
          <cell r="AH131">
            <v>239</v>
          </cell>
          <cell r="AI131" t="str">
            <v>Jefe de Metrología</v>
          </cell>
        </row>
        <row r="132">
          <cell r="AH132">
            <v>240</v>
          </cell>
          <cell r="AI132" t="str">
            <v>Metrólogo</v>
          </cell>
        </row>
        <row r="133">
          <cell r="AH133">
            <v>241</v>
          </cell>
          <cell r="AI133" t="str">
            <v>Ingeniero de Proyectos de Planta Senior</v>
          </cell>
        </row>
        <row r="134">
          <cell r="AH134">
            <v>242</v>
          </cell>
          <cell r="AI134" t="str">
            <v>Ingeniero Proyectos de Planta</v>
          </cell>
        </row>
        <row r="135">
          <cell r="AH135">
            <v>243</v>
          </cell>
          <cell r="AI135" t="str">
            <v>Supervisor Mantenimiento Edificio</v>
          </cell>
        </row>
        <row r="136">
          <cell r="AH136">
            <v>244</v>
          </cell>
          <cell r="AI136" t="str">
            <v>Ingeniero de Manufactura</v>
          </cell>
        </row>
        <row r="137">
          <cell r="AH137">
            <v>245</v>
          </cell>
          <cell r="AI137" t="str">
            <v>Ingeniero de Manufactura Junior</v>
          </cell>
        </row>
        <row r="138">
          <cell r="AH138">
            <v>246</v>
          </cell>
          <cell r="AI138" t="str">
            <v>Gerente de Operaciones</v>
          </cell>
        </row>
        <row r="139">
          <cell r="AH139">
            <v>247</v>
          </cell>
          <cell r="AI139" t="str">
            <v>Jefe de Producción</v>
          </cell>
        </row>
        <row r="140">
          <cell r="AH140">
            <v>248</v>
          </cell>
          <cell r="AI140" t="str">
            <v>Director de Control de Calidad</v>
          </cell>
        </row>
        <row r="141">
          <cell r="AH141">
            <v>249</v>
          </cell>
          <cell r="AI141" t="str">
            <v>Gerente de Ingeniería de Manufactura</v>
          </cell>
        </row>
        <row r="142">
          <cell r="AH142">
            <v>250</v>
          </cell>
          <cell r="AI142" t="str">
            <v>Gerente de Ingeniería Industrial</v>
          </cell>
        </row>
        <row r="143">
          <cell r="AH143">
            <v>251</v>
          </cell>
          <cell r="AI143" t="str">
            <v>Ingeniero Industrial</v>
          </cell>
        </row>
        <row r="144">
          <cell r="AH144">
            <v>252</v>
          </cell>
          <cell r="AI144" t="str">
            <v>Químico de Documentación</v>
          </cell>
        </row>
        <row r="145">
          <cell r="AH145">
            <v>253</v>
          </cell>
          <cell r="AI145" t="str">
            <v>Ingeniero de Control Ambiental</v>
          </cell>
        </row>
        <row r="146">
          <cell r="AH146">
            <v>254</v>
          </cell>
          <cell r="AI146" t="str">
            <v>Jefe de Control Ambiental</v>
          </cell>
        </row>
        <row r="147">
          <cell r="AH147">
            <v>260</v>
          </cell>
          <cell r="AI147" t="str">
            <v>Director de Logística</v>
          </cell>
        </row>
        <row r="148">
          <cell r="AH148">
            <v>261</v>
          </cell>
          <cell r="AI148" t="str">
            <v>Gerente de Compras</v>
          </cell>
        </row>
        <row r="149">
          <cell r="AH149">
            <v>262</v>
          </cell>
          <cell r="AI149" t="str">
            <v>Comprador</v>
          </cell>
        </row>
        <row r="150">
          <cell r="AH150">
            <v>263</v>
          </cell>
          <cell r="AI150" t="str">
            <v>Gerente de Trafico</v>
          </cell>
        </row>
        <row r="151">
          <cell r="AH151">
            <v>264</v>
          </cell>
          <cell r="AI151" t="str">
            <v>Comprador Junior</v>
          </cell>
        </row>
        <row r="152">
          <cell r="AH152">
            <v>265</v>
          </cell>
          <cell r="AI152" t="str">
            <v>Gerente de Distribución y Logística</v>
          </cell>
        </row>
        <row r="153">
          <cell r="AH153">
            <v>266</v>
          </cell>
          <cell r="AI153" t="str">
            <v>Comprador Senior</v>
          </cell>
        </row>
        <row r="154">
          <cell r="AH154">
            <v>267</v>
          </cell>
          <cell r="AI154" t="str">
            <v>Director de Compras</v>
          </cell>
        </row>
        <row r="155">
          <cell r="AH155">
            <v>271</v>
          </cell>
          <cell r="AI155" t="str">
            <v>Supervisor de Inventarios</v>
          </cell>
        </row>
        <row r="156">
          <cell r="AH156">
            <v>272</v>
          </cell>
          <cell r="AI156" t="str">
            <v>Jefe de Compras</v>
          </cell>
        </row>
        <row r="157">
          <cell r="AH157">
            <v>273</v>
          </cell>
          <cell r="AI157" t="str">
            <v>Coordinador de Tráfico</v>
          </cell>
        </row>
        <row r="158">
          <cell r="AH158">
            <v>274</v>
          </cell>
          <cell r="AI158" t="str">
            <v>Planeador de Rutas</v>
          </cell>
        </row>
        <row r="159">
          <cell r="AH159">
            <v>275</v>
          </cell>
          <cell r="AI159" t="str">
            <v>Coordinador de Distribución</v>
          </cell>
        </row>
        <row r="160">
          <cell r="AH160">
            <v>276</v>
          </cell>
          <cell r="AI160" t="str">
            <v>Gerente de Materiales/Almacén/Embarques</v>
          </cell>
        </row>
        <row r="161">
          <cell r="AH161">
            <v>277</v>
          </cell>
          <cell r="AI161" t="str">
            <v>Jefe de Materiales/Almacén/Embarques</v>
          </cell>
        </row>
        <row r="162">
          <cell r="AH162">
            <v>278</v>
          </cell>
          <cell r="AI162" t="str">
            <v>Auxiliar de Recibo y Embarques</v>
          </cell>
        </row>
        <row r="163">
          <cell r="AH163">
            <v>279</v>
          </cell>
          <cell r="AI163" t="str">
            <v>Gerente Control de Inventarios</v>
          </cell>
        </row>
        <row r="164">
          <cell r="AH164">
            <v>280</v>
          </cell>
          <cell r="AI164" t="str">
            <v>Analista de Control de Inventarios</v>
          </cell>
        </row>
        <row r="165">
          <cell r="AH165">
            <v>282</v>
          </cell>
          <cell r="AI165" t="str">
            <v>Jefe de Tráfico</v>
          </cell>
        </row>
        <row r="166">
          <cell r="AH166">
            <v>283</v>
          </cell>
          <cell r="AI166" t="str">
            <v>Supervisor de Almacén de Refacciones</v>
          </cell>
        </row>
        <row r="167">
          <cell r="AH167">
            <v>284</v>
          </cell>
          <cell r="AI167" t="str">
            <v>Auxiliar de Almacén de Refacciones</v>
          </cell>
        </row>
        <row r="168">
          <cell r="AH168">
            <v>300</v>
          </cell>
          <cell r="AI168" t="str">
            <v>Director de Ingeniería</v>
          </cell>
        </row>
        <row r="169">
          <cell r="AH169">
            <v>301</v>
          </cell>
          <cell r="AI169" t="str">
            <v>Gerente de Investigación y Desarrollo</v>
          </cell>
        </row>
        <row r="170">
          <cell r="AH170">
            <v>302</v>
          </cell>
          <cell r="AI170" t="str">
            <v>Gerente de Ingeniería de la Planta</v>
          </cell>
        </row>
        <row r="171">
          <cell r="AH171">
            <v>303</v>
          </cell>
          <cell r="AI171" t="str">
            <v>Ingeniero</v>
          </cell>
        </row>
        <row r="172">
          <cell r="AH172">
            <v>304</v>
          </cell>
          <cell r="AI172" t="str">
            <v>Ingeniero Ssr.</v>
          </cell>
        </row>
        <row r="173">
          <cell r="AH173">
            <v>305</v>
          </cell>
          <cell r="AI173" t="str">
            <v>Ingeniero Jr.</v>
          </cell>
        </row>
        <row r="174">
          <cell r="AH174">
            <v>308</v>
          </cell>
          <cell r="AI174" t="str">
            <v>Ingeniero de Manufactura Senior</v>
          </cell>
        </row>
        <row r="175">
          <cell r="AH175">
            <v>350</v>
          </cell>
          <cell r="AI175" t="str">
            <v>Director de Investigación y Desarrollo</v>
          </cell>
        </row>
        <row r="176">
          <cell r="AH176">
            <v>351</v>
          </cell>
          <cell r="AI176" t="str">
            <v>Jefe de Proyecto de Investigación y Desarrollo</v>
          </cell>
        </row>
        <row r="177">
          <cell r="AH177">
            <v>352</v>
          </cell>
          <cell r="AI177" t="str">
            <v>Jefe de Laboratorio</v>
          </cell>
        </row>
        <row r="178">
          <cell r="AH178">
            <v>353</v>
          </cell>
          <cell r="AI178" t="str">
            <v>Investigador Senior</v>
          </cell>
        </row>
        <row r="179">
          <cell r="AH179">
            <v>354</v>
          </cell>
          <cell r="AI179" t="str">
            <v>Investigador</v>
          </cell>
        </row>
        <row r="180">
          <cell r="AH180">
            <v>355</v>
          </cell>
          <cell r="AI180" t="str">
            <v>Químico de Desarrollo Jr.</v>
          </cell>
        </row>
        <row r="181">
          <cell r="AH181">
            <v>356</v>
          </cell>
          <cell r="AI181" t="str">
            <v>Químico de Desarrollo Sr.</v>
          </cell>
        </row>
        <row r="182">
          <cell r="AH182">
            <v>357</v>
          </cell>
          <cell r="AI182" t="str">
            <v>Ingeniero de Investigación de Producto Senior</v>
          </cell>
        </row>
        <row r="183">
          <cell r="AH183">
            <v>358</v>
          </cell>
          <cell r="AI183" t="str">
            <v>Jefe de Empaques</v>
          </cell>
        </row>
        <row r="184">
          <cell r="AH184">
            <v>359</v>
          </cell>
          <cell r="AI184" t="str">
            <v>Ingeniero de Empaques</v>
          </cell>
        </row>
        <row r="185">
          <cell r="AH185">
            <v>400</v>
          </cell>
          <cell r="AI185" t="str">
            <v>Director de Recursos Humanos</v>
          </cell>
        </row>
        <row r="186">
          <cell r="AH186">
            <v>401</v>
          </cell>
          <cell r="AI186" t="str">
            <v>Gerente de Recursos Humanos</v>
          </cell>
        </row>
        <row r="187">
          <cell r="AH187">
            <v>402</v>
          </cell>
          <cell r="AI187" t="str">
            <v>Gerente de Compensación y Beneficios</v>
          </cell>
        </row>
        <row r="188">
          <cell r="AH188">
            <v>403</v>
          </cell>
          <cell r="AI188" t="str">
            <v>Gerente de Capacitación</v>
          </cell>
        </row>
        <row r="189">
          <cell r="AH189">
            <v>405</v>
          </cell>
          <cell r="AI189" t="str">
            <v>Analista de Recursos Ssr.</v>
          </cell>
        </row>
        <row r="190">
          <cell r="AH190">
            <v>406</v>
          </cell>
          <cell r="AI190" t="str">
            <v>Asistente de Recursos Humanos Sr.</v>
          </cell>
        </row>
        <row r="191">
          <cell r="AH191">
            <v>407</v>
          </cell>
          <cell r="AI191" t="str">
            <v>Gerente Seguridad e Higiene Industrial</v>
          </cell>
        </row>
        <row r="192">
          <cell r="AH192">
            <v>408</v>
          </cell>
          <cell r="AI192" t="str">
            <v>Gerente de Relaciones Laborales</v>
          </cell>
        </row>
        <row r="193">
          <cell r="AH193">
            <v>409</v>
          </cell>
          <cell r="AI193" t="str">
            <v>Jefe de Compensación</v>
          </cell>
        </row>
        <row r="194">
          <cell r="AH194">
            <v>410</v>
          </cell>
          <cell r="AI194" t="str">
            <v>Gerente de Reclutamiento y Selección</v>
          </cell>
        </row>
        <row r="195">
          <cell r="AH195">
            <v>411</v>
          </cell>
          <cell r="AI195" t="str">
            <v>Jefe de Reclutamiento y Selección</v>
          </cell>
        </row>
        <row r="196">
          <cell r="AH196">
            <v>413</v>
          </cell>
          <cell r="AI196" t="str">
            <v>Coordinador de Capacitación</v>
          </cell>
        </row>
        <row r="197">
          <cell r="AH197">
            <v>414</v>
          </cell>
          <cell r="AI197" t="str">
            <v>Analista de Compensaciones</v>
          </cell>
        </row>
        <row r="198">
          <cell r="AH198">
            <v>415</v>
          </cell>
          <cell r="AI198" t="str">
            <v>Jefe de Servicios al Personal</v>
          </cell>
        </row>
        <row r="199">
          <cell r="AH199">
            <v>416</v>
          </cell>
          <cell r="AI199" t="str">
            <v>Médico</v>
          </cell>
        </row>
        <row r="200">
          <cell r="AH200">
            <v>419</v>
          </cell>
          <cell r="AI200" t="str">
            <v>Jefe de Capacitación</v>
          </cell>
        </row>
        <row r="201">
          <cell r="AH201">
            <v>420</v>
          </cell>
          <cell r="AI201" t="str">
            <v>Gerente de Comunicaciones Internas</v>
          </cell>
        </row>
        <row r="202">
          <cell r="AH202">
            <v>421</v>
          </cell>
          <cell r="AI202" t="str">
            <v>Auxiliar Administrativo de Personal</v>
          </cell>
        </row>
        <row r="203">
          <cell r="AH203">
            <v>422</v>
          </cell>
          <cell r="AI203" t="str">
            <v>Jefe Administrativo de Personal</v>
          </cell>
        </row>
        <row r="204">
          <cell r="AH204">
            <v>423</v>
          </cell>
          <cell r="AI204" t="str">
            <v>Jefe de Recursos Humanos</v>
          </cell>
        </row>
        <row r="205">
          <cell r="AH205">
            <v>424</v>
          </cell>
          <cell r="AI205" t="str">
            <v>Asistente de Recursos Humanos</v>
          </cell>
        </row>
        <row r="206">
          <cell r="AH206">
            <v>425</v>
          </cell>
          <cell r="AI206" t="str">
            <v>Gerente Administrativo de Personal</v>
          </cell>
        </row>
        <row r="207">
          <cell r="AH207">
            <v>426</v>
          </cell>
          <cell r="AI207" t="str">
            <v>Gerente de Servicios Administrativos</v>
          </cell>
        </row>
        <row r="208">
          <cell r="AH208">
            <v>427</v>
          </cell>
          <cell r="AI208" t="str">
            <v>Administrador de Comedor</v>
          </cell>
        </row>
        <row r="209">
          <cell r="AH209">
            <v>428</v>
          </cell>
          <cell r="AI209" t="str">
            <v>Coordinador de Reclutamiento y Selección</v>
          </cell>
        </row>
        <row r="210">
          <cell r="AH210">
            <v>429</v>
          </cell>
          <cell r="AI210" t="str">
            <v>Asistente de Capacitación</v>
          </cell>
        </row>
        <row r="211">
          <cell r="AH211">
            <v>430</v>
          </cell>
          <cell r="AI211" t="str">
            <v>Gerente Desarrollo Organizacional</v>
          </cell>
        </row>
        <row r="212">
          <cell r="AH212">
            <v>431</v>
          </cell>
          <cell r="AI212" t="str">
            <v>Coordinador de Comunicaciones Internas</v>
          </cell>
        </row>
        <row r="213">
          <cell r="AH213">
            <v>432</v>
          </cell>
          <cell r="AI213" t="str">
            <v>Jefe de Relaciones Laborales</v>
          </cell>
        </row>
        <row r="214">
          <cell r="AH214">
            <v>433</v>
          </cell>
          <cell r="AI214" t="str">
            <v>Analista de Desarrollo Organizacional</v>
          </cell>
        </row>
        <row r="215">
          <cell r="AH215">
            <v>434</v>
          </cell>
          <cell r="AI215" t="str">
            <v>Enfermera</v>
          </cell>
        </row>
        <row r="216">
          <cell r="AH216">
            <v>435</v>
          </cell>
          <cell r="AI216" t="str">
            <v>Coordinador Higiene y Seguridad</v>
          </cell>
        </row>
        <row r="217">
          <cell r="AH217">
            <v>436</v>
          </cell>
          <cell r="AI217" t="str">
            <v>Gerente de Seguridad Patrimonial</v>
          </cell>
        </row>
        <row r="218">
          <cell r="AH218">
            <v>500</v>
          </cell>
          <cell r="AI218" t="str">
            <v>Director de  Finanzas</v>
          </cell>
        </row>
        <row r="219">
          <cell r="AH219">
            <v>501</v>
          </cell>
          <cell r="AI219" t="str">
            <v>Contralor Corporativo</v>
          </cell>
        </row>
        <row r="220">
          <cell r="AH220">
            <v>502</v>
          </cell>
          <cell r="AI220" t="str">
            <v>Gerente de Contabilidad</v>
          </cell>
        </row>
        <row r="221">
          <cell r="AH221">
            <v>503</v>
          </cell>
          <cell r="AI221" t="str">
            <v>Gerente de Tesorería</v>
          </cell>
        </row>
        <row r="222">
          <cell r="AH222">
            <v>505</v>
          </cell>
          <cell r="AI222" t="str">
            <v>Gerente de Impuestos</v>
          </cell>
        </row>
        <row r="223">
          <cell r="AH223">
            <v>506</v>
          </cell>
          <cell r="AI223" t="str">
            <v>Gerente de Finanzas</v>
          </cell>
        </row>
        <row r="224">
          <cell r="AH224">
            <v>507</v>
          </cell>
          <cell r="AI224" t="str">
            <v>Analista Financiero Jr.</v>
          </cell>
        </row>
        <row r="225">
          <cell r="AH225">
            <v>508</v>
          </cell>
          <cell r="AI225" t="str">
            <v>Analista Financiero Ssr.</v>
          </cell>
        </row>
        <row r="226">
          <cell r="AH226">
            <v>509</v>
          </cell>
          <cell r="AI226" t="str">
            <v>Analista Financiero Sr.</v>
          </cell>
        </row>
        <row r="227">
          <cell r="AH227">
            <v>510</v>
          </cell>
          <cell r="AI227" t="str">
            <v>Jefe de Impuestos</v>
          </cell>
        </row>
        <row r="228">
          <cell r="AH228">
            <v>511</v>
          </cell>
          <cell r="AI228" t="str">
            <v>Gerente de Auditoría</v>
          </cell>
        </row>
        <row r="229">
          <cell r="AH229">
            <v>512</v>
          </cell>
          <cell r="AI229" t="str">
            <v>Asistente Contable</v>
          </cell>
        </row>
        <row r="230">
          <cell r="AH230">
            <v>513</v>
          </cell>
          <cell r="AI230" t="str">
            <v>Contador Sr.</v>
          </cell>
        </row>
        <row r="231">
          <cell r="AH231">
            <v>514</v>
          </cell>
          <cell r="AI231" t="str">
            <v>Contador Junior</v>
          </cell>
        </row>
        <row r="232">
          <cell r="AH232">
            <v>515</v>
          </cell>
          <cell r="AI232" t="str">
            <v>Jefe de Crédito y Cobranzas</v>
          </cell>
        </row>
        <row r="233">
          <cell r="AH233">
            <v>516</v>
          </cell>
          <cell r="AI233" t="str">
            <v>Gerente de Costos</v>
          </cell>
        </row>
        <row r="234">
          <cell r="AH234">
            <v>518</v>
          </cell>
          <cell r="AI234" t="str">
            <v>Jefe de Contabilidad</v>
          </cell>
        </row>
        <row r="235">
          <cell r="AH235">
            <v>520</v>
          </cell>
          <cell r="AI235" t="str">
            <v>Auditor Interno Sr.</v>
          </cell>
        </row>
        <row r="236">
          <cell r="AH236">
            <v>521</v>
          </cell>
          <cell r="AI236" t="str">
            <v>Gerente de Crédito y Cobranzas</v>
          </cell>
        </row>
        <row r="237">
          <cell r="AH237">
            <v>522</v>
          </cell>
          <cell r="AI237" t="str">
            <v>Analista de Crédito y Cobranzas</v>
          </cell>
        </row>
        <row r="238">
          <cell r="AH238">
            <v>524</v>
          </cell>
          <cell r="AI238" t="str">
            <v>Jefe de Nóminas</v>
          </cell>
        </row>
        <row r="239">
          <cell r="AH239">
            <v>525</v>
          </cell>
          <cell r="AI239" t="str">
            <v>Analista de Nómina</v>
          </cell>
        </row>
        <row r="240">
          <cell r="AH240">
            <v>526</v>
          </cell>
          <cell r="AI240" t="str">
            <v>Cobrador</v>
          </cell>
        </row>
        <row r="241">
          <cell r="AH241">
            <v>527</v>
          </cell>
          <cell r="AI241" t="str">
            <v>Auditor Interno Jr.</v>
          </cell>
        </row>
        <row r="242">
          <cell r="AH242">
            <v>528</v>
          </cell>
          <cell r="AI242" t="str">
            <v>Analista de Tesorería.</v>
          </cell>
        </row>
        <row r="243">
          <cell r="AH243">
            <v>529</v>
          </cell>
          <cell r="AI243" t="str">
            <v>Analista de Impuestos</v>
          </cell>
        </row>
        <row r="244">
          <cell r="AH244">
            <v>530</v>
          </cell>
          <cell r="AI244" t="str">
            <v>Contador de Costos</v>
          </cell>
        </row>
        <row r="245">
          <cell r="AH245">
            <v>531</v>
          </cell>
          <cell r="AI245" t="str">
            <v>Auxiliar de Costos</v>
          </cell>
        </row>
        <row r="246">
          <cell r="AH246">
            <v>532</v>
          </cell>
          <cell r="AI246" t="str">
            <v>Gerente de Planeación Financiera</v>
          </cell>
        </row>
        <row r="247">
          <cell r="AH247">
            <v>533</v>
          </cell>
          <cell r="AI247" t="str">
            <v>Jefe de Tesorería</v>
          </cell>
        </row>
        <row r="248">
          <cell r="AH248">
            <v>534</v>
          </cell>
          <cell r="AI248" t="str">
            <v>Analista de Cuentas por Pagar</v>
          </cell>
        </row>
        <row r="249">
          <cell r="AH249">
            <v>535</v>
          </cell>
          <cell r="AI249" t="str">
            <v>Cajero General</v>
          </cell>
        </row>
        <row r="250">
          <cell r="AH250">
            <v>536</v>
          </cell>
          <cell r="AI250" t="str">
            <v>Cajero</v>
          </cell>
        </row>
        <row r="251">
          <cell r="AH251">
            <v>537</v>
          </cell>
          <cell r="AI251" t="str">
            <v>Jefe de Cuentas por Pagar</v>
          </cell>
        </row>
        <row r="252">
          <cell r="AH252">
            <v>538</v>
          </cell>
          <cell r="AI252" t="str">
            <v>Gerente de Precios</v>
          </cell>
        </row>
        <row r="253">
          <cell r="AH253">
            <v>539</v>
          </cell>
          <cell r="AI253" t="str">
            <v>Contralor Planta</v>
          </cell>
        </row>
        <row r="254">
          <cell r="AH254">
            <v>540</v>
          </cell>
          <cell r="AI254" t="str">
            <v>Supervisor de Facturación</v>
          </cell>
        </row>
        <row r="255">
          <cell r="AH255">
            <v>541</v>
          </cell>
          <cell r="AI255" t="str">
            <v>Jefe de Costos</v>
          </cell>
        </row>
        <row r="256">
          <cell r="AH256">
            <v>600</v>
          </cell>
          <cell r="AI256" t="str">
            <v>Director de Sistemas y Proceso de Datos</v>
          </cell>
        </row>
        <row r="257">
          <cell r="AH257">
            <v>601</v>
          </cell>
          <cell r="AI257" t="str">
            <v>Gerente de Proyecto de Sistemas</v>
          </cell>
        </row>
        <row r="258">
          <cell r="AH258">
            <v>602</v>
          </cell>
          <cell r="AI258" t="str">
            <v>Consultor de Sistemas</v>
          </cell>
        </row>
        <row r="259">
          <cell r="AH259">
            <v>603</v>
          </cell>
          <cell r="AI259" t="str">
            <v>Gerente de Desarrollo de Sistemas</v>
          </cell>
        </row>
        <row r="260">
          <cell r="AH260">
            <v>604</v>
          </cell>
          <cell r="AI260" t="str">
            <v>Analista de Sistemas Sr.</v>
          </cell>
        </row>
        <row r="261">
          <cell r="AH261">
            <v>605</v>
          </cell>
          <cell r="AI261" t="str">
            <v>Gerente de Sistemas e Informática</v>
          </cell>
        </row>
        <row r="262">
          <cell r="AH262">
            <v>606</v>
          </cell>
          <cell r="AI262" t="str">
            <v>Analista de Sistemas (Aplicaciones) Ssr.</v>
          </cell>
        </row>
        <row r="263">
          <cell r="AH263">
            <v>607</v>
          </cell>
          <cell r="AI263" t="str">
            <v>Analista de Sistemas (Aplicaciones) Jr.</v>
          </cell>
        </row>
        <row r="264">
          <cell r="AH264">
            <v>608</v>
          </cell>
          <cell r="AI264" t="str">
            <v>Gerente de Infrastructura</v>
          </cell>
        </row>
        <row r="265">
          <cell r="AH265">
            <v>609</v>
          </cell>
          <cell r="AI265" t="str">
            <v>Analista de Infrastructura Sr.</v>
          </cell>
        </row>
        <row r="266">
          <cell r="AH266">
            <v>610</v>
          </cell>
          <cell r="AI266" t="str">
            <v>Analista de Infrastructura Ssr.</v>
          </cell>
        </row>
        <row r="267">
          <cell r="AH267">
            <v>611</v>
          </cell>
          <cell r="AI267" t="str">
            <v>Analista de Infrastructura Jr.</v>
          </cell>
        </row>
        <row r="268">
          <cell r="AH268">
            <v>612</v>
          </cell>
          <cell r="AI268" t="str">
            <v>Gerente Soporte Usuarios</v>
          </cell>
        </row>
        <row r="269">
          <cell r="AH269">
            <v>613</v>
          </cell>
          <cell r="AI269" t="str">
            <v>Programador Senior</v>
          </cell>
        </row>
        <row r="270">
          <cell r="AH270">
            <v>614</v>
          </cell>
          <cell r="AI270" t="str">
            <v>Administrador de Redes</v>
          </cell>
        </row>
        <row r="271">
          <cell r="AH271">
            <v>615</v>
          </cell>
          <cell r="AI271" t="str">
            <v>Soporte Técnico de Sistemas</v>
          </cell>
        </row>
        <row r="272">
          <cell r="AH272">
            <v>616</v>
          </cell>
          <cell r="AI272" t="str">
            <v>Líder de Proyecto</v>
          </cell>
        </row>
        <row r="273">
          <cell r="AH273">
            <v>617</v>
          </cell>
          <cell r="AI273" t="str">
            <v>Gerente Soporte Técnico-Sistemas</v>
          </cell>
        </row>
        <row r="274">
          <cell r="AH274">
            <v>618</v>
          </cell>
          <cell r="AI274" t="str">
            <v>Gerente de Operación-Sistemas</v>
          </cell>
        </row>
        <row r="275">
          <cell r="AH275">
            <v>619</v>
          </cell>
          <cell r="AI275" t="str">
            <v>Analista Programador  Jr.</v>
          </cell>
        </row>
        <row r="276">
          <cell r="AH276">
            <v>620</v>
          </cell>
          <cell r="AI276" t="str">
            <v>Jefe Soporte Técnico</v>
          </cell>
        </row>
        <row r="277">
          <cell r="AH277">
            <v>621</v>
          </cell>
          <cell r="AI277" t="str">
            <v>Gerente Sistemas de Telecomunicación</v>
          </cell>
        </row>
        <row r="278">
          <cell r="AH278">
            <v>622</v>
          </cell>
          <cell r="AI278" t="str">
            <v>Ingeniero en Telecomunicación Senior</v>
          </cell>
        </row>
        <row r="279">
          <cell r="AH279">
            <v>623</v>
          </cell>
          <cell r="AI279" t="str">
            <v>Diseñador de Página Web Senior</v>
          </cell>
        </row>
        <row r="280">
          <cell r="AH280">
            <v>624</v>
          </cell>
          <cell r="AI280" t="str">
            <v>Diseñador de Página</v>
          </cell>
        </row>
        <row r="281">
          <cell r="AH281">
            <v>625</v>
          </cell>
          <cell r="AI281" t="str">
            <v>Supervisor de Operación de Computadoras</v>
          </cell>
        </row>
        <row r="282">
          <cell r="AH282">
            <v>626</v>
          </cell>
          <cell r="AI282" t="str">
            <v>Operador de Computadora</v>
          </cell>
        </row>
        <row r="283">
          <cell r="AH283">
            <v>627</v>
          </cell>
          <cell r="AI283" t="str">
            <v>Capturista</v>
          </cell>
        </row>
        <row r="284">
          <cell r="AH284">
            <v>651</v>
          </cell>
          <cell r="AI284" t="str">
            <v>Salary Band 3</v>
          </cell>
        </row>
        <row r="285">
          <cell r="AH285">
            <v>652</v>
          </cell>
          <cell r="AI285" t="str">
            <v>Salary Band 4</v>
          </cell>
        </row>
        <row r="286">
          <cell r="AH286">
            <v>653</v>
          </cell>
          <cell r="AI286" t="str">
            <v>Salary Band 5</v>
          </cell>
        </row>
        <row r="287">
          <cell r="AH287">
            <v>654</v>
          </cell>
          <cell r="AI287" t="str">
            <v>Salary Band 6</v>
          </cell>
        </row>
        <row r="288">
          <cell r="AH288">
            <v>674</v>
          </cell>
          <cell r="AI288" t="str">
            <v>Gerente de Farmacoceconomía</v>
          </cell>
        </row>
        <row r="289">
          <cell r="AH289">
            <v>675</v>
          </cell>
          <cell r="AI289" t="str">
            <v>Director Médico</v>
          </cell>
        </row>
        <row r="290">
          <cell r="AH290">
            <v>676</v>
          </cell>
          <cell r="AI290" t="str">
            <v>Jefe de Registros</v>
          </cell>
        </row>
        <row r="291">
          <cell r="AH291">
            <v>677</v>
          </cell>
          <cell r="AI291" t="str">
            <v>Análisis Clínicos</v>
          </cell>
        </row>
        <row r="292">
          <cell r="AH292">
            <v>678</v>
          </cell>
          <cell r="AI292" t="str">
            <v>Representante Médico</v>
          </cell>
        </row>
        <row r="293">
          <cell r="AH293">
            <v>679</v>
          </cell>
          <cell r="AI293" t="str">
            <v>Investigación Farmacéutica</v>
          </cell>
        </row>
        <row r="294">
          <cell r="AH294">
            <v>680</v>
          </cell>
          <cell r="AI294" t="str">
            <v>Desarrollo Farmacéutico</v>
          </cell>
        </row>
        <row r="295">
          <cell r="AH295">
            <v>681</v>
          </cell>
          <cell r="AI295" t="str">
            <v>Investigación y Desarrollo Técnico</v>
          </cell>
        </row>
        <row r="296">
          <cell r="AH296">
            <v>682</v>
          </cell>
          <cell r="AI296" t="str">
            <v>Farmacología Clínica</v>
          </cell>
        </row>
        <row r="297">
          <cell r="AH297">
            <v>683</v>
          </cell>
          <cell r="AI297" t="str">
            <v>Seguridad Preclínica</v>
          </cell>
        </row>
        <row r="298">
          <cell r="AH298">
            <v>684</v>
          </cell>
          <cell r="AI298" t="str">
            <v>Gerente de Investigación Clínica</v>
          </cell>
        </row>
        <row r="299">
          <cell r="AH299">
            <v>685</v>
          </cell>
          <cell r="AI299" t="str">
            <v>Operaciones de Desarrollo Clínico</v>
          </cell>
        </row>
        <row r="300">
          <cell r="AH300">
            <v>686</v>
          </cell>
          <cell r="AI300" t="str">
            <v>Desarrollo Area Terapéutica</v>
          </cell>
        </row>
        <row r="301">
          <cell r="AH301">
            <v>687</v>
          </cell>
          <cell r="AI301" t="str">
            <v>Epidemiología y Seguridad Clínica</v>
          </cell>
        </row>
        <row r="302">
          <cell r="AH302">
            <v>688</v>
          </cell>
          <cell r="AI302" t="str">
            <v>Jefe de Registros de Drogas</v>
          </cell>
        </row>
        <row r="303">
          <cell r="AH303">
            <v>689</v>
          </cell>
          <cell r="AI303" t="str">
            <v>Monitor Clínico Sr.</v>
          </cell>
        </row>
        <row r="304">
          <cell r="AH304">
            <v>690</v>
          </cell>
          <cell r="AI304" t="str">
            <v>Gerente de Asuntos Regulatorios</v>
          </cell>
        </row>
        <row r="305">
          <cell r="AH305">
            <v>691</v>
          </cell>
          <cell r="AI305" t="str">
            <v>Coordinador de Asuntos Regulatorios</v>
          </cell>
        </row>
        <row r="306">
          <cell r="AH306">
            <v>692</v>
          </cell>
          <cell r="AI306" t="str">
            <v>Gestor de Asuntos Regulatorios</v>
          </cell>
        </row>
        <row r="307">
          <cell r="AH307">
            <v>693</v>
          </cell>
          <cell r="AI307" t="str">
            <v>Gerente Médico</v>
          </cell>
        </row>
        <row r="308">
          <cell r="AH308">
            <v>694</v>
          </cell>
          <cell r="AI308" t="str">
            <v>Gerente de Farmaco Vigilancia</v>
          </cell>
        </row>
        <row r="309">
          <cell r="AH309">
            <v>695</v>
          </cell>
          <cell r="AI309" t="str">
            <v>Medical Affairs Manager</v>
          </cell>
        </row>
        <row r="310">
          <cell r="AH310">
            <v>696</v>
          </cell>
          <cell r="AI310" t="str">
            <v>Monitor Clínico</v>
          </cell>
        </row>
        <row r="311">
          <cell r="AH311">
            <v>700</v>
          </cell>
          <cell r="AI311" t="str">
            <v>Líder de Equipo</v>
          </cell>
        </row>
        <row r="312">
          <cell r="AH312">
            <v>701</v>
          </cell>
          <cell r="AI312" t="str">
            <v>Operador de Equipo</v>
          </cell>
        </row>
        <row r="313">
          <cell r="AH313">
            <v>702</v>
          </cell>
          <cell r="AI313" t="str">
            <v>Operador Calificado</v>
          </cell>
        </row>
        <row r="314">
          <cell r="AH314">
            <v>703</v>
          </cell>
          <cell r="AI314" t="str">
            <v>Operador 'A'</v>
          </cell>
        </row>
        <row r="315">
          <cell r="AH315">
            <v>704</v>
          </cell>
          <cell r="AI315" t="str">
            <v>Operador 'B'</v>
          </cell>
        </row>
        <row r="316">
          <cell r="AH316">
            <v>705</v>
          </cell>
          <cell r="AI316" t="str">
            <v>Operador 'C'</v>
          </cell>
        </row>
        <row r="317">
          <cell r="AH317">
            <v>706</v>
          </cell>
          <cell r="AI317" t="str">
            <v>Operador 'D'</v>
          </cell>
        </row>
        <row r="318">
          <cell r="AH318">
            <v>707</v>
          </cell>
          <cell r="AI318" t="str">
            <v>Empacador</v>
          </cell>
        </row>
        <row r="319">
          <cell r="AH319">
            <v>708</v>
          </cell>
          <cell r="AI319" t="str">
            <v>Auxiliar Servicios Generales</v>
          </cell>
        </row>
        <row r="320">
          <cell r="AH320">
            <v>709</v>
          </cell>
          <cell r="AI320" t="str">
            <v>Técnico Mecánico Junior</v>
          </cell>
        </row>
        <row r="321">
          <cell r="AH321">
            <v>710</v>
          </cell>
          <cell r="AI321" t="str">
            <v>Técnico Electrónica 'A'</v>
          </cell>
        </row>
        <row r="322">
          <cell r="AH322">
            <v>711</v>
          </cell>
          <cell r="AI322" t="str">
            <v>Electricista</v>
          </cell>
        </row>
        <row r="323">
          <cell r="AH323">
            <v>712</v>
          </cell>
          <cell r="AI323" t="str">
            <v>Auxiliar  Especializado de Mantenimiento</v>
          </cell>
        </row>
        <row r="324">
          <cell r="AH324">
            <v>713</v>
          </cell>
          <cell r="AI324" t="str">
            <v>Auxiliar General de Mantenimiento</v>
          </cell>
        </row>
        <row r="325">
          <cell r="AH325">
            <v>714</v>
          </cell>
          <cell r="AI325" t="str">
            <v>Tornero</v>
          </cell>
        </row>
        <row r="326">
          <cell r="AH326">
            <v>715</v>
          </cell>
          <cell r="AI326" t="str">
            <v>Fogonero</v>
          </cell>
        </row>
        <row r="327">
          <cell r="AH327">
            <v>716</v>
          </cell>
          <cell r="AI327" t="str">
            <v>Jardinero</v>
          </cell>
        </row>
        <row r="328">
          <cell r="AH328">
            <v>717</v>
          </cell>
          <cell r="AI328" t="str">
            <v>Aseador</v>
          </cell>
        </row>
        <row r="329">
          <cell r="AH329">
            <v>718</v>
          </cell>
          <cell r="AI329" t="str">
            <v>Técnico en Aire Acondicionado</v>
          </cell>
        </row>
        <row r="330">
          <cell r="AH330">
            <v>719</v>
          </cell>
          <cell r="AI330" t="str">
            <v>Montacarguista</v>
          </cell>
        </row>
        <row r="331">
          <cell r="AH331">
            <v>720</v>
          </cell>
          <cell r="AI331" t="str">
            <v>Surtidor de Material</v>
          </cell>
        </row>
        <row r="332">
          <cell r="AH332">
            <v>721</v>
          </cell>
          <cell r="AI332" t="str">
            <v>Chofer Camioneta (Pick-Up)</v>
          </cell>
        </row>
        <row r="333">
          <cell r="AH333">
            <v>722</v>
          </cell>
          <cell r="AI333" t="str">
            <v>Inspector Control de Calidad</v>
          </cell>
        </row>
        <row r="334">
          <cell r="AH334">
            <v>723</v>
          </cell>
          <cell r="AI334" t="str">
            <v>Grageador</v>
          </cell>
        </row>
        <row r="335">
          <cell r="AH335">
            <v>724</v>
          </cell>
          <cell r="AI335" t="str">
            <v>Operador de Máquinas Blister</v>
          </cell>
        </row>
        <row r="336">
          <cell r="AH336">
            <v>725</v>
          </cell>
          <cell r="AI336" t="str">
            <v>Tableteador</v>
          </cell>
        </row>
        <row r="337">
          <cell r="AH337">
            <v>726</v>
          </cell>
          <cell r="AI337" t="str">
            <v>Cocinero</v>
          </cell>
        </row>
        <row r="338">
          <cell r="AH338">
            <v>727</v>
          </cell>
          <cell r="AI338" t="str">
            <v>Auxiliar de Cafetería</v>
          </cell>
        </row>
        <row r="339">
          <cell r="AH339">
            <v>728</v>
          </cell>
          <cell r="AI339" t="str">
            <v>Comparado por Nivel</v>
          </cell>
        </row>
        <row r="340">
          <cell r="AH340">
            <v>750</v>
          </cell>
          <cell r="AI340" t="str">
            <v>Gerente de  e-Business</v>
          </cell>
        </row>
        <row r="341">
          <cell r="AH341">
            <v>751</v>
          </cell>
          <cell r="AI341" t="str">
            <v>Director de Tecnología</v>
          </cell>
        </row>
        <row r="342">
          <cell r="AH342">
            <v>752</v>
          </cell>
          <cell r="AI342" t="str">
            <v>Gerente de Ingeniería de Redes</v>
          </cell>
        </row>
        <row r="343">
          <cell r="AH343">
            <v>753</v>
          </cell>
          <cell r="AI343" t="str">
            <v>Gerente de Operaciones IT</v>
          </cell>
        </row>
        <row r="344">
          <cell r="AH344">
            <v>754</v>
          </cell>
          <cell r="AI344" t="str">
            <v>Supervisor de Operaciones</v>
          </cell>
        </row>
        <row r="345">
          <cell r="AH345">
            <v>755</v>
          </cell>
          <cell r="AI345" t="str">
            <v>Técnico de Operaciones</v>
          </cell>
        </row>
        <row r="346">
          <cell r="AH346">
            <v>756</v>
          </cell>
          <cell r="AI346" t="str">
            <v>Experto en Telecomunicaciones</v>
          </cell>
        </row>
        <row r="347">
          <cell r="AH347">
            <v>757</v>
          </cell>
          <cell r="AI347" t="str">
            <v>Analista Senior de Telecomunicaciones</v>
          </cell>
        </row>
        <row r="348">
          <cell r="AH348">
            <v>758</v>
          </cell>
          <cell r="AI348" t="str">
            <v>Técnico de Telecomunicaciones</v>
          </cell>
        </row>
        <row r="349">
          <cell r="AH349">
            <v>759</v>
          </cell>
          <cell r="AI349" t="str">
            <v>Especialista en Ingeniería de Redes</v>
          </cell>
        </row>
        <row r="350">
          <cell r="AH350">
            <v>760</v>
          </cell>
          <cell r="AI350" t="str">
            <v>Especialista en Transmisión y Conmutación</v>
          </cell>
        </row>
        <row r="351">
          <cell r="AH351">
            <v>761</v>
          </cell>
          <cell r="AI351" t="str">
            <v>Gerente de Consultoría</v>
          </cell>
        </row>
        <row r="352">
          <cell r="AH352">
            <v>762</v>
          </cell>
          <cell r="AI352" t="str">
            <v>Gerente de Proyecto de Consultoría</v>
          </cell>
        </row>
        <row r="353">
          <cell r="AH353">
            <v>763</v>
          </cell>
          <cell r="AI353" t="str">
            <v>Consultor Experto</v>
          </cell>
        </row>
        <row r="354">
          <cell r="AH354">
            <v>764</v>
          </cell>
          <cell r="AI354" t="str">
            <v>Consultor Senior</v>
          </cell>
        </row>
        <row r="355">
          <cell r="AH355">
            <v>765</v>
          </cell>
          <cell r="AI355" t="str">
            <v>Consultor Semi-Senior</v>
          </cell>
        </row>
        <row r="356">
          <cell r="AH356">
            <v>766</v>
          </cell>
          <cell r="AI356" t="str">
            <v>Consultor Junior</v>
          </cell>
        </row>
        <row r="357">
          <cell r="AH357">
            <v>768</v>
          </cell>
          <cell r="AI357" t="str">
            <v>Ingeniero de Servicios Experto</v>
          </cell>
        </row>
        <row r="358">
          <cell r="AH358">
            <v>769</v>
          </cell>
          <cell r="AI358" t="str">
            <v>Ingeniero de Servicios Senior</v>
          </cell>
        </row>
        <row r="359">
          <cell r="AH359">
            <v>770</v>
          </cell>
          <cell r="AI359" t="str">
            <v>Ingeniero de Servicios Semi-Senior</v>
          </cell>
        </row>
        <row r="360">
          <cell r="AH360">
            <v>771</v>
          </cell>
          <cell r="AI360" t="str">
            <v>Ingeniero de Servicios Junior</v>
          </cell>
        </row>
        <row r="361">
          <cell r="AH361">
            <v>772</v>
          </cell>
          <cell r="AI361" t="str">
            <v>Director de Redes y Operaciones</v>
          </cell>
        </row>
        <row r="362">
          <cell r="AH362">
            <v>773</v>
          </cell>
          <cell r="AI362" t="str">
            <v>Representante de Ventas Sr. Usuarios</v>
          </cell>
        </row>
        <row r="363">
          <cell r="AH363">
            <v>774</v>
          </cell>
          <cell r="AI363" t="str">
            <v>Representante de Ventas Ssr. Usuarios</v>
          </cell>
        </row>
        <row r="364">
          <cell r="AH364">
            <v>775</v>
          </cell>
          <cell r="AI364" t="str">
            <v>Representante de Ventas Jr. Usuarios</v>
          </cell>
        </row>
        <row r="365">
          <cell r="AH365">
            <v>776</v>
          </cell>
          <cell r="AI365" t="str">
            <v>Representante de Ventas Sr. Canales</v>
          </cell>
        </row>
        <row r="366">
          <cell r="AH366">
            <v>777</v>
          </cell>
          <cell r="AI366" t="str">
            <v>Representante de Ventas Ssr. Canales</v>
          </cell>
        </row>
        <row r="367">
          <cell r="AH367">
            <v>778</v>
          </cell>
          <cell r="AI367" t="str">
            <v>Representante de Ventas Jr. Canales</v>
          </cell>
        </row>
        <row r="368">
          <cell r="AH368">
            <v>800</v>
          </cell>
          <cell r="AI368" t="str">
            <v>Director General - Region</v>
          </cell>
        </row>
        <row r="369">
          <cell r="AH369">
            <v>801</v>
          </cell>
          <cell r="AI369" t="str">
            <v>Director Planeación Estrategica - Region</v>
          </cell>
        </row>
        <row r="370">
          <cell r="AH370">
            <v>802</v>
          </cell>
          <cell r="AI370" t="str">
            <v>Finanzas - Region</v>
          </cell>
        </row>
        <row r="371">
          <cell r="AH371">
            <v>803</v>
          </cell>
          <cell r="AI371" t="str">
            <v>Director Calidad Total - Region</v>
          </cell>
        </row>
        <row r="372">
          <cell r="AH372">
            <v>804</v>
          </cell>
          <cell r="AI372" t="str">
            <v>Director Sistemas de Información - Región</v>
          </cell>
        </row>
        <row r="373">
          <cell r="AH373">
            <v>805</v>
          </cell>
          <cell r="AI373" t="str">
            <v>Director de Recursos Humanos - Regional</v>
          </cell>
        </row>
        <row r="374">
          <cell r="AH374">
            <v>806</v>
          </cell>
          <cell r="AI374" t="str">
            <v>Gerente Compensación y Beneficios - Región</v>
          </cell>
        </row>
        <row r="375">
          <cell r="AH375">
            <v>807</v>
          </cell>
          <cell r="AI375" t="str">
            <v>Gerente Desarrollo y Entrenamiento - Region</v>
          </cell>
        </row>
        <row r="376">
          <cell r="AH376">
            <v>808</v>
          </cell>
          <cell r="AI376" t="str">
            <v>Director Ventas y Marketing - Región</v>
          </cell>
        </row>
        <row r="377">
          <cell r="AH377">
            <v>809</v>
          </cell>
          <cell r="AI377" t="str">
            <v>Director Manufactura/ Operaciones - Región</v>
          </cell>
        </row>
        <row r="378">
          <cell r="AH378">
            <v>850</v>
          </cell>
          <cell r="AI378" t="str">
            <v>Consultor General A</v>
          </cell>
        </row>
        <row r="379">
          <cell r="AH379">
            <v>851</v>
          </cell>
          <cell r="AI379" t="str">
            <v>Consultor General B</v>
          </cell>
        </row>
        <row r="380">
          <cell r="AH380">
            <v>852</v>
          </cell>
          <cell r="AI380" t="str">
            <v>Consultor General C</v>
          </cell>
        </row>
        <row r="381">
          <cell r="AH381">
            <v>853</v>
          </cell>
          <cell r="AI381" t="str">
            <v>Consultor General D</v>
          </cell>
        </row>
        <row r="382">
          <cell r="AH382">
            <v>854</v>
          </cell>
          <cell r="AI382" t="str">
            <v>Consultor General E</v>
          </cell>
        </row>
        <row r="383">
          <cell r="AH383">
            <v>855</v>
          </cell>
          <cell r="AI383" t="str">
            <v>Consultor General F</v>
          </cell>
        </row>
        <row r="384">
          <cell r="AH384">
            <v>856</v>
          </cell>
          <cell r="AI384" t="str">
            <v>Director de Ventas Consultoría</v>
          </cell>
        </row>
        <row r="385">
          <cell r="AH385">
            <v>857</v>
          </cell>
          <cell r="AI385" t="str">
            <v>Gerente de Ventas Consultoría</v>
          </cell>
        </row>
        <row r="386">
          <cell r="AH386">
            <v>858</v>
          </cell>
          <cell r="AI386" t="str">
            <v>Consultor General Outsourcing B</v>
          </cell>
        </row>
        <row r="387">
          <cell r="AH387">
            <v>859</v>
          </cell>
          <cell r="AI387" t="str">
            <v>Consultor General Outsourcing C</v>
          </cell>
        </row>
        <row r="388">
          <cell r="AH388">
            <v>860</v>
          </cell>
          <cell r="AI388" t="str">
            <v>Líder de Proyecto (Consultor D)</v>
          </cell>
        </row>
        <row r="389">
          <cell r="AH389">
            <v>861</v>
          </cell>
          <cell r="AI389" t="str">
            <v>Analista (Consultor E)</v>
          </cell>
        </row>
        <row r="390">
          <cell r="AH390">
            <v>862</v>
          </cell>
          <cell r="AI390" t="str">
            <v>Programador (Consultor F)</v>
          </cell>
        </row>
        <row r="391">
          <cell r="AH391">
            <v>863</v>
          </cell>
          <cell r="AI391" t="str">
            <v>Recién Egresado (C)</v>
          </cell>
        </row>
        <row r="392">
          <cell r="AH392">
            <v>900</v>
          </cell>
          <cell r="AI392" t="str">
            <v>Unit Head - Corporate</v>
          </cell>
        </row>
        <row r="393">
          <cell r="AH393">
            <v>901</v>
          </cell>
          <cell r="AI393" t="str">
            <v>Strategic Planning - Corporate</v>
          </cell>
        </row>
        <row r="394">
          <cell r="AH394">
            <v>902</v>
          </cell>
          <cell r="AI394" t="str">
            <v>Chairman - Corporate</v>
          </cell>
        </row>
        <row r="395">
          <cell r="AH395">
            <v>903</v>
          </cell>
          <cell r="AI395" t="str">
            <v>Chief Operating Officer - Corporate</v>
          </cell>
        </row>
        <row r="396">
          <cell r="AH396">
            <v>904</v>
          </cell>
          <cell r="AI396" t="str">
            <v>Merging and Acquisitions - Corporate</v>
          </cell>
        </row>
        <row r="397">
          <cell r="AH397">
            <v>905</v>
          </cell>
          <cell r="AI397" t="str">
            <v>Merging and Acquisitions - Regional</v>
          </cell>
        </row>
        <row r="398">
          <cell r="AH398">
            <v>906</v>
          </cell>
          <cell r="AI398" t="str">
            <v>Business Line Head - Corporate</v>
          </cell>
        </row>
        <row r="399">
          <cell r="AH399">
            <v>907</v>
          </cell>
          <cell r="AI399" t="str">
            <v>Business Line - Regional</v>
          </cell>
        </row>
        <row r="400">
          <cell r="AH400">
            <v>908</v>
          </cell>
          <cell r="AI400" t="str">
            <v>Legal - Corporate</v>
          </cell>
        </row>
        <row r="401">
          <cell r="AH401">
            <v>909</v>
          </cell>
          <cell r="AI401" t="str">
            <v>Legal - Regional</v>
          </cell>
        </row>
        <row r="402">
          <cell r="AH402">
            <v>910</v>
          </cell>
          <cell r="AI402" t="str">
            <v>Legal Advisor - Corporate</v>
          </cell>
        </row>
        <row r="403">
          <cell r="AH403">
            <v>911</v>
          </cell>
          <cell r="AI403" t="str">
            <v>Legal Advisor - Regional</v>
          </cell>
        </row>
        <row r="404">
          <cell r="AH404">
            <v>912</v>
          </cell>
          <cell r="AI404" t="str">
            <v>Company Secretary - Corporate</v>
          </cell>
        </row>
        <row r="405">
          <cell r="AH405">
            <v>913</v>
          </cell>
          <cell r="AI405" t="str">
            <v>Intellectual Property - Corporate</v>
          </cell>
        </row>
        <row r="406">
          <cell r="AH406">
            <v>914</v>
          </cell>
          <cell r="AI406" t="str">
            <v>Compliance - Corporate</v>
          </cell>
        </row>
        <row r="407">
          <cell r="AH407">
            <v>915</v>
          </cell>
          <cell r="AI407" t="str">
            <v>Public Relations - Corporate</v>
          </cell>
        </row>
        <row r="408">
          <cell r="AH408">
            <v>916</v>
          </cell>
          <cell r="AI408" t="str">
            <v>Public Relations - Regional</v>
          </cell>
        </row>
        <row r="409">
          <cell r="AH409">
            <v>917</v>
          </cell>
          <cell r="AI409" t="str">
            <v>Government Relations - Corporate</v>
          </cell>
        </row>
        <row r="410">
          <cell r="AH410">
            <v>918</v>
          </cell>
          <cell r="AI410" t="str">
            <v>Government Relations - Regional</v>
          </cell>
        </row>
        <row r="411">
          <cell r="AH411">
            <v>919</v>
          </cell>
          <cell r="AI411" t="str">
            <v>Investor Relations - Corporate</v>
          </cell>
        </row>
        <row r="412">
          <cell r="AH412">
            <v>920</v>
          </cell>
          <cell r="AI412" t="str">
            <v>Finance - Region</v>
          </cell>
        </row>
        <row r="413">
          <cell r="AH413">
            <v>921</v>
          </cell>
          <cell r="AI413" t="str">
            <v>Controller - Corporate</v>
          </cell>
        </row>
        <row r="414">
          <cell r="AH414">
            <v>922</v>
          </cell>
          <cell r="AI414" t="str">
            <v>Controller - Region</v>
          </cell>
        </row>
        <row r="415">
          <cell r="AH415">
            <v>923</v>
          </cell>
          <cell r="AI415" t="str">
            <v>Treasurer - Corporate</v>
          </cell>
        </row>
        <row r="416">
          <cell r="AH416">
            <v>924</v>
          </cell>
          <cell r="AI416" t="str">
            <v>Treasurer - Region</v>
          </cell>
        </row>
        <row r="417">
          <cell r="AH417">
            <v>925</v>
          </cell>
          <cell r="AI417" t="str">
            <v>Tax Specialist - Corporate</v>
          </cell>
        </row>
        <row r="418">
          <cell r="AH418">
            <v>926</v>
          </cell>
          <cell r="AI418" t="str">
            <v>Tax Specialist - Regional</v>
          </cell>
        </row>
        <row r="419">
          <cell r="AH419">
            <v>927</v>
          </cell>
          <cell r="AI419" t="str">
            <v>Audit - Corporate</v>
          </cell>
        </row>
        <row r="420">
          <cell r="AH420">
            <v>928</v>
          </cell>
          <cell r="AI420" t="str">
            <v>Tax - Corporate</v>
          </cell>
        </row>
        <row r="421">
          <cell r="AH421">
            <v>929</v>
          </cell>
          <cell r="AI421" t="str">
            <v>Finance Director - Corporate</v>
          </cell>
        </row>
        <row r="422">
          <cell r="AH422">
            <v>930</v>
          </cell>
          <cell r="AI422" t="str">
            <v>Finance Director - Regional</v>
          </cell>
        </row>
        <row r="423">
          <cell r="AH423">
            <v>931</v>
          </cell>
          <cell r="AI423" t="str">
            <v>Information Technology - Corporate</v>
          </cell>
        </row>
        <row r="424">
          <cell r="AH424">
            <v>932</v>
          </cell>
          <cell r="AI424" t="str">
            <v>Project Manager IT - Corporate</v>
          </cell>
        </row>
        <row r="425">
          <cell r="AH425">
            <v>933</v>
          </cell>
          <cell r="AI425" t="str">
            <v>Project Manager IT - Regional</v>
          </cell>
        </row>
        <row r="426">
          <cell r="AH426">
            <v>934</v>
          </cell>
          <cell r="AI426" t="str">
            <v>System Manager (Applications) - Corporate</v>
          </cell>
        </row>
        <row r="427">
          <cell r="AH427">
            <v>935</v>
          </cell>
          <cell r="AI427" t="str">
            <v>System Manager (Applications) - Regional</v>
          </cell>
        </row>
        <row r="428">
          <cell r="AH428">
            <v>936</v>
          </cell>
          <cell r="AI428" t="str">
            <v>Infrastructure/Hardware Manager - Corporate</v>
          </cell>
        </row>
        <row r="429">
          <cell r="AH429">
            <v>937</v>
          </cell>
          <cell r="AI429" t="str">
            <v>Infrastructure/Hardware Manager - Regional</v>
          </cell>
        </row>
        <row r="430">
          <cell r="AH430">
            <v>938</v>
          </cell>
          <cell r="AI430" t="str">
            <v>Human Resources Manager - Corporate</v>
          </cell>
        </row>
        <row r="431">
          <cell r="AH431">
            <v>939</v>
          </cell>
          <cell r="AI431" t="str">
            <v>Compensation and Benefits - Corporate</v>
          </cell>
        </row>
        <row r="432">
          <cell r="AH432">
            <v>940</v>
          </cell>
          <cell r="AI432" t="str">
            <v>Training and Development - Corporate</v>
          </cell>
        </row>
        <row r="433">
          <cell r="AH433">
            <v>941</v>
          </cell>
          <cell r="AI433" t="str">
            <v>Sales &amp; Marketing - Corporate</v>
          </cell>
        </row>
        <row r="434">
          <cell r="AH434">
            <v>942</v>
          </cell>
          <cell r="AI434" t="str">
            <v>Sales - Corporate</v>
          </cell>
        </row>
        <row r="435">
          <cell r="AH435">
            <v>943</v>
          </cell>
          <cell r="AI435" t="str">
            <v>Sales - Regional</v>
          </cell>
        </row>
        <row r="436">
          <cell r="AH436">
            <v>944</v>
          </cell>
          <cell r="AI436" t="str">
            <v>Marketing - Corporate</v>
          </cell>
        </row>
        <row r="437">
          <cell r="AH437">
            <v>945</v>
          </cell>
          <cell r="AI437" t="str">
            <v>Marketing - Regional</v>
          </cell>
        </row>
        <row r="438">
          <cell r="AH438">
            <v>946</v>
          </cell>
          <cell r="AI438" t="str">
            <v>Manufacturing Operations - Corporate</v>
          </cell>
        </row>
        <row r="439">
          <cell r="AH439">
            <v>947</v>
          </cell>
          <cell r="AI439" t="str">
            <v>Health Safety &amp; Environment Manager - Corporate</v>
          </cell>
        </row>
        <row r="440">
          <cell r="AH440">
            <v>948</v>
          </cell>
          <cell r="AI440" t="str">
            <v>Health Safety &amp; Environment Manager - Regional</v>
          </cell>
        </row>
        <row r="441">
          <cell r="AH441">
            <v>949</v>
          </cell>
          <cell r="AI441" t="str">
            <v>Logistics/Supply Chain - Corporate</v>
          </cell>
        </row>
        <row r="442">
          <cell r="AH442">
            <v>950</v>
          </cell>
          <cell r="AI442" t="str">
            <v>Logistics/Supply Chain - Regional</v>
          </cell>
        </row>
        <row r="443">
          <cell r="AH443">
            <v>951</v>
          </cell>
          <cell r="AI443" t="str">
            <v>Purchasing - Corporate</v>
          </cell>
        </row>
        <row r="444">
          <cell r="AH444">
            <v>952</v>
          </cell>
          <cell r="AI444" t="str">
            <v>Purchasing - Regional</v>
          </cell>
        </row>
        <row r="445">
          <cell r="AH445">
            <v>953</v>
          </cell>
          <cell r="AI445" t="str">
            <v>Engineering - Corporate</v>
          </cell>
        </row>
        <row r="446">
          <cell r="AH446">
            <v>954</v>
          </cell>
          <cell r="AI446" t="str">
            <v>Engineering - Regional</v>
          </cell>
        </row>
        <row r="447">
          <cell r="AH447">
            <v>955</v>
          </cell>
          <cell r="AI447" t="str">
            <v>Research &amp; Development - Corporate</v>
          </cell>
        </row>
        <row r="448">
          <cell r="AH448">
            <v>956</v>
          </cell>
          <cell r="AI448" t="str">
            <v>Research &amp; Development - Regional</v>
          </cell>
        </row>
        <row r="449">
          <cell r="AH449">
            <v>957</v>
          </cell>
          <cell r="AI449" t="str">
            <v>Head of Development</v>
          </cell>
        </row>
        <row r="450">
          <cell r="AH450">
            <v>958</v>
          </cell>
          <cell r="AI450" t="str">
            <v>Head of Research</v>
          </cell>
        </row>
        <row r="451">
          <cell r="AH451">
            <v>959</v>
          </cell>
          <cell r="AI451" t="str">
            <v>Research Laboratory Manager</v>
          </cell>
        </row>
        <row r="452">
          <cell r="AH452">
            <v>960</v>
          </cell>
          <cell r="AI452" t="str">
            <v>Research Scientist Team Leader</v>
          </cell>
        </row>
        <row r="453">
          <cell r="AH453">
            <v>961</v>
          </cell>
          <cell r="AI453" t="str">
            <v>Research Scientist Sr.</v>
          </cell>
        </row>
        <row r="454">
          <cell r="AH454">
            <v>962</v>
          </cell>
          <cell r="AI454" t="str">
            <v>Research Scientist Ssr.</v>
          </cell>
        </row>
        <row r="455">
          <cell r="AH455">
            <v>963</v>
          </cell>
          <cell r="AI455" t="str">
            <v>Research Scientist I</v>
          </cell>
        </row>
        <row r="456">
          <cell r="AH456">
            <v>964</v>
          </cell>
          <cell r="AI456" t="str">
            <v>Development Laboratory Manager</v>
          </cell>
        </row>
        <row r="457">
          <cell r="AH457">
            <v>965</v>
          </cell>
          <cell r="AI457" t="str">
            <v>Development Scientist Team Leader</v>
          </cell>
        </row>
        <row r="458">
          <cell r="AH458">
            <v>966</v>
          </cell>
          <cell r="AI458" t="str">
            <v>Development Scientist Sr.</v>
          </cell>
        </row>
        <row r="459">
          <cell r="AH459">
            <v>967</v>
          </cell>
          <cell r="AI459" t="str">
            <v>Development Scientist Ssr.</v>
          </cell>
        </row>
        <row r="460">
          <cell r="AH460">
            <v>968</v>
          </cell>
          <cell r="AI460" t="str">
            <v>Development Scientist I</v>
          </cell>
        </row>
        <row r="461">
          <cell r="AH461">
            <v>969</v>
          </cell>
          <cell r="AI461" t="str">
            <v>Research Manager</v>
          </cell>
        </row>
        <row r="462">
          <cell r="AH462">
            <v>970</v>
          </cell>
          <cell r="AI462" t="str">
            <v>Research Engineer Team Leader</v>
          </cell>
        </row>
        <row r="463">
          <cell r="AH463">
            <v>971</v>
          </cell>
          <cell r="AI463" t="str">
            <v>Research Engineer Sr.</v>
          </cell>
        </row>
        <row r="464">
          <cell r="AH464">
            <v>972</v>
          </cell>
          <cell r="AI464" t="str">
            <v>Research Engineer Ssr.</v>
          </cell>
        </row>
        <row r="465">
          <cell r="AH465">
            <v>973</v>
          </cell>
          <cell r="AI465" t="str">
            <v>Research Engineer I</v>
          </cell>
        </row>
        <row r="466">
          <cell r="AH466">
            <v>974</v>
          </cell>
          <cell r="AI466" t="str">
            <v>Development Manager</v>
          </cell>
        </row>
        <row r="467">
          <cell r="AH467">
            <v>975</v>
          </cell>
          <cell r="AI467" t="str">
            <v>Development Engineer Team Leader</v>
          </cell>
        </row>
        <row r="468">
          <cell r="AH468">
            <v>976</v>
          </cell>
          <cell r="AI468" t="str">
            <v>Development Engineer Sr.</v>
          </cell>
        </row>
        <row r="469">
          <cell r="AH469">
            <v>977</v>
          </cell>
          <cell r="AI469" t="str">
            <v>Development Engineer Ssr.</v>
          </cell>
        </row>
        <row r="470">
          <cell r="AH470">
            <v>978</v>
          </cell>
          <cell r="AI470" t="str">
            <v>Development Engineer I</v>
          </cell>
        </row>
        <row r="471">
          <cell r="AH471">
            <v>979</v>
          </cell>
          <cell r="AI471" t="str">
            <v>Customer Service - Corporate</v>
          </cell>
        </row>
        <row r="472">
          <cell r="AH472">
            <v>980</v>
          </cell>
          <cell r="AI472" t="str">
            <v>Customer Service - Regional</v>
          </cell>
        </row>
        <row r="473">
          <cell r="AH473">
            <v>981</v>
          </cell>
          <cell r="AI473" t="str">
            <v>Pharmaceutical Research - Corporate</v>
          </cell>
        </row>
        <row r="474">
          <cell r="AH474">
            <v>982</v>
          </cell>
          <cell r="AI474" t="str">
            <v>Pharmaceutical Development - Corporate</v>
          </cell>
        </row>
        <row r="475">
          <cell r="AH475">
            <v>983</v>
          </cell>
          <cell r="AI475" t="str">
            <v>Technical Research &amp; Development - Corporate</v>
          </cell>
        </row>
        <row r="476">
          <cell r="AH476">
            <v>984</v>
          </cell>
          <cell r="AI476" t="str">
            <v>Clinical Pharmacology - Corporate</v>
          </cell>
        </row>
        <row r="477">
          <cell r="AH477">
            <v>985</v>
          </cell>
          <cell r="AI477" t="str">
            <v>Preclinical Safety - Corporate</v>
          </cell>
        </row>
        <row r="478">
          <cell r="AH478">
            <v>986</v>
          </cell>
          <cell r="AI478" t="str">
            <v>Clinical Research &amp; Development - Corporate</v>
          </cell>
        </row>
        <row r="479">
          <cell r="AH479">
            <v>987</v>
          </cell>
          <cell r="AI479" t="str">
            <v>Clinical Development Operations - Corporate</v>
          </cell>
        </row>
        <row r="480">
          <cell r="AH480">
            <v>988</v>
          </cell>
          <cell r="AI480" t="str">
            <v>Therapeutic Area Development - Corporate</v>
          </cell>
        </row>
        <row r="481">
          <cell r="AH481">
            <v>989</v>
          </cell>
          <cell r="AI481" t="str">
            <v>Clinical Safety  &amp; Epidemiology - Corporate</v>
          </cell>
        </row>
        <row r="482">
          <cell r="AH482">
            <v>990</v>
          </cell>
          <cell r="AI482" t="str">
            <v>Drug Regulatory Affairs - Corporate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Info Fuente1 (Mercer Nac)"/>
      <sheetName val="1 - Info Fuente2 (Mercer Cd)"/>
      <sheetName val="1 - Info Fuente 3 (Towers)"/>
      <sheetName val="2 - Esquema Neoris"/>
      <sheetName val="3 - Match NEORIS Fuente 1"/>
      <sheetName val="4 - Info por Posición - F1"/>
      <sheetName val="5 - Análisis - Fuente 1"/>
      <sheetName val="6 - Gráficas - Fuente 1"/>
      <sheetName val="8 - Diseño bandas"/>
      <sheetName val="8 - Gráficas Diseño"/>
      <sheetName val="Empleados actuales"/>
      <sheetName val="9 - Propuesta - F1"/>
      <sheetName val="11 - Comentarios - F1"/>
      <sheetName val="Lista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B23" t="str">
            <v>Architecture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Argentina</v>
          </cell>
        </row>
        <row r="3">
          <cell r="A3" t="str">
            <v>Brasil</v>
          </cell>
        </row>
        <row r="4">
          <cell r="A4" t="str">
            <v>Chile</v>
          </cell>
        </row>
        <row r="5">
          <cell r="A5" t="str">
            <v>Colombia</v>
          </cell>
        </row>
        <row r="6">
          <cell r="A6" t="str">
            <v>Emiratos Arabes</v>
          </cell>
        </row>
        <row r="7">
          <cell r="A7" t="str">
            <v>España</v>
          </cell>
        </row>
        <row r="8">
          <cell r="A8" t="str">
            <v>Hungria</v>
          </cell>
        </row>
        <row r="9">
          <cell r="A9" t="str">
            <v>Mexico</v>
          </cell>
        </row>
        <row r="10">
          <cell r="A10" t="str">
            <v>USA</v>
          </cell>
        </row>
      </sheetData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neto"/>
      <sheetName val="tend VIG N 5"/>
    </sheetNames>
    <sheetDataSet>
      <sheetData sheetId="0">
        <row r="580">
          <cell r="AZ580">
            <v>1</v>
          </cell>
          <cell r="BA580">
            <v>8</v>
          </cell>
          <cell r="BB580">
            <v>5.6</v>
          </cell>
        </row>
        <row r="581">
          <cell r="AZ581">
            <v>2</v>
          </cell>
          <cell r="BA581">
            <v>10</v>
          </cell>
          <cell r="BB581">
            <v>7</v>
          </cell>
        </row>
        <row r="582">
          <cell r="AZ582">
            <v>3</v>
          </cell>
          <cell r="BA582">
            <v>12</v>
          </cell>
          <cell r="BB582">
            <v>8.4</v>
          </cell>
        </row>
        <row r="583">
          <cell r="AZ583">
            <v>4</v>
          </cell>
          <cell r="BA583">
            <v>14</v>
          </cell>
          <cell r="BB583">
            <v>9.8000000000000007</v>
          </cell>
        </row>
        <row r="584">
          <cell r="AZ584">
            <v>5</v>
          </cell>
          <cell r="BA584">
            <v>14</v>
          </cell>
          <cell r="BB584">
            <v>9.8000000000000007</v>
          </cell>
        </row>
        <row r="585">
          <cell r="AZ585">
            <v>6</v>
          </cell>
          <cell r="BA585">
            <v>16</v>
          </cell>
          <cell r="BB585">
            <v>11.2</v>
          </cell>
        </row>
        <row r="586">
          <cell r="AZ586">
            <v>9</v>
          </cell>
          <cell r="BA586">
            <v>16</v>
          </cell>
          <cell r="BB586">
            <v>11.2</v>
          </cell>
        </row>
        <row r="587">
          <cell r="AZ587">
            <v>14</v>
          </cell>
          <cell r="BA587">
            <v>18</v>
          </cell>
          <cell r="BB587">
            <v>12.6</v>
          </cell>
        </row>
        <row r="588">
          <cell r="AZ588">
            <v>19</v>
          </cell>
          <cell r="BA588">
            <v>20</v>
          </cell>
          <cell r="BB588">
            <v>14</v>
          </cell>
        </row>
        <row r="589">
          <cell r="AZ589">
            <v>24</v>
          </cell>
          <cell r="BA589">
            <v>22</v>
          </cell>
          <cell r="BB589">
            <v>15.4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scar Delia" id="{597A3620-786C-4564-9CD1-9C06989F6254}" userId="S::oscar.delia@neoris.com::08f10677-fee3-4e1b-b5e6-067320bd5677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DC%20-%20ARG%20-%20Merit%202020%2007172020_%20DDC%20-%20Trabajo%20-%20Promocion_gener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lia Reyes Bernal" refreshedDate="44042.482945254633" createdVersion="5" refreshedVersion="6" minRefreshableVersion="3" recordCount="531">
  <cacheSource type="worksheet">
    <worksheetSource ref="A8:DC287" sheet="2020 Merit_bkp" r:id="rId2"/>
  </cacheSource>
  <cacheFields count="105">
    <cacheField name="Number" numFmtId="0">
      <sharedItems containsSemiMixedTypes="0" containsString="0" containsNumber="1" containsInteger="1" minValue="50171400" maxValue="50257953"/>
    </cacheField>
    <cacheField name="Name" numFmtId="0">
      <sharedItems/>
    </cacheField>
    <cacheField name="Country" numFmtId="0">
      <sharedItems/>
    </cacheField>
    <cacheField name="IC/Mgmt" numFmtId="0">
      <sharedItems/>
    </cacheField>
    <cacheField name="Level" numFmtId="0">
      <sharedItems containsSemiMixedTypes="0" containsString="0" containsNumber="1" containsInteger="1" minValue="1" maxValue="7"/>
    </cacheField>
    <cacheField name="Company" numFmtId="0">
      <sharedItems containsSemiMixedTypes="0" containsString="0" containsNumber="1" containsInteger="1" minValue="228" maxValue="3772"/>
    </cacheField>
    <cacheField name="Company Description" numFmtId="0">
      <sharedItems/>
    </cacheField>
    <cacheField name="Cost Center" numFmtId="0">
      <sharedItems containsSemiMixedTypes="0" containsString="0" containsNumber="1" containsInteger="1" minValue="2280112" maxValue="3772969"/>
    </cacheField>
    <cacheField name="Cost Center Description" numFmtId="0">
      <sharedItems/>
    </cacheField>
    <cacheField name="Employee Pay Status" numFmtId="0">
      <sharedItems/>
    </cacheField>
    <cacheField name="Employee Type" numFmtId="0">
      <sharedItems/>
    </cacheField>
    <cacheField name="Track" numFmtId="0">
      <sharedItems/>
    </cacheField>
    <cacheField name="Track Description" numFmtId="0">
      <sharedItems/>
    </cacheField>
    <cacheField name="Position" numFmtId="0">
      <sharedItems/>
    </cacheField>
    <cacheField name="Position Description" numFmtId="0">
      <sharedItems/>
    </cacheField>
    <cacheField name="Track-Position Description" numFmtId="0">
      <sharedItems/>
    </cacheField>
    <cacheField name="Level2" numFmtId="0">
      <sharedItems/>
    </cacheField>
    <cacheField name="Effective Start Date" numFmtId="14">
      <sharedItems containsSemiMixedTypes="0" containsNonDate="0" containsDate="1" containsString="0" minDate="2000-04-05T00:00:00" maxDate="2020-06-23T00:00:00"/>
    </cacheField>
    <cacheField name="Date of Hire" numFmtId="14">
      <sharedItems containsSemiMixedTypes="0" containsNonDate="0" containsDate="1" containsString="0" minDate="2000-04-05T00:00:00" maxDate="2020-06-23T00:00:00"/>
    </cacheField>
    <cacheField name="Last Date Eligibility" numFmtId="14">
      <sharedItems containsSemiMixedTypes="0" containsNonDate="0" containsDate="1" containsString="0" minDate="2019-05-01T00:00:00" maxDate="2019-05-02T00:00:00"/>
    </cacheField>
    <cacheField name="Effective Ending Date" numFmtId="0">
      <sharedItems containsNonDate="0" containsString="0" containsBlank="1"/>
    </cacheField>
    <cacheField name="Termination Reason" numFmtId="0">
      <sharedItems containsNonDate="0" containsString="0" containsBlank="1"/>
    </cacheField>
    <cacheField name="Date of Birth" numFmtId="14">
      <sharedItems containsSemiMixedTypes="0" containsNonDate="0" containsDate="1" containsString="0" minDate="1954-09-28T00:00:00" maxDate="2000-08-30T00:00:00"/>
    </cacheField>
    <cacheField name="Supervisor" numFmtId="0">
      <sharedItems containsSemiMixedTypes="0" containsString="0" containsNumber="1" containsInteger="1" minValue="50170544" maxValue="50257641"/>
    </cacheField>
    <cacheField name="Supervisor Name" numFmtId="0">
      <sharedItems/>
    </cacheField>
    <cacheField name="Resource Manager" numFmtId="0">
      <sharedItems containsSemiMixedTypes="0" containsString="0" containsNumber="1" containsInteger="1" minValue="50171517" maxValue="50256279"/>
    </cacheField>
    <cacheField name="Resource Manager Name" numFmtId="0">
      <sharedItems/>
    </cacheField>
    <cacheField name="HC Contact" numFmtId="0">
      <sharedItems containsSemiMixedTypes="0" containsString="0" containsNumber="1" containsInteger="1" minValue="50250248" maxValue="50252429"/>
    </cacheField>
    <cacheField name="HC Contact Name" numFmtId="0">
      <sharedItems/>
    </cacheField>
    <cacheField name="Counselor" numFmtId="0">
      <sharedItems containsSemiMixedTypes="0" containsString="0" containsNumber="1" containsInteger="1" minValue="50170544" maxValue="50257796"/>
    </cacheField>
    <cacheField name="Counselor Name" numFmtId="0">
      <sharedItems/>
    </cacheField>
    <cacheField name="Director" numFmtId="0">
      <sharedItems containsSemiMixedTypes="0" containsString="0" containsNumber="1" containsInteger="1" minValue="50170544" maxValue="50257157"/>
    </cacheField>
    <cacheField name="Director Name" numFmtId="0">
      <sharedItems/>
    </cacheField>
    <cacheField name="Employee Tax ID" numFmtId="0">
      <sharedItems containsSemiMixedTypes="0" containsString="0" containsNumber="1" containsInteger="1" minValue="20115433416" maxValue="203266000000"/>
    </cacheField>
    <cacheField name="Gender" numFmtId="0">
      <sharedItems/>
    </cacheField>
    <cacheField name="Country of Birth" numFmtId="0">
      <sharedItems/>
    </cacheField>
    <cacheField name="Country of Origin Description" numFmtId="0">
      <sharedItems/>
    </cacheField>
    <cacheField name="E-Mail" numFmtId="0">
      <sharedItems/>
    </cacheField>
    <cacheField name="Domain User" numFmtId="0">
      <sharedItems/>
    </cacheField>
    <cacheField name="SBR ( local )" numFmtId="0">
      <sharedItems containsSemiMixedTypes="0" containsString="0" containsNumber="1" containsInteger="1" minValue="1335" maxValue="9845"/>
    </cacheField>
    <cacheField name="SCR ( local )" numFmtId="0">
      <sharedItems containsSemiMixedTypes="0" containsString="0" containsNumber="1" containsInteger="1" minValue="381" maxValue="2812"/>
    </cacheField>
    <cacheField name="SBR (USD)" numFmtId="0">
      <sharedItems containsSemiMixedTypes="0" containsString="0" containsNumber="1" containsInteger="1" minValue="22" maxValue="164"/>
    </cacheField>
    <cacheField name="SCR (USD)" numFmtId="0">
      <sharedItems containsSemiMixedTypes="0" containsString="0" containsNumber="1" containsInteger="1" minValue="6" maxValue="47"/>
    </cacheField>
    <cacheField name="Region" numFmtId="0">
      <sharedItems containsSemiMixedTypes="0" containsString="0" containsNumber="1" containsInteger="1" minValue="11" maxValue="16"/>
    </cacheField>
    <cacheField name="Region Description" numFmtId="0">
      <sharedItems/>
    </cacheField>
    <cacheField name="Country2" numFmtId="0">
      <sharedItems containsSemiMixedTypes="0" containsString="0" containsNumber="1" containsInteger="1" minValue="8" maxValue="8"/>
    </cacheField>
    <cacheField name="Country Description" numFmtId="0">
      <sharedItems/>
    </cacheField>
    <cacheField name="Office" numFmtId="0">
      <sharedItems containsSemiMixedTypes="0" containsString="0" containsNumber="1" containsInteger="1" minValue="3" maxValue="4"/>
    </cacheField>
    <cacheField name="Office Description" numFmtId="0">
      <sharedItems/>
    </cacheField>
    <cacheField name="Oficina-Track-position" numFmtId="0">
      <sharedItems/>
    </cacheField>
    <cacheField name="Area" numFmtId="0">
      <sharedItems containsSemiMixedTypes="0" containsString="0" containsNumber="1" containsInteger="1" minValue="2" maxValue="24"/>
    </cacheField>
    <cacheField name="Area Description" numFmtId="0">
      <sharedItems/>
    </cacheField>
    <cacheField name="Division" numFmtId="0">
      <sharedItems containsSemiMixedTypes="0" containsString="0" containsNumber="1" containsInteger="1" minValue="6" maxValue="994"/>
    </cacheField>
    <cacheField name="Division Description" numFmtId="0">
      <sharedItems/>
    </cacheField>
    <cacheField name="Department" numFmtId="0">
      <sharedItems containsMixedTypes="1" containsNumber="1" containsInteger="1" minValue="200" maxValue="892"/>
    </cacheField>
    <cacheField name="Department Description" numFmtId="0">
      <sharedItems/>
    </cacheField>
    <cacheField name="Billiability" numFmtId="0">
      <sharedItems containsString="0" containsBlank="1" containsNumber="1" containsInteger="1" minValue="0" maxValue="100"/>
    </cacheField>
    <cacheField name="Billiability Description" numFmtId="0">
      <sharedItems containsBlank="1"/>
    </cacheField>
    <cacheField name="Business Unit" numFmtId="0">
      <sharedItems containsSemiMixedTypes="0" containsString="0" containsNumber="1" containsInteger="1" minValue="5" maxValue="63"/>
    </cacheField>
    <cacheField name="Business Unit Description" numFmtId="0">
      <sharedItems/>
    </cacheField>
    <cacheField name="Extension" numFmtId="0">
      <sharedItems containsString="0" containsBlank="1" containsNumber="1" containsInteger="1" minValue="2840" maxValue="5127461"/>
    </cacheField>
    <cacheField name="Routing Code Check" numFmtId="0">
      <sharedItems/>
    </cacheField>
    <cacheField name="Routing Code Check Description" numFmtId="0">
      <sharedItems/>
    </cacheField>
    <cacheField name="Std Hrs/Week" numFmtId="0">
      <sharedItems containsSemiMixedTypes="0" containsString="0" containsNumber="1" containsInteger="1" minValue="20" maxValue="40"/>
    </cacheField>
    <cacheField name="Payroll Group" numFmtId="0">
      <sharedItems containsNonDate="0" containsString="0" containsBlank="1"/>
    </cacheField>
    <cacheField name="Payroll Group Description" numFmtId="0">
      <sharedItems/>
    </cacheField>
    <cacheField name="Profile" numFmtId="0">
      <sharedItems containsBlank="1"/>
    </cacheField>
    <cacheField name="Practice" numFmtId="0">
      <sharedItems containsBlank="1"/>
    </cacheField>
    <cacheField name="Principal Skills" numFmtId="0">
      <sharedItems containsBlank="1"/>
    </cacheField>
    <cacheField name="Sub Skills" numFmtId="0">
      <sharedItems containsBlank="1"/>
    </cacheField>
    <cacheField name="PrimeSkill" numFmtId="0">
      <sharedItems/>
    </cacheField>
    <cacheField name="Tech bonus %" numFmtId="0">
      <sharedItems containsNonDate="0" containsString="0" containsBlank="1"/>
    </cacheField>
    <cacheField name="Tech bonus $" numFmtId="165">
      <sharedItems containsNonDate="0" containsString="0" containsBlank="1"/>
    </cacheField>
    <cacheField name="CX bonus" numFmtId="0">
      <sharedItems containsNonDate="0" containsString="0" containsBlank="1"/>
    </cacheField>
    <cacheField name="Expenses + Seguro" numFmtId="0">
      <sharedItems containsNonDate="0" containsString="0" containsBlank="1"/>
    </cacheField>
    <cacheField name="VCP %" numFmtId="0">
      <sharedItems containsString="0" containsBlank="1" containsNumber="1" containsInteger="1" minValue="15" maxValue="20"/>
    </cacheField>
    <cacheField name="VCP Bonus" numFmtId="165">
      <sharedItems containsSemiMixedTypes="0" containsString="0" containsNumber="1" minValue="0" maxValue="524005.77600000001"/>
    </cacheField>
    <cacheField name="Top Talent" numFmtId="0">
      <sharedItems containsNonDate="0" containsString="0" containsBlank="1"/>
    </cacheField>
    <cacheField name="Promotion" numFmtId="0">
      <sharedItems containsNonDate="0" containsString="0" containsBlank="1"/>
    </cacheField>
    <cacheField name="Salary (Montly)" numFmtId="165">
      <sharedItems containsSemiMixedTypes="0" containsString="0" containsNumber="1" minValue="24773.1" maxValue="218335.74"/>
    </cacheField>
    <cacheField name="Salary USD" numFmtId="165">
      <sharedItems containsSemiMixedTypes="0" containsString="0" containsNumber="1" minValue="398.66591567428384" maxValue="3513.6102349533312"/>
    </cacheField>
    <cacheField name="Vacations" numFmtId="165">
      <sharedItems containsNonDate="0" containsString="0" containsBlank="1"/>
    </cacheField>
    <cacheField name="Gratificacion" numFmtId="165">
      <sharedItems containsNonDate="0" containsString="0" containsBlank="1"/>
    </cacheField>
    <cacheField name="% Current Inc" numFmtId="165">
      <sharedItems containsSemiMixedTypes="0" containsString="0" containsNumber="1" minValue="0.9" maxValue="1"/>
    </cacheField>
    <cacheField name="Median Org" numFmtId="165">
      <sharedItems containsSemiMixedTypes="0" containsString="0" containsNumber="1" minValue="49301.518707373827" maxValue="331293.98594680545"/>
    </cacheField>
    <cacheField name="Current Median" numFmtId="165">
      <sharedItems containsSemiMixedTypes="0" containsString="0" containsNumber="1" minValue="51422.014135647973" maxValue="331293.98594680545"/>
    </cacheField>
    <cacheField name="Median USD" numFmtId="165">
      <sharedItems containsSemiMixedTypes="0" containsString="0" containsNumber="1" minValue="827.5187340786606" maxValue="5331.412712372151"/>
    </cacheField>
    <cacheField name="MRI" numFmtId="9">
      <sharedItems containsSemiMixedTypes="0" containsString="0" containsNumber="1" minValue="0.39213616572107141" maxValue="1.3351214673667862"/>
    </cacheField>
    <cacheField name="Cost LCL" numFmtId="165">
      <sharedItems containsSemiMixedTypes="0" containsString="0" containsNumber="1" minValue="38793.740895737443" maxValue="373330.26053304464"/>
    </cacheField>
    <cacheField name="Cost USD" numFmtId="165">
      <sharedItems containsSemiMixedTypes="0" containsString="0" containsNumber="1" minValue="624.29579812902227" maxValue="6007.8896126978534"/>
    </cacheField>
    <cacheField name="Yes / No" numFmtId="0">
      <sharedItems/>
    </cacheField>
    <cacheField name="Inc. %" numFmtId="9">
      <sharedItems containsNonDate="0" containsString="0" containsBlank="1"/>
    </cacheField>
    <cacheField name="New Salary (Mo.)" numFmtId="165">
      <sharedItems containsSemiMixedTypes="0" containsString="0" containsNumber="1" minValue="24773.1" maxValue="218335.74"/>
    </cacheField>
    <cacheField name="New Salary USD" numFmtId="165">
      <sharedItems containsSemiMixedTypes="0" containsString="0" containsNumber="1" minValue="398.66591567428384" maxValue="3513.6102349533312"/>
    </cacheField>
    <cacheField name="New MRI" numFmtId="9">
      <sharedItems containsSemiMixedTypes="0" containsString="0" containsNumber="1" minValue="0.39213616572107141" maxValue="1.3351214673667862"/>
    </cacheField>
    <cacheField name="New cost LCL" numFmtId="165">
      <sharedItems containsSemiMixedTypes="0" containsString="0" containsNumber="1" minValue="38793.740895737443" maxValue="373330.26053304464"/>
    </cacheField>
    <cacheField name="New cost USD" numFmtId="165">
      <sharedItems containsSemiMixedTypes="0" containsString="0" containsNumber="1" minValue="624.29579812902227" maxValue="6007.8896126978534"/>
    </cacheField>
    <cacheField name="Currency" numFmtId="0">
      <sharedItems/>
    </cacheField>
    <cacheField name="Increase?" numFmtId="0">
      <sharedItems containsSemiMixedTypes="0" containsString="0" containsNumber="1" containsInteger="1" minValue="0" maxValue="0"/>
    </cacheField>
    <cacheField name="HC Envio" numFmtId="0">
      <sharedItems/>
    </cacheField>
    <cacheField name="HC back file YES NO" numFmtId="0">
      <sharedItems/>
    </cacheField>
    <cacheField name="Comentario" numFmtId="9">
      <sharedItems containsNonDate="0" containsString="0" containsBlank="1"/>
    </cacheField>
    <cacheField name="Diferencia" numFmtId="9">
      <sharedItems containsSemiMixedTypes="0" containsString="0" containsNumber="1" containsInteger="1" minValue="0" maxValue="0"/>
    </cacheField>
    <cacheField name="Aplicó?" numFmtId="165">
      <sharedItems containsSemiMixedTypes="0" containsString="0" containsNumber="1" containsInteger="1" minValue="0" maxValue="0"/>
    </cacheField>
    <cacheField name="Lí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">
  <r>
    <n v="50256047"/>
    <s v="BONORIS, HERNAN"/>
    <s v="AR"/>
    <s v="IC"/>
    <n v="1"/>
    <n v="3772"/>
    <s v="NEORIS CONSULTING ARGENTINA"/>
    <n v="3772102"/>
    <s v="Facilities - Rosario"/>
    <s v="Active"/>
    <s v="Full-time Regular"/>
    <s v="SUPPOR"/>
    <s v="Business Support"/>
    <s v="IX01"/>
    <s v="BS IT Analyst"/>
    <s v="BS IT Analyst"/>
    <s v="Analyst"/>
    <d v="2018-09-03T00:00:00"/>
    <d v="2018-09-03T00:00:00"/>
    <d v="2019-05-01T00:00:00"/>
    <m/>
    <m/>
    <d v="1972-12-29T00:00:00"/>
    <n v="50171517"/>
    <s v="MANZANARES, SEBASTIAN ALBERTO"/>
    <n v="50171792"/>
    <s v="PALMITESSA, SABRINA MAGALI"/>
    <n v="50250248"/>
    <s v="ZABRANA, NICOLAS HORACIO"/>
    <n v="50171517"/>
    <s v="MANZANARES, SEBASTIAN ALBERTO"/>
    <n v="50172269"/>
    <s v="FERNANDEZ CHEMES, JULIANA"/>
    <n v="23230047669"/>
    <s v="M"/>
    <s v="AR"/>
    <s v="Argentina"/>
    <s v="hernan.bonoris@neoris.com"/>
    <s v="hernan.bonoris"/>
    <n v="1515"/>
    <n v="432"/>
    <n v="25"/>
    <n v="7"/>
    <n v="16"/>
    <s v="ARGENTINA"/>
    <n v="8"/>
    <s v="ARGENTINA"/>
    <n v="3"/>
    <s v="SF - SN - ROJAS"/>
    <s v="SF - SN - ROJASSUPPORIX01"/>
    <n v="10"/>
    <s v="Facilities"/>
    <n v="564"/>
    <s v="Facilities"/>
    <s v="FA2"/>
    <s v="Facilities Rosario"/>
    <n v="0"/>
    <s v="Non Billable"/>
    <n v="10"/>
    <s v="Country Management"/>
    <m/>
    <s v="ARGROS"/>
    <s v="Rosario-MadresPlaza 25Mayo3020"/>
    <n v="20"/>
    <m/>
    <s v="."/>
    <s v="BUSINESS SUPPORT"/>
    <s v="BUSINESS SUPPORT"/>
    <s v="FACILITIES"/>
    <s v="."/>
    <s v="FACILITIES"/>
    <m/>
    <m/>
    <m/>
    <m/>
    <m/>
    <n v="0"/>
    <m/>
    <m/>
    <n v="24773.1"/>
    <n v="398.66591567428384"/>
    <m/>
    <m/>
    <n v="1"/>
    <n v="50287.549081521305"/>
    <n v="55875.054535023672"/>
    <n v="899.18015022567863"/>
    <n v="0.44336601021967131"/>
    <n v="38793.740895737443"/>
    <n v="624.29579812902227"/>
    <s v="Apply"/>
    <m/>
    <n v="24773.1"/>
    <n v="398.66591567428384"/>
    <n v="0.44336601021967131"/>
    <n v="38793.740895737443"/>
    <n v="624.29579812902227"/>
    <s v="ARS"/>
    <n v="0"/>
    <s v="ZABRANA, NICOLAS HORACIO"/>
    <s v="NO"/>
    <m/>
    <n v="0"/>
    <n v="0"/>
    <s v="MANZANARES, SEBASTIAN ALBERTO"/>
  </r>
  <r>
    <n v="50256763"/>
    <s v="CABRERA, BRAIAN"/>
    <s v="AR"/>
    <s v="IC"/>
    <n v="1"/>
    <n v="3772"/>
    <s v="NEORIS CONSULTING ARGENTINA"/>
    <n v="3772931"/>
    <s v="M-C&amp;E"/>
    <s v="Active"/>
    <s v="Full-time Regular"/>
    <s v="MNGSER"/>
    <s v="Managed Services"/>
    <s v="FY01"/>
    <s v="MS Analyst - HT"/>
    <s v="MS Analyst - HT"/>
    <s v="Analyst"/>
    <d v="2019-03-25T00:00:00"/>
    <d v="2019-03-25T00:00:00"/>
    <d v="2019-05-01T00:00:00"/>
    <m/>
    <m/>
    <d v="1993-08-15T00:00:00"/>
    <n v="50255477"/>
    <s v="CONDOLUCI, CLAUDIO"/>
    <n v="50171792"/>
    <s v="PALMITESSA, SABRINA MAGALI"/>
    <n v="50250248"/>
    <s v="ZABRANA, NICOLAS HORACIO"/>
    <n v="50255477"/>
    <s v="CONDOLUCI, CLAUDIO"/>
    <n v="50170796"/>
    <s v="BALDIT ENSIGNIA, GONZALO"/>
    <n v="20377925743"/>
    <s v="M"/>
    <s v="AR"/>
    <s v="Argentina"/>
    <s v="braian.cabrera@neoris.com"/>
    <s v="braian.cabrera"/>
    <n v="1890"/>
    <n v="539"/>
    <n v="32"/>
    <n v="9"/>
    <n v="16"/>
    <s v="ARGENTINA"/>
    <n v="8"/>
    <s v="ARGENTINA"/>
    <n v="4"/>
    <s v="ROS - BS AS"/>
    <s v="ROS - BS ASMNGSERFY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FINANCIAL (FI)"/>
    <s v="SAP ECC - SAP FI (FINANCIA ACCOUNTING)"/>
    <m/>
    <m/>
    <m/>
    <m/>
    <m/>
    <n v="0"/>
    <m/>
    <m/>
    <n v="46145"/>
    <n v="742.59736079819766"/>
    <m/>
    <m/>
    <n v="1"/>
    <n v="62448.590362673523"/>
    <n v="62448.590362673523"/>
    <n v="1004.9660502522293"/>
    <n v="0.73892780817005554"/>
    <n v="63315.243489775283"/>
    <n v="1018.9128337588555"/>
    <s v="Apply"/>
    <m/>
    <n v="46145"/>
    <n v="742.59736079819766"/>
    <n v="0.73892780817005554"/>
    <n v="63315.243489775283"/>
    <n v="1018.9128337588555"/>
    <s v="ARS"/>
    <n v="0"/>
    <s v="ZABRANA, NICOLAS HORACIO"/>
    <s v="NO"/>
    <m/>
    <n v="0"/>
    <n v="0"/>
    <s v="RODRIGUEZ, ARIEL EDUARDO"/>
  </r>
  <r>
    <n v="50255716"/>
    <s v="CAMPIGLI, MARTINA"/>
    <s v="AR"/>
    <s v="IC"/>
    <n v="1"/>
    <n v="3772"/>
    <s v="NEORIS CONSULTING ARGENTINA"/>
    <n v="3772380"/>
    <s v="ASISTENTES BS AS"/>
    <s v="Active"/>
    <s v="Full-time Regular"/>
    <s v="SUPPOR"/>
    <s v="Business Support"/>
    <s v="EX01"/>
    <s v="BS Analyst"/>
    <s v="BS Analyst"/>
    <s v="Analyst"/>
    <d v="2018-06-18T00:00:00"/>
    <d v="2018-06-18T00:00:00"/>
    <d v="2019-05-01T00:00:00"/>
    <m/>
    <m/>
    <d v="1989-10-31T00:00:00"/>
    <n v="50250248"/>
    <s v="ZABRANA, NICOLAS HORACIO"/>
    <n v="50250248"/>
    <s v="ZABRANA, NICOLAS HORACIO"/>
    <n v="50250248"/>
    <s v="ZABRANA, NICOLAS HORACIO"/>
    <n v="50250248"/>
    <s v="ZABRANA, NICOLAS HORACIO"/>
    <n v="50250248"/>
    <s v="ZABRANA, NICOLAS HORACIO"/>
    <n v="27349245561"/>
    <s v="F"/>
    <s v="AR"/>
    <s v="Argentina"/>
    <s v="martina.campigli@neoris.com"/>
    <s v="martina.campigli"/>
    <n v="2065"/>
    <n v="589"/>
    <n v="34"/>
    <n v="10"/>
    <n v="16"/>
    <s v="ARGENTINA"/>
    <n v="8"/>
    <s v="ARGENTINA"/>
    <n v="4"/>
    <s v="ROS - BS AS"/>
    <s v="ROS - BS ASSUPPOREX01"/>
    <n v="10"/>
    <s v="Facilities"/>
    <n v="845"/>
    <s v="Asistentes"/>
    <s v="K23"/>
    <s v="ASISTENTES BS AS - LAVALLE"/>
    <n v="0"/>
    <s v="Non Billable"/>
    <n v="10"/>
    <s v="Country Management"/>
    <m/>
    <s v="ARGBSAS"/>
    <s v="Caseros 3039, P1, Ed Tesla II"/>
    <n v="40"/>
    <m/>
    <s v="."/>
    <s v="BUSINESS SUPPORT"/>
    <s v="BUSINESS SUPPORT"/>
    <s v="ASSISTANT"/>
    <s v="RECEPCIONIST"/>
    <s v="ASSISTANT-RECEPCIONIST"/>
    <m/>
    <m/>
    <m/>
    <m/>
    <m/>
    <n v="0"/>
    <m/>
    <m/>
    <n v="48850.080000000002"/>
    <n v="786.12938525909237"/>
    <m/>
    <m/>
    <n v="1"/>
    <n v="60080.703801100724"/>
    <n v="60080.703801100724"/>
    <n v="966.86037658675127"/>
    <n v="0.81307436347150497"/>
    <n v="69146.407921353733"/>
    <n v="1112.7519781357214"/>
    <s v="Apply"/>
    <m/>
    <n v="48850.080000000002"/>
    <n v="786.12938525909237"/>
    <n v="0.81307436347150497"/>
    <n v="69146.407921353733"/>
    <n v="1112.7519781357214"/>
    <s v="ARS"/>
    <n v="0"/>
    <s v="ZABRANA, NICOLAS HORACIO"/>
    <s v="NO"/>
    <m/>
    <n v="0"/>
    <n v="0"/>
    <s v="ZABRANA, NICOLAS HORACIO"/>
  </r>
  <r>
    <n v="50256405"/>
    <s v="CAPPIELLO, YANINA"/>
    <s v="AR"/>
    <s v="IC"/>
    <n v="1"/>
    <n v="3772"/>
    <s v="NEORIS CONSULTING ARGENTINA"/>
    <n v="3772606"/>
    <s v="FINANCE OPERATIONS"/>
    <s v="Active"/>
    <s v="Full-time Regular"/>
    <s v="SUPPOR"/>
    <s v="Business Support"/>
    <s v="EX01"/>
    <s v="BS Analyst"/>
    <s v="BS Analyst"/>
    <s v="Analyst"/>
    <d v="2018-12-03T00:00:00"/>
    <d v="2018-12-03T00:00:00"/>
    <d v="2019-05-01T00:00:00"/>
    <m/>
    <m/>
    <d v="1995-01-02T00:00:00"/>
    <n v="50172319"/>
    <s v="SANDSTROM, YANINA VIVIAN"/>
    <n v="50171792"/>
    <s v="PALMITESSA, SABRINA MAGALI"/>
    <n v="50250248"/>
    <s v="ZABRANA, NICOLAS HORACIO"/>
    <n v="50172319"/>
    <s v="SANDSTROM, YANINA VIVIAN"/>
    <n v="50172318"/>
    <s v="FIGUEROA CASAS, MAGDALENA"/>
    <n v="27377974129"/>
    <s v="F"/>
    <s v="AR"/>
    <s v="Argentina"/>
    <s v="yanina.cappiello@neoris.com"/>
    <s v="yanina.cappiello"/>
    <n v="1765"/>
    <n v="504"/>
    <n v="29"/>
    <n v="8"/>
    <n v="16"/>
    <s v="ARGENTINA"/>
    <n v="8"/>
    <s v="ARGENTINA"/>
    <n v="4"/>
    <s v="ROS - BS AS"/>
    <s v="ROS - BS ASSUPPOREX01"/>
    <n v="6"/>
    <s v="Finance"/>
    <n v="555"/>
    <s v="FINANCE OPERATIONS"/>
    <s v="P08"/>
    <s v="Finance Operations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CONTROLLING"/>
    <s v="FINANCE-CONTROLLING"/>
    <m/>
    <m/>
    <m/>
    <m/>
    <m/>
    <n v="0"/>
    <m/>
    <m/>
    <n v="32790.370000000003"/>
    <n v="527.68538783392341"/>
    <m/>
    <m/>
    <n v="1"/>
    <n v="60080.703801100724"/>
    <n v="60080.703801100724"/>
    <n v="966.86037658675127"/>
    <n v="0.54577206865874395"/>
    <n v="44381.297232551078"/>
    <n v="714.21463200114385"/>
    <s v="Apply"/>
    <m/>
    <n v="32790.370000000003"/>
    <n v="527.68538783392341"/>
    <n v="0.54577206865874395"/>
    <n v="44381.297232551078"/>
    <n v="714.21463200114385"/>
    <s v="ARS"/>
    <n v="0"/>
    <s v="ZABRANA, NICOLAS HORACIO"/>
    <s v="NO"/>
    <m/>
    <n v="0"/>
    <n v="0"/>
    <s v="FERNANDEZ CHEMES, JULIANA"/>
  </r>
  <r>
    <n v="50256729"/>
    <s v="CID, MARIA BELEN"/>
    <s v="AR"/>
    <s v="IC"/>
    <n v="1"/>
    <n v="3772"/>
    <s v="NEORIS CONSULTING ARGENTINA"/>
    <n v="3772271"/>
    <s v="PERSONNEL ADM"/>
    <s v="Active"/>
    <s v="Full-time Regular"/>
    <s v="SUPPOR"/>
    <s v="Business Support"/>
    <s v="EX01"/>
    <s v="BS Analyst"/>
    <s v="BS Analyst"/>
    <s v="Analyst"/>
    <d v="2019-03-11T00:00:00"/>
    <d v="2019-03-11T00:00:00"/>
    <d v="2019-05-01T00:00:00"/>
    <m/>
    <m/>
    <d v="1995-08-07T00:00:00"/>
    <n v="50250248"/>
    <s v="ZABRANA, NICOLAS HORACIO"/>
    <n v="50171792"/>
    <s v="PALMITESSA, SABRINA MAGALI"/>
    <n v="50250248"/>
    <s v="ZABRANA, NICOLAS HORACIO"/>
    <n v="50250248"/>
    <s v="ZABRANA, NICOLAS HORACIO"/>
    <n v="50250248"/>
    <s v="ZABRANA, NICOLAS HORACIO"/>
    <n v="23392082174"/>
    <s v="F"/>
    <s v="AR"/>
    <s v="Argentina"/>
    <s v="belen.cid@neoris.com"/>
    <s v="belen.cid"/>
    <n v="1785"/>
    <n v="510"/>
    <n v="30"/>
    <n v="9"/>
    <n v="16"/>
    <s v="ARGENTINA"/>
    <n v="8"/>
    <s v="ARGENTINA"/>
    <n v="4"/>
    <s v="ROS - BS AS"/>
    <s v="ROS - BS ASSUPPOREX01"/>
    <n v="2"/>
    <s v="Human Capital"/>
    <n v="203"/>
    <s v="Human Capital"/>
    <s v="DM4"/>
    <s v="PERSONNEL ADM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PERSONNEL ADMINISTRATION"/>
    <s v="HUMAN CAPITAL-PERSONNEL ADMINISTRATION"/>
    <m/>
    <m/>
    <m/>
    <m/>
    <m/>
    <n v="0"/>
    <m/>
    <m/>
    <n v="43587.5"/>
    <n v="701.44029610556811"/>
    <m/>
    <m/>
    <n v="1"/>
    <n v="60080.703801100724"/>
    <n v="60080.703801100724"/>
    <n v="966.86037658675127"/>
    <n v="0.72548251339228564"/>
    <n v="60042.702309616274"/>
    <n v="966.24883021590404"/>
    <s v="Apply"/>
    <m/>
    <n v="43587.5"/>
    <n v="701.44029610556811"/>
    <n v="0.72548251339228564"/>
    <n v="60042.702309616274"/>
    <n v="966.24883021590404"/>
    <s v="ARS"/>
    <n v="0"/>
    <s v="ZABRANA, NICOLAS HORACIO"/>
    <s v="NO"/>
    <m/>
    <n v="0"/>
    <n v="0"/>
    <s v="ZABRANA, NICOLAS HORACIO"/>
  </r>
  <r>
    <n v="50255590"/>
    <s v="FERREYRA, IVAN GONZALO"/>
    <s v="AR"/>
    <s v="IC"/>
    <n v="1"/>
    <n v="228"/>
    <s v="NEORIS ARGENTINA"/>
    <n v="2280470"/>
    <s v="OTS AGRIBUSINESS"/>
    <s v="Active"/>
    <s v="Full-time Regular"/>
    <s v="MNGSER"/>
    <s v="Managed Services"/>
    <s v="FX01"/>
    <s v="MS Analyst"/>
    <s v="MS Analyst"/>
    <s v="Analyst"/>
    <d v="2018-05-28T00:00:00"/>
    <d v="2018-05-28T00:00:00"/>
    <d v="2019-05-01T00:00:00"/>
    <m/>
    <m/>
    <d v="1994-06-17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0383597995"/>
    <s v="M"/>
    <s v="AR"/>
    <s v="Argentina"/>
    <s v="ivan.ferreyra@neoris.com"/>
    <s v="ivan.ferreyra"/>
    <n v="2195"/>
    <n v="627"/>
    <n v="37"/>
    <n v="10"/>
    <n v="16"/>
    <s v="ARGENTINA"/>
    <n v="8"/>
    <s v="ARGENTINA"/>
    <n v="4"/>
    <s v="ROS - BS AS"/>
    <s v="ROS - BS ASMNGSERFX01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4550.55"/>
    <n v="716.93836498229803"/>
    <m/>
    <m/>
    <n v="1"/>
    <n v="54779.465230415357"/>
    <n v="54779.465230415357"/>
    <n v="881.54916688792014"/>
    <n v="0.81327099146751214"/>
    <n v="75872.700898959505"/>
    <n v="1220.9961522201402"/>
    <s v="Apply"/>
    <m/>
    <n v="44550.55"/>
    <n v="716.93836498229803"/>
    <n v="0.81327099146751214"/>
    <n v="75872.700898959505"/>
    <n v="1220.9961522201402"/>
    <s v="ARS"/>
    <n v="0"/>
    <s v="ZABRANA, NICOLAS HORACIO"/>
    <s v="NO"/>
    <m/>
    <n v="0"/>
    <n v="0"/>
    <s v="MORENO, CESAR OSCAR"/>
  </r>
  <r>
    <n v="50256132"/>
    <s v="INFANTE ALVARADO, PEDRO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18-09-24T00:00:00"/>
    <d v="2018-09-24T00:00:00"/>
    <d v="2019-05-01T00:00:00"/>
    <m/>
    <m/>
    <d v="1979-04-03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190759149"/>
    <s v="M"/>
    <s v="VE"/>
    <s v="Venezuela"/>
    <s v="pedro.infante@neoris.com"/>
    <s v="pedro.infante"/>
    <n v="2485"/>
    <n v="709"/>
    <n v="41"/>
    <n v="12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INDUSTRY - HEALTHCARE ISH"/>
    <s v="SAP INDUSTRY - SAP IS-H MED (CLINICAL SYSTEM)"/>
    <m/>
    <m/>
    <m/>
    <m/>
    <m/>
    <n v="0"/>
    <m/>
    <m/>
    <n v="57866.62"/>
    <n v="931.2298036691343"/>
    <m/>
    <m/>
    <n v="1"/>
    <n v="54779.465230415357"/>
    <n v="54779.465230415357"/>
    <n v="881.54916688792014"/>
    <n v="1.0563560589100194"/>
    <n v="83070.02643513256"/>
    <n v="1336.8205090945053"/>
    <s v="Apply"/>
    <m/>
    <n v="57866.62"/>
    <n v="931.2298036691343"/>
    <n v="1.0563560589100194"/>
    <n v="83070.02643513256"/>
    <n v="1336.8205090945053"/>
    <s v="ARS"/>
    <n v="0"/>
    <s v="ZABRANA, NICOLAS HORACIO"/>
    <s v="NO"/>
    <m/>
    <n v="0"/>
    <n v="0"/>
    <s v="RODRIGUEZ, ARIEL EDUARDO"/>
  </r>
  <r>
    <n v="50254988"/>
    <s v="LOZISCKI, ADRIANA RUTH"/>
    <s v="AR"/>
    <s v="IC"/>
    <n v="1"/>
    <n v="3772"/>
    <s v="NEORIS CONSULTING ARGENTINA"/>
    <n v="3772472"/>
    <s v="OTS TELCO"/>
    <s v="Active"/>
    <s v="Full-time Regular"/>
    <s v="DEVELO"/>
    <s v="Software Development"/>
    <s v="GX01"/>
    <s v="SD Analyst"/>
    <s v="SD Analyst"/>
    <s v="Analyst"/>
    <d v="2018-01-02T00:00:00"/>
    <d v="2018-01-02T00:00:00"/>
    <d v="2019-05-01T00:00:00"/>
    <m/>
    <m/>
    <d v="1992-07-21T00:00:00"/>
    <n v="50174748"/>
    <s v="BRUSA, MARIA BEATRIZ"/>
    <n v="50171792"/>
    <s v="PALMITESSA, SABRINA MAGALI"/>
    <n v="50250248"/>
    <s v="ZABRANA, NICOLAS HORACIO"/>
    <n v="50250247"/>
    <s v="MATRERO, MAXIMILIANO"/>
    <n v="50252948"/>
    <s v="LAPORTA, JORGE EDUARDO"/>
    <n v="27371979765"/>
    <s v="F"/>
    <s v="AR"/>
    <s v="Argentina"/>
    <s v="adriana.loziscki@neoris.com"/>
    <s v="adriana.loziscki"/>
    <n v="1720"/>
    <n v="491"/>
    <n v="29"/>
    <n v="8"/>
    <n v="16"/>
    <s v="ARGENTINA"/>
    <n v="8"/>
    <s v="ARGENTINA"/>
    <n v="4"/>
    <s v="ROS - BS AS"/>
    <s v="ROS - BS ASDEVELOGX01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TESTING"/>
    <s v="DEVELOPMENT CAPABILITIES"/>
    <s v="TESTING"/>
    <s v="GENERIC"/>
    <s v="DEVELOPMENT APPLICATION"/>
    <m/>
    <m/>
    <m/>
    <m/>
    <m/>
    <n v="0"/>
    <m/>
    <m/>
    <n v="39419.51"/>
    <n v="634.36610878661088"/>
    <m/>
    <m/>
    <n v="1"/>
    <n v="57135.571261831079"/>
    <n v="57135.571261831079"/>
    <n v="919.46526008740068"/>
    <n v="0.68992939301079259"/>
    <n v="57436.93254108719"/>
    <n v="924.31497491289326"/>
    <s v="Apply"/>
    <m/>
    <n v="39419.51"/>
    <n v="634.36610878661088"/>
    <n v="0.68992939301079259"/>
    <n v="57436.93254108719"/>
    <n v="924.31497491289326"/>
    <s v="ARS"/>
    <n v="0"/>
    <s v="ZABRANA, NICOLAS HORACIO"/>
    <s v="NO"/>
    <m/>
    <n v="0"/>
    <n v="0"/>
    <s v="LAPORTA, JORGE EDUARDO/DELIA, OSCAR ENRIQUE/MATHEU, EDUARDO GABRIEL"/>
  </r>
  <r>
    <n v="50256487"/>
    <s v="MILLANES, EVELYN"/>
    <s v="AR"/>
    <s v="IC"/>
    <n v="1"/>
    <n v="228"/>
    <s v="NEORIS ARGENTINA"/>
    <n v="2280606"/>
    <s v="FINANCE OPERATIONS"/>
    <s v="Active"/>
    <s v="Full-time Regular"/>
    <s v="SUPPOR"/>
    <s v="Business Support"/>
    <s v="EX01"/>
    <s v="BS Analyst"/>
    <s v="BS Analyst"/>
    <s v="Analyst"/>
    <d v="2019-01-03T00:00:00"/>
    <d v="2019-01-03T00:00:00"/>
    <d v="2019-05-01T00:00:00"/>
    <m/>
    <m/>
    <d v="1993-12-17T00:00:00"/>
    <n v="50172319"/>
    <s v="SANDSTROM, YANINA VIVIAN"/>
    <n v="50171792"/>
    <s v="PALMITESSA, SABRINA MAGALI"/>
    <n v="50250248"/>
    <s v="ZABRANA, NICOLAS HORACIO"/>
    <n v="50172319"/>
    <s v="SANDSTROM, YANINA VIVIAN"/>
    <n v="50172319"/>
    <s v="SANDSTROM, YANINA VIVIAN"/>
    <n v="27374504849"/>
    <s v="F"/>
    <s v="AR"/>
    <s v="Argentina"/>
    <s v="evelyn.millanes@neoris.com"/>
    <s v="evelyn.millanes"/>
    <n v="1650"/>
    <n v="471"/>
    <n v="28"/>
    <n v="8"/>
    <n v="16"/>
    <s v="ARGENTINA"/>
    <n v="8"/>
    <s v="ARGENTINA"/>
    <n v="4"/>
    <s v="ROS - BS AS"/>
    <s v="ROS - BS ASSUPPOREX01"/>
    <n v="6"/>
    <s v="Finance"/>
    <n v="555"/>
    <s v="FINANCE OPERATIONS"/>
    <s v="L08"/>
    <s v="Finance Operations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CONTROLLING"/>
    <s v="FINANCE-CONTROLLING"/>
    <m/>
    <m/>
    <m/>
    <m/>
    <m/>
    <n v="0"/>
    <m/>
    <m/>
    <n v="42360.119999999995"/>
    <n v="681.68844544576757"/>
    <m/>
    <m/>
    <n v="1"/>
    <n v="60080.703801100724"/>
    <n v="60080.703801100724"/>
    <n v="966.86037658675127"/>
    <n v="0.70505365816343724"/>
    <n v="56977.271830827958"/>
    <n v="916.91779579703825"/>
    <s v="Apply"/>
    <m/>
    <n v="42360.119999999995"/>
    <n v="681.68844544576757"/>
    <n v="0.70505365816343724"/>
    <n v="56977.271830827958"/>
    <n v="916.91779579703825"/>
    <s v="ARS"/>
    <n v="0"/>
    <s v="ZABRANA, NICOLAS HORACIO"/>
    <s v="NO"/>
    <m/>
    <n v="0"/>
    <n v="0"/>
    <s v="FERNANDEZ CHEMES, JULIANA"/>
  </r>
  <r>
    <n v="50255948"/>
    <s v="NACCARATI, ELVIO RICARDO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18-08-01T00:00:00"/>
    <d v="2018-08-01T00:00:00"/>
    <d v="2019-05-01T00:00:00"/>
    <m/>
    <m/>
    <d v="1985-10-06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317882530"/>
    <s v="M"/>
    <s v="AR"/>
    <s v="Argentina"/>
    <s v="elvio.naccarati@neoris.com"/>
    <s v="elvio.naccarati"/>
    <n v="3000"/>
    <n v="856"/>
    <n v="50"/>
    <n v="14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D (SALES A"/>
    <s v="ERP SOLUTIONS - SAP R3 - LOGISTICS SD (SALES AND DISTRIBUTION)"/>
    <m/>
    <m/>
    <m/>
    <m/>
    <m/>
    <n v="0"/>
    <m/>
    <m/>
    <n v="73137.239999999991"/>
    <n v="1176.9752172513677"/>
    <m/>
    <m/>
    <n v="1"/>
    <n v="54779.465230415357"/>
    <n v="54779.465230415357"/>
    <n v="881.54916688792014"/>
    <n v="1.3351214673667862"/>
    <n v="100409.00243044253"/>
    <n v="1615.851342620575"/>
    <s v="Apply"/>
    <m/>
    <n v="73137.239999999991"/>
    <n v="1176.9752172513677"/>
    <n v="1.3351214673667862"/>
    <n v="100409.00243044253"/>
    <n v="1615.851342620575"/>
    <s v="ARS"/>
    <n v="0"/>
    <s v="ZABRANA, NICOLAS HORACIO"/>
    <s v="NO"/>
    <m/>
    <n v="0"/>
    <n v="0"/>
    <s v="RODRIGUEZ, ARIEL EDUARDO"/>
  </r>
  <r>
    <n v="50255030"/>
    <s v="NUTZ, MATIAS EZEQUIEL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18-01-08T00:00:00"/>
    <d v="2018-01-08T00:00:00"/>
    <d v="2019-05-01T00:00:00"/>
    <m/>
    <m/>
    <d v="1997-04-28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403978141"/>
    <s v="M"/>
    <s v="AR"/>
    <s v="Argentina"/>
    <s v="matias.nutz@neoris.com"/>
    <s v="matias.nutz"/>
    <n v="1985"/>
    <n v="566"/>
    <n v="33"/>
    <n v="9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ECC - SAP FI (FINANCIA ACCOUNTING)"/>
    <m/>
    <m/>
    <m/>
    <m/>
    <m/>
    <n v="0"/>
    <m/>
    <m/>
    <n v="48376.59"/>
    <n v="778.50965561635007"/>
    <m/>
    <m/>
    <n v="1"/>
    <n v="54779.465230415357"/>
    <n v="54779.465230415357"/>
    <n v="881.54916688792014"/>
    <n v="0.88311541188868203"/>
    <n v="66319.671737478973"/>
    <n v="1067.2621779446247"/>
    <s v="Apply"/>
    <m/>
    <n v="48376.59"/>
    <n v="778.50965561635007"/>
    <n v="0.88311541188868203"/>
    <n v="66319.671737478973"/>
    <n v="1067.2621779446247"/>
    <s v="ARS"/>
    <n v="0"/>
    <s v="ZABRANA, NICOLAS HORACIO"/>
    <s v="NO"/>
    <m/>
    <n v="0"/>
    <n v="0"/>
    <s v="RODRIGUEZ, ARIEL EDUARDO"/>
  </r>
  <r>
    <n v="50252265"/>
    <s v="PEREYRA, CAMILA ROCIO"/>
    <s v="AR"/>
    <s v="IC"/>
    <n v="1"/>
    <n v="3446"/>
    <s v="NEORIS ONE ARGENTINA"/>
    <n v="3446923"/>
    <s v="SWF (Non SAP)"/>
    <s v="Active"/>
    <s v="Full-time Regular"/>
    <s v="MNGSER"/>
    <s v="Managed Services"/>
    <s v="FX01"/>
    <s v="MS Analyst"/>
    <s v="MS Analyst"/>
    <s v="Analyst"/>
    <d v="2017-08-07T00:00:00"/>
    <d v="2017-08-07T00:00:00"/>
    <d v="2019-05-01T00:00:00"/>
    <m/>
    <m/>
    <d v="1994-08-15T00:00:00"/>
    <n v="50251074"/>
    <s v="ROIG, PATRICIA"/>
    <n v="50171792"/>
    <s v="PALMITESSA, SABRINA MAGALI"/>
    <n v="50250248"/>
    <s v="ZABRANA, NICOLAS HORACIO"/>
    <n v="50251074"/>
    <s v="ROIG, PATRICIA"/>
    <n v="50252948"/>
    <s v="LAPORTA, JORGE EDUARDO"/>
    <n v="27364073238"/>
    <s v="F"/>
    <s v="AR"/>
    <s v="Argentina"/>
    <s v="camila.pereyra@neoris.com"/>
    <s v="camila.pereyra"/>
    <n v="1900"/>
    <n v="542"/>
    <n v="32"/>
    <n v="9"/>
    <n v="16"/>
    <s v="ARGENTINA"/>
    <n v="8"/>
    <s v="ARGENTINA"/>
    <n v="4"/>
    <s v="SF - SN - ROJAS"/>
    <s v="SF - SN - ROJASMNGSERFX01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4127.26"/>
    <n v="710.12648857418731"/>
    <m/>
    <m/>
    <n v="1"/>
    <n v="49301.518707373827"/>
    <n v="54779.465230415357"/>
    <n v="881.54916688792014"/>
    <n v="0.80554382585500484"/>
    <n v="65215.781927896554"/>
    <n v="1049.4976171209616"/>
    <s v="Apply"/>
    <m/>
    <n v="44127.26"/>
    <n v="710.12648857418731"/>
    <n v="0.80554382585500484"/>
    <n v="65215.781927896554"/>
    <n v="1049.4976171209616"/>
    <s v="ARS"/>
    <n v="0"/>
    <s v="ZABRANA, NICOLAS HORACIO"/>
    <s v="NO"/>
    <m/>
    <n v="0"/>
    <n v="0"/>
    <s v="LAPORTA, JORGE EDUARDO/DELIA, OSCAR ENRIQUE/MATHEU, EDUARDO GABRIEL"/>
  </r>
  <r>
    <n v="50254371"/>
    <s v="SANCHEZ RUIZ, GABRIEL"/>
    <s v="AR"/>
    <s v="IC"/>
    <n v="1"/>
    <n v="3446"/>
    <s v="NEORIS ONE ARGENTINA"/>
    <n v="3446906"/>
    <s v="SAP Delivery"/>
    <s v="Active"/>
    <s v="Full-time Regular"/>
    <s v="DEVELO"/>
    <s v="Software Development"/>
    <s v="GX01"/>
    <s v="SD Analyst"/>
    <s v="SD Analyst"/>
    <s v="Analyst"/>
    <d v="2017-08-01T00:00:00"/>
    <d v="2017-08-01T00:00:00"/>
    <d v="2019-05-01T00:00:00"/>
    <m/>
    <m/>
    <d v="1988-02-11T00:00:00"/>
    <n v="50178772"/>
    <s v="MERCOL, JUAN PABLO"/>
    <n v="50171792"/>
    <s v="PALMITESSA, SABRINA MAGALI"/>
    <n v="50250248"/>
    <s v="ZABRANA, NICOLAS HORACIO"/>
    <n v="50178772"/>
    <s v="MERCOL, JUAN PABLO"/>
    <n v="50173959"/>
    <s v="RODRIGUEZ, CESAR"/>
    <n v="20955559747"/>
    <s v="M"/>
    <s v="VE"/>
    <s v="Venezuela"/>
    <s v="gabriel.sanchezruiz@neoris.com"/>
    <s v="gabriel.sanchezruiz"/>
    <n v="2135"/>
    <n v="610"/>
    <n v="36"/>
    <n v="10"/>
    <n v="16"/>
    <s v="ARGENTINA"/>
    <n v="8"/>
    <s v="ARGENTINA"/>
    <n v="3"/>
    <s v="SF - SN - ROJAS"/>
    <s v="SF - SN - ROJASDEVELOGX01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50831.81"/>
    <n v="818.02075957515285"/>
    <m/>
    <m/>
    <n v="1"/>
    <n v="51422.014135647973"/>
    <n v="57135.571261831079"/>
    <n v="919.46526008740068"/>
    <n v="0.88967011053511158"/>
    <n v="72005.999918705857"/>
    <n v="1158.7705168765024"/>
    <s v="Apply"/>
    <m/>
    <n v="50831.81"/>
    <n v="818.02075957515285"/>
    <n v="0.88967011053511158"/>
    <n v="72005.999918705857"/>
    <n v="1158.7705168765024"/>
    <s v="ARS"/>
    <n v="0"/>
    <s v="ZABRANA, NICOLAS HORACIO"/>
    <s v="NO"/>
    <m/>
    <n v="0"/>
    <n v="0"/>
    <s v="RODRIGUEZ, CESAR"/>
  </r>
  <r>
    <n v="50253679"/>
    <s v="TESTASECCA, LEANDR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7-01-16T00:00:00"/>
    <d v="2017-01-16T00:00:00"/>
    <d v="2019-05-01T00:00:00"/>
    <m/>
    <m/>
    <d v="1991-06-09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0360983812"/>
    <s v="M"/>
    <s v="AR"/>
    <s v="Argentina"/>
    <s v="leandro.testasecca@neoris.com"/>
    <s v="leandro.testasecca"/>
    <n v="2155"/>
    <n v="615"/>
    <n v="36"/>
    <n v="10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JAVA FULL STACK"/>
    <s v="JAVA FULL STACK"/>
    <m/>
    <m/>
    <m/>
    <m/>
    <m/>
    <n v="0"/>
    <m/>
    <m/>
    <n v="46505.65"/>
    <n v="748.40119085934987"/>
    <m/>
    <m/>
    <n v="0.9"/>
    <n v="57135.571261831079"/>
    <n v="51422.014135647973"/>
    <n v="827.5187340786606"/>
    <n v="0.90439184037640152"/>
    <n v="71942.068793097351"/>
    <n v="1157.7416928403179"/>
    <s v="Apply"/>
    <m/>
    <n v="46505.65"/>
    <n v="748.40119085934987"/>
    <n v="0.90439184037640152"/>
    <n v="71942.068793097351"/>
    <n v="1157.7416928403179"/>
    <s v="ARS"/>
    <n v="0"/>
    <s v="ZABRANA, NICOLAS HORACIO"/>
    <s v="NO"/>
    <m/>
    <n v="0"/>
    <n v="0"/>
    <s v="LAPORTA, JORGE EDUARDO/DELIA, OSCAR ENRIQUE/MATHEU, EDUARDO GABRIEL"/>
  </r>
  <r>
    <n v="50256859"/>
    <s v="VON ZITEK, ASTRID"/>
    <s v="AR"/>
    <s v="IC"/>
    <n v="1"/>
    <n v="3446"/>
    <s v="NEORIS ONE ARGENTINA"/>
    <n v="3446134"/>
    <s v="Sales Performance Mgte."/>
    <s v="Active"/>
    <s v="Full-time Regular"/>
    <s v="SYINCO"/>
    <s v="Systems Integration Consulting"/>
    <s v="NX01"/>
    <s v="SI Analyst"/>
    <s v="SI Analyst"/>
    <s v="Analyst"/>
    <d v="2019-04-15T00:00:00"/>
    <d v="2019-04-15T00:00:00"/>
    <d v="2019-05-01T00:00:00"/>
    <m/>
    <m/>
    <d v="1993-07-22T00:00:00"/>
    <n v="50257573"/>
    <s v="SANSALONE, MARTIN"/>
    <n v="50171792"/>
    <s v="PALMITESSA, SABRINA MAGALI"/>
    <n v="50250248"/>
    <s v="ZABRANA, NICOLAS HORACIO"/>
    <n v="50253251"/>
    <s v="LONGO, CRISTIAN"/>
    <n v="50256044"/>
    <s v="JUNIOR, EULER DE ALMEIDA BARBO"/>
    <n v="27377598445"/>
    <s v="F"/>
    <s v="AR"/>
    <s v="Argentina"/>
    <s v="astrid.zitek@neoris.com"/>
    <s v="astrid.zitek"/>
    <n v="2055"/>
    <n v="587"/>
    <n v="34"/>
    <n v="10"/>
    <n v="16"/>
    <s v="ARGENTINA"/>
    <n v="8"/>
    <s v="ARGENTINA"/>
    <n v="4"/>
    <s v="ROS - BS AS"/>
    <s v="ROS - BS ASSYINCONX01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APPLICATION SUPPOR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48242.5"/>
    <n v="776.35178628902474"/>
    <m/>
    <m/>
    <n v="1"/>
    <n v="57724.59776968501"/>
    <n v="57724.59776968501"/>
    <n v="928.94428338727084"/>
    <n v="0.83573557658179676"/>
    <n v="68663.285167719674"/>
    <n v="1104.9772315371688"/>
    <s v="Apply"/>
    <m/>
    <n v="48242.5"/>
    <n v="776.35178628902474"/>
    <n v="0.83573557658179676"/>
    <n v="68663.285167719674"/>
    <n v="1104.9772315371688"/>
    <s v="ARS"/>
    <n v="0"/>
    <s v="ZABRANA, NICOLAS HORACIO"/>
    <s v="NO"/>
    <m/>
    <n v="0"/>
    <n v="0"/>
    <s v="JUNIOR, EULER DE ALMEIDA BARBOSA"/>
  </r>
  <r>
    <n v="50256666"/>
    <s v="ZUBIZARRETA, MARTIN"/>
    <s v="AR"/>
    <s v="IC"/>
    <n v="1"/>
    <n v="3772"/>
    <s v="NEORIS CONSULTING ARGENTINA"/>
    <n v="3772931"/>
    <s v="M-C&amp;E"/>
    <s v="Active"/>
    <s v="Full-time Regular"/>
    <s v="MNGSER"/>
    <s v="Managed Services"/>
    <s v="FY01"/>
    <s v="MS Analyst - HT"/>
    <s v="MS Analyst - HT"/>
    <s v="Analyst"/>
    <d v="2019-02-25T00:00:00"/>
    <d v="2019-02-25T00:00:00"/>
    <d v="2019-05-01T00:00:00"/>
    <m/>
    <m/>
    <d v="1991-07-18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361716729"/>
    <s v="M"/>
    <s v="AR"/>
    <s v="Argentina"/>
    <s v="martin.zubizarreta@neoris.com"/>
    <s v="martin.zubizarreta"/>
    <n v="2135"/>
    <n v="609"/>
    <n v="36"/>
    <n v="10"/>
    <n v="16"/>
    <s v="ARGENTINA"/>
    <n v="8"/>
    <s v="ARGENTINA"/>
    <n v="4"/>
    <s v="ROS - BS AS"/>
    <s v="ROS - BS ASMNGSERFY01"/>
    <n v="7"/>
    <s v="General Operation"/>
    <n v="35"/>
    <s v="SAP BASIS &amp; Global Support"/>
    <s v="S14"/>
    <s v="Managed Services"/>
    <n v="0"/>
    <s v="Non Billable"/>
    <n v="56"/>
    <s v="New IT"/>
    <m/>
    <s v="ARGBSAS"/>
    <s v="Caseros 3039, P1, Ed Tesla II"/>
    <n v="40"/>
    <m/>
    <s v="."/>
    <s v="BUSINESS SUPPORT"/>
    <s v="BUSINESS SUPPORT"/>
    <s v="FACILITIES"/>
    <s v="."/>
    <s v="SAP ECC - SAP MM (MATERIALS MANAGEMENT)"/>
    <m/>
    <m/>
    <m/>
    <m/>
    <m/>
    <n v="0"/>
    <m/>
    <m/>
    <n v="42020"/>
    <n v="676.21499839073056"/>
    <m/>
    <m/>
    <n v="1"/>
    <n v="62448.590362673523"/>
    <n v="62448.590362673523"/>
    <n v="1004.9660502522293"/>
    <n v="0.67287347490098026"/>
    <n v="71690.073937842913"/>
    <n v="1153.6864167660592"/>
    <s v="Apply"/>
    <m/>
    <n v="42020"/>
    <n v="676.21499839073056"/>
    <n v="0.67287347490098026"/>
    <n v="71690.073937842913"/>
    <n v="1153.6864167660592"/>
    <s v="ARS"/>
    <n v="0"/>
    <s v="ZABRANA, NICOLAS HORACIO"/>
    <s v="NO"/>
    <m/>
    <n v="0"/>
    <n v="0"/>
    <s v="RODRIGUEZ, ARIEL EDUARDO"/>
  </r>
  <r>
    <n v="50255092"/>
    <s v="ACEVEDO, ARACELI ILEANA"/>
    <s v="AR"/>
    <s v="IC"/>
    <n v="2"/>
    <n v="3772"/>
    <s v="NEORIS CONSULTING ARGENTINA"/>
    <n v="3772969"/>
    <s v="Testing &amp; Quality Assurance"/>
    <s v="Active"/>
    <s v="Full-time Regular"/>
    <s v="DEVELO"/>
    <s v="Software Development"/>
    <s v="JX02"/>
    <s v="Tester"/>
    <s v="Tester"/>
    <s v="Consultant"/>
    <d v="2018-01-22T00:00:00"/>
    <d v="2018-01-22T00:00:00"/>
    <d v="2019-05-01T00:00:00"/>
    <m/>
    <m/>
    <d v="1996-02-18T00:00:00"/>
    <n v="50250018"/>
    <s v="TERRIZZANO, SIMON"/>
    <n v="50171792"/>
    <s v="PALMITESSA, SABRINA MAGALI"/>
    <n v="50250248"/>
    <s v="ZABRANA, NICOLAS HORACIO"/>
    <n v="50250247"/>
    <s v="MATRERO, MAXIMILIANO"/>
    <n v="50254511"/>
    <s v="CANELO, ALEJANDRO FABIO"/>
    <n v="27396084436"/>
    <s v="F"/>
    <s v="AR"/>
    <s v="Argentina"/>
    <s v="araceli.acevedo@neoris.com"/>
    <s v="araceli.acevedo"/>
    <n v="1820"/>
    <n v="520"/>
    <n v="30"/>
    <n v="9"/>
    <n v="16"/>
    <s v="ARGENTINA"/>
    <n v="8"/>
    <s v="ARGENTINA"/>
    <n v="4"/>
    <s v="ROS - BS AS"/>
    <s v="ROS - BS ASDEVELOJX02"/>
    <n v="7"/>
    <s v="General Operation"/>
    <n v="37"/>
    <s v="Testing &amp; Quality Assurance"/>
    <s v="S75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44409.16"/>
    <n v="714.66301898937888"/>
    <m/>
    <m/>
    <n v="1"/>
    <n v="66875.217073294785"/>
    <n v="66875.217073294785"/>
    <n v="1076.2023989909042"/>
    <n v="0.66406005009789892"/>
    <n v="61258.013744989861"/>
    <n v="985.80646515915453"/>
    <s v="Apply"/>
    <m/>
    <n v="44409.16"/>
    <n v="714.66301898937888"/>
    <n v="0.66406005009789892"/>
    <n v="61258.013744989861"/>
    <n v="985.80646515915453"/>
    <s v="ARS"/>
    <n v="0"/>
    <s v="ZABRANA, NICOLAS HORACIO"/>
    <s v="NO"/>
    <m/>
    <n v="0"/>
    <n v="0"/>
    <s v="ROJAS VILLALOBOS, LUIS HUGO"/>
  </r>
  <r>
    <n v="50255093"/>
    <s v="AGUIRRE, ELIZABETH ANAHI"/>
    <s v="AR"/>
    <s v="IC"/>
    <n v="2"/>
    <n v="228"/>
    <s v="NEORIS ARGENTINA"/>
    <n v="2280923"/>
    <s v="SWF (Non SAP)"/>
    <s v="Active"/>
    <s v="Full-time Regular"/>
    <s v="DEVELO"/>
    <s v="Software Development"/>
    <s v="JX02"/>
    <s v="Tester"/>
    <s v="Tester"/>
    <s v="Consultant"/>
    <d v="2018-01-22T00:00:00"/>
    <d v="2018-01-22T00:00:00"/>
    <d v="2019-05-01T00:00:00"/>
    <m/>
    <m/>
    <d v="1995-05-29T00:00:00"/>
    <n v="50250869"/>
    <s v="CENTURION BASCOURLEIGUY, MAURO"/>
    <n v="50171792"/>
    <s v="PALMITESSA, SABRINA MAGALI"/>
    <n v="50250248"/>
    <s v="ZABRANA, NICOLAS HORACIO"/>
    <n v="50251445"/>
    <s v="FOJGIEL, MATIAS ARIEL"/>
    <n v="50252948"/>
    <s v="LAPORTA, JORGE EDUARDO"/>
    <n v="27389245122"/>
    <s v="F"/>
    <s v="AR"/>
    <s v="Argentina"/>
    <s v="elizabeth.aguirre@neoris.com"/>
    <s v="elizabeth.aguirre"/>
    <n v="1695"/>
    <n v="483"/>
    <n v="28"/>
    <n v="8"/>
    <n v="16"/>
    <s v="ARGENTINA"/>
    <n v="8"/>
    <s v="ARGENTINA"/>
    <n v="4"/>
    <s v="ROS - BS AS"/>
    <s v="ROS - BS ASDEVELOJ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DEVELOPMENT APPLICATION"/>
    <m/>
    <m/>
    <m/>
    <m/>
    <m/>
    <n v="0"/>
    <m/>
    <m/>
    <n v="42725.450000000004"/>
    <n v="687.56758931445131"/>
    <m/>
    <m/>
    <n v="1"/>
    <n v="66875.217073294785"/>
    <n v="66875.217073294785"/>
    <n v="1076.2023989909042"/>
    <n v="0.63888315985835531"/>
    <n v="58779.715434632562"/>
    <n v="945.9239690156511"/>
    <s v="Apply"/>
    <m/>
    <n v="42725.450000000004"/>
    <n v="687.56758931445131"/>
    <n v="0.63888315985835531"/>
    <n v="58779.715434632562"/>
    <n v="945.9239690156511"/>
    <s v="ARS"/>
    <n v="0"/>
    <s v="ZABRANA, NICOLAS HORACIO"/>
    <s v="NO"/>
    <m/>
    <n v="0"/>
    <n v="0"/>
    <s v="LAPORTA, JORGE EDUARDO/DELIA, OSCAR ENRIQUE/MATHEU, EDUARDO GABRIEL"/>
  </r>
  <r>
    <n v="50254675"/>
    <s v="ALMANZA, SEBASTIAN"/>
    <s v="AR"/>
    <s v="IC"/>
    <n v="2"/>
    <n v="228"/>
    <s v="NEORIS ARGENTINA"/>
    <n v="2280470"/>
    <s v="OTS AGRIBUSINESS"/>
    <s v="Active"/>
    <s v="Full-time Regular"/>
    <s v="MNGSER"/>
    <s v="Managed Services"/>
    <s v="FX02"/>
    <s v="Consultant"/>
    <s v="Consultant"/>
    <s v="Consultant"/>
    <d v="2017-10-09T00:00:00"/>
    <d v="2017-10-09T00:00:00"/>
    <d v="2019-05-01T00:00:00"/>
    <m/>
    <m/>
    <d v="1994-11-04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0386150843"/>
    <s v="M"/>
    <s v="AR"/>
    <s v="Argentina"/>
    <s v="sebastian.almanza@neoris.com"/>
    <s v="sebastian.almanza"/>
    <n v="1885"/>
    <n v="538"/>
    <n v="31"/>
    <n v="9"/>
    <n v="16"/>
    <s v="ARGENTINA"/>
    <n v="8"/>
    <s v="ARGENTINA"/>
    <n v="4"/>
    <s v="ROS - BS AS"/>
    <s v="ROS - BS ASMNGSERFX02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7682.04"/>
    <n v="767.33247505632448"/>
    <m/>
    <m/>
    <n v="1"/>
    <n v="69692.908872886779"/>
    <n v="69692.908872886779"/>
    <n v="1121.5466506740711"/>
    <n v="0.68417348007338152"/>
    <n v="64955.018396419408"/>
    <n v="1045.3012294241939"/>
    <s v="Apply"/>
    <m/>
    <n v="47682.04"/>
    <n v="767.33247505632448"/>
    <n v="0.68417348007338152"/>
    <n v="64955.018396419408"/>
    <n v="1045.3012294241939"/>
    <s v="ARS"/>
    <n v="0"/>
    <s v="ZABRANA, NICOLAS HORACIO"/>
    <s v="NO"/>
    <m/>
    <n v="0"/>
    <n v="0"/>
    <s v="MORENO, CESAR OSCAR"/>
  </r>
  <r>
    <n v="50255713"/>
    <s v="ARGÜELLES, ALDANA"/>
    <s v="AR"/>
    <s v="IC"/>
    <n v="2"/>
    <n v="3772"/>
    <s v="NEORIS CONSULTING ARGENTINA"/>
    <n v="3772931"/>
    <s v="M-C&amp;E"/>
    <s v="Active"/>
    <s v="Full-time Regular"/>
    <s v="MNGSER"/>
    <s v="Managed Services"/>
    <s v="FX02"/>
    <s v="Consultant"/>
    <s v="Consultant"/>
    <s v="Consultant"/>
    <d v="2018-06-18T00:00:00"/>
    <d v="2018-06-18T00:00:00"/>
    <d v="2019-05-01T00:00:00"/>
    <m/>
    <m/>
    <d v="1995-06-19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7392093481"/>
    <s v="F"/>
    <s v="AR"/>
    <s v="Argentina"/>
    <s v="aldana.arguelles@neoris.com"/>
    <s v="aldana.arguelles"/>
    <n v="1925"/>
    <n v="550"/>
    <n v="32"/>
    <n v="9"/>
    <n v="16"/>
    <s v="ARGENTINA"/>
    <n v="8"/>
    <s v="ARGENTINA"/>
    <n v="4"/>
    <s v="ROS - BS AS"/>
    <s v="ROS - BS ASMNGSERFX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SAP LEVEL 1"/>
    <s v="SAP ECC - Level 1"/>
    <m/>
    <m/>
    <m/>
    <m/>
    <m/>
    <n v="0"/>
    <m/>
    <m/>
    <n v="47197.990000000005"/>
    <n v="759.54280656581921"/>
    <m/>
    <m/>
    <n v="1"/>
    <n v="69692.908872886779"/>
    <n v="69692.908872886779"/>
    <n v="1121.5466506740711"/>
    <n v="0.67722801018514867"/>
    <n v="64519.448119480294"/>
    <n v="1038.2917302780866"/>
    <s v="Apply"/>
    <m/>
    <n v="47197.990000000005"/>
    <n v="759.54280656581921"/>
    <n v="0.67722801018514867"/>
    <n v="64519.448119480294"/>
    <n v="1038.2917302780866"/>
    <s v="ARS"/>
    <n v="0"/>
    <s v="ZABRANA, NICOLAS HORACIO"/>
    <s v="NO"/>
    <m/>
    <n v="0"/>
    <n v="0"/>
    <s v="RODRIGUEZ, ARIEL EDUARDO"/>
  </r>
  <r>
    <n v="50256732"/>
    <s v="BACCIFAVA, JOSE PEDR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9-03-11T00:00:00"/>
    <d v="2019-03-11T00:00:00"/>
    <d v="2019-05-01T00:00:00"/>
    <m/>
    <m/>
    <d v="1996-01-13T00:00:00"/>
    <n v="50178384"/>
    <s v="GAMBARO, MATIAS NICOLAS"/>
    <n v="50171792"/>
    <s v="PALMITESSA, SABRINA MAGALI"/>
    <n v="50250248"/>
    <s v="ZABRANA, NICOLAS HORACIO"/>
    <n v="50251965"/>
    <s v="BORTOLOTTO, AGUSTIN IGNACIO"/>
    <n v="50172284"/>
    <s v="DELIA, OSCAR ENRIQUE"/>
    <n v="20391724920"/>
    <s v="M"/>
    <s v="AR"/>
    <s v="Argentina"/>
    <s v="jose.baccifava@neoris.com"/>
    <s v="jose.baccifava"/>
    <n v="2185"/>
    <n v="623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56315.6"/>
    <n v="906.26971355004821"/>
    <m/>
    <m/>
    <n v="1"/>
    <n v="72690.453340537817"/>
    <n v="72690.453340537817"/>
    <n v="1169.7852162944612"/>
    <n v="0.77473172076908847"/>
    <n v="74820.269888875904"/>
    <n v="1204.0597021061458"/>
    <s v="Apply"/>
    <m/>
    <n v="56315.6"/>
    <n v="906.26971355004821"/>
    <n v="0.77473172076908847"/>
    <n v="74820.269888875904"/>
    <n v="1204.0597021061458"/>
    <s v="ARS"/>
    <n v="0"/>
    <s v="ZABRANA, NICOLAS HORACIO"/>
    <s v="NO"/>
    <m/>
    <n v="0"/>
    <n v="0"/>
    <s v="LAPORTA, JORGE EDUARDO/DELIA, OSCAR ENRIQUE/MATHEU, EDUARDO GABRIEL"/>
  </r>
  <r>
    <n v="50253230"/>
    <s v="BACOÑSKY, MATIAS"/>
    <s v="AR"/>
    <s v="IC"/>
    <n v="2"/>
    <n v="3446"/>
    <s v="NEORIS ONE ARGENTINA"/>
    <n v="3446906"/>
    <s v="SAP Delivery"/>
    <s v="Active"/>
    <s v="Full-time Regular"/>
    <s v="DEVELO"/>
    <s v="Software Development"/>
    <s v="GY02"/>
    <s v="Developer - HT"/>
    <s v="Developer - HT"/>
    <s v="Consultant"/>
    <d v="2016-08-01T00:00:00"/>
    <d v="2016-08-01T00:00:00"/>
    <d v="2019-05-01T00:00:00"/>
    <m/>
    <m/>
    <d v="1994-09-10T00:00:00"/>
    <n v="50175362"/>
    <s v="DE LA SOTA, CRISTIAN DANIEL"/>
    <n v="50171792"/>
    <s v="PALMITESSA, SABRINA MAGALI"/>
    <n v="50250248"/>
    <s v="ZABRANA, NICOLAS HORACIO"/>
    <n v="50175362"/>
    <s v="DE LA SOTA, CRISTIAN DANIEL"/>
    <n v="50173959"/>
    <s v="RODRIGUEZ, CESAR"/>
    <n v="20384461817"/>
    <s v="M"/>
    <s v="AR"/>
    <s v="Argentina"/>
    <s v="matias.baconsky@neoris.com"/>
    <s v="matias.baconsky"/>
    <n v="1985"/>
    <n v="566"/>
    <n v="33"/>
    <n v="9"/>
    <n v="16"/>
    <s v="ARGENTINA"/>
    <n v="8"/>
    <s v="ARGENTINA"/>
    <n v="3"/>
    <s v="SF - SN - ROJAS"/>
    <s v="SF - SN - ROJASDEVELOGY02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49134.27"/>
    <n v="790.70276794335371"/>
    <m/>
    <m/>
    <n v="0.9"/>
    <n v="77197.261447651166"/>
    <n v="77197.261447651152"/>
    <n v="1242.3118997047177"/>
    <n v="0.63647685265776988"/>
    <n v="66174.260521083066"/>
    <n v="1064.9221197470722"/>
    <s v="Apply"/>
    <m/>
    <n v="49134.27"/>
    <n v="790.70276794335371"/>
    <n v="0.63647685265776988"/>
    <n v="66174.260521083066"/>
    <n v="1064.9221197470722"/>
    <s v="ARS"/>
    <n v="0"/>
    <s v="ZABRANA, NICOLAS HORACIO"/>
    <s v="NO"/>
    <m/>
    <n v="0"/>
    <n v="0"/>
    <s v="RODRIGUEZ, CESAR"/>
  </r>
  <r>
    <n v="50255449"/>
    <s v="BALASSONE, ANGELINA"/>
    <s v="AR"/>
    <s v="IC"/>
    <n v="2"/>
    <n v="3446"/>
    <s v="NEORIS ONE ARGENTINA"/>
    <n v="3446600"/>
    <s v="FINANCE"/>
    <s v="Active"/>
    <s v="Full-time Regular"/>
    <s v="SUPPOR"/>
    <s v="Business Support"/>
    <s v="EX02"/>
    <s v="BS Consultant"/>
    <s v="BS Consultant"/>
    <s v="Consultant"/>
    <d v="2018-04-23T00:00:00"/>
    <d v="2018-04-23T00:00:00"/>
    <d v="2019-05-01T00:00:00"/>
    <m/>
    <m/>
    <d v="1993-09-07T00:00:00"/>
    <n v="50252779"/>
    <s v="ESPARZA, MARIANA BELEN"/>
    <n v="50171792"/>
    <s v="PALMITESSA, SABRINA MAGALI"/>
    <n v="50250248"/>
    <s v="ZABRANA, NICOLAS HORACIO"/>
    <n v="50252779"/>
    <s v="ESPARZA, MARIANA BELEN"/>
    <n v="50172318"/>
    <s v="FIGUEROA CASAS, MAGDALENA"/>
    <n v="23374068334"/>
    <s v="F"/>
    <s v="AR"/>
    <s v="Argentina"/>
    <s v="angelina.balassone@neoris.com"/>
    <s v="angelina.balassone"/>
    <n v="2300"/>
    <n v="657"/>
    <n v="38"/>
    <n v="11"/>
    <n v="16"/>
    <s v="ARGENTINA"/>
    <n v="8"/>
    <s v="ARGENTINA"/>
    <n v="3"/>
    <s v="SF - SN - ROJAS"/>
    <s v="SF - SN - ROJASSUPPOREX02"/>
    <n v="6"/>
    <s v="Finance"/>
    <n v="200"/>
    <s v="FINANCE"/>
    <s v="Q11"/>
    <s v="Finance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CONTROLLING"/>
    <s v="FINANCE-CONTROLLING"/>
    <m/>
    <m/>
    <m/>
    <m/>
    <m/>
    <n v="0"/>
    <m/>
    <m/>
    <n v="58212"/>
    <n v="936.7878982941744"/>
    <m/>
    <m/>
    <n v="1"/>
    <n v="68793.645532591472"/>
    <n v="76437.383925101632"/>
    <n v="1230.0834233199489"/>
    <n v="0.76156452524644147"/>
    <n v="78981.023224832839"/>
    <n v="1271.0174320056781"/>
    <s v="Apply"/>
    <m/>
    <n v="58212"/>
    <n v="936.7878982941744"/>
    <n v="0.76156452524644147"/>
    <n v="78981.023224832839"/>
    <n v="1271.0174320056781"/>
    <s v="ARS"/>
    <n v="0"/>
    <s v="ZABRANA, NICOLAS HORACIO"/>
    <s v="NO"/>
    <m/>
    <n v="0"/>
    <n v="0"/>
    <s v="FIGUEROA CASAS, MAGDALENA"/>
  </r>
  <r>
    <n v="50256661"/>
    <s v="BALIN, STEFANIA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9-02-18T00:00:00"/>
    <d v="2019-02-18T00:00:00"/>
    <d v="2019-05-01T00:00:00"/>
    <m/>
    <m/>
    <d v="1990-05-08T00:00:00"/>
    <n v="50255993"/>
    <s v="BARMAT, JULIAN"/>
    <n v="50171792"/>
    <s v="PALMITESSA, SABRINA MAGALI"/>
    <n v="50250248"/>
    <s v="ZABRANA, NICOLAS HORACIO"/>
    <n v="50250024"/>
    <s v="RAMIREZ GRAZIANO, MARTIN DARIO"/>
    <n v="50172253"/>
    <s v="MATHEU, EDUARDO GABRIEL"/>
    <n v="27352211074"/>
    <s v="F"/>
    <s v="AR"/>
    <s v="Argentina"/>
    <s v="stefania.balin@neoris.com"/>
    <s v="stefania.balin"/>
    <n v="2370"/>
    <n v="676"/>
    <n v="40"/>
    <n v="11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JAS"/>
    <s v="Rojas - Av. 25 de Mayo 50"/>
    <n v="40"/>
    <m/>
    <s v="."/>
    <s v="TESTING"/>
    <s v="DEVELOPMENT CAPABILITIES"/>
    <s v="TESTING"/>
    <s v="GENERIC"/>
    <s v="Selenium"/>
    <m/>
    <m/>
    <m/>
    <m/>
    <m/>
    <n v="0"/>
    <m/>
    <m/>
    <n v="51268.25"/>
    <n v="825.04425490827168"/>
    <m/>
    <m/>
    <n v="0.9"/>
    <n v="66875.217073294785"/>
    <n v="60187.695365965308"/>
    <n v="968.58215909181376"/>
    <n v="0.85180616550058108"/>
    <n v="81243.364294276224"/>
    <n v="1307.4245943720023"/>
    <s v="Apply"/>
    <m/>
    <n v="51268.25"/>
    <n v="825.04425490827168"/>
    <n v="0.85180616550058108"/>
    <n v="81243.364294276224"/>
    <n v="1307.4245943720023"/>
    <s v="ARS"/>
    <n v="0"/>
    <s v="ZABRANA, NICOLAS HORACIO"/>
    <s v="NO"/>
    <m/>
    <n v="0"/>
    <n v="0"/>
    <s v="ROJAS VILLALOBOS, LUIS HUGO"/>
  </r>
  <r>
    <n v="50256310"/>
    <s v="BAQUEIRO, ANTONELLA"/>
    <s v="AR"/>
    <s v="IC"/>
    <n v="2"/>
    <n v="3772"/>
    <s v="NEORIS CONSULTING ARGENTINA"/>
    <n v="3772285"/>
    <s v="RM &amp; Recruiting"/>
    <s v="Active"/>
    <s v="Full-time Regular"/>
    <s v="SUPPOR"/>
    <s v="Business Support"/>
    <s v="EX02"/>
    <s v="BS Consultant"/>
    <s v="BS Consultant"/>
    <s v="Consultant"/>
    <d v="2018-11-05T00:00:00"/>
    <d v="2018-11-05T00:00:00"/>
    <d v="2019-05-01T00:00:00"/>
    <m/>
    <m/>
    <d v="1992-09-22T00:00:00"/>
    <n v="50256330"/>
    <s v="RICARDO, SABRINA"/>
    <n v="50171792"/>
    <s v="PALMITESSA, SABRINA MAGALI"/>
    <n v="50250248"/>
    <s v="ZABRANA, NICOLAS HORACIO"/>
    <n v="50256701"/>
    <s v="MUZZIO, ALEJANDRA"/>
    <n v="50250248"/>
    <s v="ZABRANA, NICOLAS HORACIO"/>
    <n v="27371971683"/>
    <s v="F"/>
    <s v="AR"/>
    <s v="Argentina"/>
    <s v="antonella.baqueiro@neoris.com"/>
    <s v="antonella.baqueiro"/>
    <n v="2180"/>
    <n v="622"/>
    <n v="36"/>
    <n v="10"/>
    <n v="16"/>
    <s v="ARGENTINA"/>
    <n v="8"/>
    <s v="ARGENTINA"/>
    <n v="4"/>
    <s v="ROS - BS AS"/>
    <s v="ROS - BS ASSUPPOREX02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53686.93"/>
    <n v="863.96733183134859"/>
    <m/>
    <m/>
    <n v="1"/>
    <n v="76437.383925101632"/>
    <n v="76437.383925101632"/>
    <n v="1230.0834233199489"/>
    <n v="0.70236482782568777"/>
    <n v="73267.866383154484"/>
    <n v="1179.0773476529528"/>
    <s v="Apply"/>
    <m/>
    <n v="53686.93"/>
    <n v="863.96733183134859"/>
    <n v="0.70236482782568777"/>
    <n v="73267.866383154484"/>
    <n v="1179.0773476529528"/>
    <s v="ARS"/>
    <n v="0"/>
    <s v="ZABRANA, NICOLAS HORACIO"/>
    <s v="NO"/>
    <m/>
    <n v="0"/>
    <n v="0"/>
    <s v="PEREZ HERNANDEZ, SUSANA EDITH"/>
  </r>
  <r>
    <n v="50256170"/>
    <s v="BARRIONUEVO SASTRE, ERNESTO LUIS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10-01T00:00:00"/>
    <d v="2018-10-01T00:00:00"/>
    <d v="2019-05-01T00:00:00"/>
    <m/>
    <m/>
    <d v="1990-03-06T00:00:00"/>
    <n v="50257641"/>
    <s v="CINCOTTI AQUIAS, CARMEN LUISA"/>
    <n v="50171792"/>
    <s v="PALMITESSA, SABRINA MAGALI"/>
    <n v="50250248"/>
    <s v="ZABRANA, NICOLAS HORACIO"/>
    <n v="50179772"/>
    <s v="ZEHNDER PENA, ANDRES ENRIQUE"/>
    <n v="50172284"/>
    <s v="DELIA, OSCAR ENRIQUE"/>
    <n v="20351207869"/>
    <s v="M"/>
    <s v="AR"/>
    <s v="Argentina"/>
    <s v="ernesto.barrionuevo@neoris.com"/>
    <s v="ernesto.barrionuevo"/>
    <n v="1990"/>
    <n v="568"/>
    <n v="33"/>
    <n v="9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49500"/>
    <n v="796.58834888960416"/>
    <m/>
    <m/>
    <n v="0.9"/>
    <n v="72690.453340537817"/>
    <n v="65421.408006484038"/>
    <n v="1052.8066946650151"/>
    <n v="0.75663305802122083"/>
    <n v="68173.324827075849"/>
    <n v="1097.0924497437375"/>
    <s v="Apply"/>
    <m/>
    <n v="49500"/>
    <n v="796.58834888960416"/>
    <n v="0.75663305802122083"/>
    <n v="68173.324827075849"/>
    <n v="1097.0924497437375"/>
    <s v="ARS"/>
    <n v="0"/>
    <s v="ZABRANA, NICOLAS HORACIO"/>
    <s v="NO"/>
    <m/>
    <n v="0"/>
    <n v="0"/>
    <s v="LAPORTA, JORGE EDUARDO/DELIA, OSCAR ENRIQUE/MATHEU, EDUARDO GABRIEL"/>
  </r>
  <r>
    <n v="50255991"/>
    <s v="BLUME, SOFI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8-13T00:00:00"/>
    <d v="2018-08-13T00:00:00"/>
    <d v="2019-05-01T00:00:00"/>
    <m/>
    <m/>
    <d v="1993-01-07T00:00:00"/>
    <n v="50251673"/>
    <s v="GARCIA, XAVIER LUIS"/>
    <n v="50171792"/>
    <s v="PALMITESSA, SABRINA MAGALI"/>
    <n v="50250248"/>
    <s v="ZABRANA, NICOLAS HORACIO"/>
    <n v="50179772"/>
    <s v="ZEHNDER PENA, ANDRES ENRIQUE"/>
    <n v="50172284"/>
    <s v="DELIA, OSCAR ENRIQUE"/>
    <n v="27371546354"/>
    <s v="F"/>
    <s v="AR"/>
    <s v="Argentina"/>
    <s v="sofia.blume@neoris.com"/>
    <s v="sofia.blume"/>
    <n v="2135"/>
    <n v="610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.NET WEB"/>
    <m/>
    <m/>
    <m/>
    <m/>
    <m/>
    <n v="0"/>
    <m/>
    <m/>
    <n v="55130.33"/>
    <n v="887.19552623109109"/>
    <m/>
    <m/>
    <n v="0.9"/>
    <n v="72690.453340537817"/>
    <n v="65421.408006484038"/>
    <n v="1052.8066946650151"/>
    <n v="0.84269555914381933"/>
    <n v="73515.684427376735"/>
    <n v="1183.0654075857215"/>
    <s v="Apply"/>
    <m/>
    <n v="55130.33"/>
    <n v="887.19552623109109"/>
    <n v="0.84269555914381933"/>
    <n v="73515.684427376735"/>
    <n v="1183.0654075857215"/>
    <s v="ARS"/>
    <n v="0"/>
    <s v="ZABRANA, NICOLAS HORACIO"/>
    <s v="NO"/>
    <m/>
    <n v="0"/>
    <n v="0"/>
    <s v="LAPORTA, JORGE EDUARDO/DELIA, OSCAR ENRIQUE/MATHEU, EDUARDO GABRIEL"/>
  </r>
  <r>
    <n v="50255874"/>
    <s v="BRAVO, JOSE LUIS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7-16T00:00:00"/>
    <d v="2018-07-16T00:00:00"/>
    <d v="2019-05-01T00:00:00"/>
    <m/>
    <m/>
    <d v="1996-01-18T00:00:00"/>
    <n v="50179357"/>
    <s v="BUZEY ROCCI, MILTON IGNACIO"/>
    <n v="50171792"/>
    <s v="PALMITESSA, SABRINA MAGALI"/>
    <n v="50250248"/>
    <s v="ZABRANA, NICOLAS HORACIO"/>
    <n v="50256207"/>
    <s v="COMESAÑA, DAMIAN"/>
    <n v="50252948"/>
    <s v="LAPORTA, JORGE EDUARDO"/>
    <n v="20394128741"/>
    <s v="M"/>
    <s v="AR"/>
    <s v="Argentina"/>
    <s v="jose.bravo@neoris.com"/>
    <s v="jose.bravo"/>
    <n v="2450"/>
    <n v="700"/>
    <n v="41"/>
    <n v="12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62400"/>
    <n v="1004.18410041841"/>
    <m/>
    <m/>
    <n v="1"/>
    <n v="72690.453340537817"/>
    <n v="72690.453340537817"/>
    <n v="1169.7852162944612"/>
    <n v="0.85843459673680333"/>
    <n v="84673.151252481563"/>
    <n v="1362.6191060907879"/>
    <s v="Apply"/>
    <m/>
    <n v="62400"/>
    <n v="1004.18410041841"/>
    <n v="0.85843459673680333"/>
    <n v="84673.151252481563"/>
    <n v="1362.6191060907879"/>
    <s v="ARS"/>
    <n v="0"/>
    <s v="ZABRANA, NICOLAS HORACIO"/>
    <s v="NO"/>
    <m/>
    <n v="0"/>
    <n v="0"/>
    <s v="LAPORTA, JORGE EDUARDO/DELIA, OSCAR ENRIQUE/MATHEU, EDUARDO GABRIEL"/>
  </r>
  <r>
    <n v="50256560"/>
    <s v="CALDERONE AITA, ANNABELLA"/>
    <s v="AR"/>
    <s v="IC"/>
    <n v="2"/>
    <n v="228"/>
    <s v="NEORIS ARGENTINA"/>
    <n v="2280923"/>
    <s v="SWF (Non SAP)"/>
    <s v="Active"/>
    <s v="Full-time Regular"/>
    <s v="DEVELO"/>
    <s v="Software Development"/>
    <s v="HX02"/>
    <s v="Functional Analyst"/>
    <s v="Functional Analyst"/>
    <s v="Consultant"/>
    <d v="2019-01-28T00:00:00"/>
    <d v="2019-01-28T00:00:00"/>
    <d v="2019-05-01T00:00:00"/>
    <m/>
    <m/>
    <d v="1972-01-02T00:00:00"/>
    <n v="50173362"/>
    <s v="MENDEZ, ALBERTO JUAN"/>
    <n v="50171792"/>
    <s v="PALMITESSA, SABRINA MAGALI"/>
    <n v="50250248"/>
    <s v="ZABRANA, NICOLAS HORACIO"/>
    <n v="50174857"/>
    <s v="SCALEA, CLAUDIO MARCELO"/>
    <n v="50252948"/>
    <s v="LAPORTA, JORGE EDUARDO"/>
    <n v="27225026462"/>
    <s v="F"/>
    <s v="AR"/>
    <s v="Argentina"/>
    <s v="annabella.calderone@neoris.com"/>
    <s v="annabella.calderone"/>
    <n v="2885"/>
    <n v="824"/>
    <n v="48"/>
    <n v="14"/>
    <n v="16"/>
    <s v="ARGENTINA"/>
    <n v="8"/>
    <s v="ARGENTINA"/>
    <n v="4"/>
    <s v="ROS - BS AS"/>
    <s v="ROS - BS ASDEVELOH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69800.5"/>
    <n v="1123.2780817508851"/>
    <m/>
    <m/>
    <n v="1"/>
    <n v="75598.07147415934"/>
    <n v="75598.07147415934"/>
    <n v="1216.5766249462397"/>
    <n v="0.92331059032185703"/>
    <n v="99219.953123358529"/>
    <n v="1596.7163360694967"/>
    <s v="Apply"/>
    <m/>
    <n v="69800.5"/>
    <n v="1123.2780817508851"/>
    <n v="0.92331059032185703"/>
    <n v="99219.953123358529"/>
    <n v="1596.7163360694967"/>
    <s v="ARS"/>
    <n v="0"/>
    <s v="ZABRANA, NICOLAS HORACIO"/>
    <s v="NO"/>
    <m/>
    <n v="0"/>
    <n v="0"/>
    <s v="LAPORTA, JORGE EDUARDO/DELIA, OSCAR ENRIQUE/MATHEU, EDUARDO GABRIEL"/>
  </r>
  <r>
    <n v="50253796"/>
    <s v="CALICHIO, CRISTIAN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02-14T00:00:00"/>
    <d v="2017-02-14T00:00:00"/>
    <d v="2019-05-01T00:00:00"/>
    <m/>
    <m/>
    <d v="1990-10-26T00:00:00"/>
    <n v="50179357"/>
    <s v="BUZEY ROCCI, MILTON IGNACIO"/>
    <n v="50171792"/>
    <s v="PALMITESSA, SABRINA MAGALI"/>
    <n v="50250248"/>
    <s v="ZABRANA, NICOLAS HORACIO"/>
    <n v="50252185"/>
    <s v="LIFSCHITZ, MATIAS IVAN"/>
    <n v="50172284"/>
    <s v="DELIA, OSCAR ENRIQUE"/>
    <n v="20352902978"/>
    <s v="M"/>
    <s v="AR"/>
    <s v="Argentina"/>
    <s v="cristian.calichio@neoris.com"/>
    <s v=" cristian.calichio"/>
    <n v="2240"/>
    <n v="640"/>
    <n v="37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56100"/>
    <n v="902.80012874155136"/>
    <m/>
    <m/>
    <n v="1"/>
    <n v="72690.453340537817"/>
    <n v="72690.453340537817"/>
    <n v="1169.7852162944612"/>
    <n v="0.77176571918164527"/>
    <n v="76820.984358244459"/>
    <n v="1236.2565876769304"/>
    <s v="Apply"/>
    <m/>
    <n v="56100"/>
    <n v="902.80012874155136"/>
    <n v="0.77176571918164527"/>
    <n v="76820.984358244459"/>
    <n v="1236.2565876769304"/>
    <s v="ARS"/>
    <n v="0"/>
    <s v="ZABRANA, NICOLAS HORACIO"/>
    <s v="NO"/>
    <m/>
    <n v="0"/>
    <n v="0"/>
    <s v="LAPORTA, JORGE EDUARDO/DELIA, OSCAR ENRIQUE/MATHEU, EDUARDO GABRIEL"/>
  </r>
  <r>
    <n v="50255846"/>
    <s v="CAMBADOS, SEBASTIAN"/>
    <s v="AR"/>
    <s v="IC"/>
    <n v="1"/>
    <n v="3446"/>
    <s v="NEORIS ONE ARGENTINA"/>
    <n v="3446931"/>
    <s v="M-C&amp;E"/>
    <s v="Active"/>
    <s v="Full-time Regular"/>
    <s v="MNGSER"/>
    <s v="Managed Services"/>
    <s v="FY01"/>
    <s v="MS Analyst - HT"/>
    <s v="MS Analyst - HT"/>
    <s v="Analyst"/>
    <d v="2018-07-10T00:00:00"/>
    <d v="2018-07-10T00:00:00"/>
    <d v="2019-05-01T00:00:00"/>
    <m/>
    <m/>
    <d v="1985-07-15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0318255645"/>
    <s v="M"/>
    <s v="AR"/>
    <s v="Argentina"/>
    <s v="sebastian.cambados@neoris.com"/>
    <s v="sebastian.cambados"/>
    <n v="2135"/>
    <n v="609"/>
    <n v="36"/>
    <n v="10"/>
    <n v="16"/>
    <s v="ARGENTINA"/>
    <n v="8"/>
    <s v="ARGENTINA"/>
    <n v="4"/>
    <s v="ROS - BS AS"/>
    <s v="ROS - BS ASMNGSERFY01"/>
    <n v="7"/>
    <s v="General Operation"/>
    <n v="35"/>
    <s v="SAP BASIS &amp; Global Support"/>
    <s v="S13"/>
    <s v="Managed Services"/>
    <n v="100"/>
    <s v="Billable"/>
    <n v="56"/>
    <s v="New IT"/>
    <m/>
    <s v="ARGBSAS"/>
    <s v="Caseros 3039, P1, Ed Tesla II"/>
    <n v="40"/>
    <m/>
    <s v="."/>
    <s v="BUSINESS SUPPORT"/>
    <s v="BUSINESS SUPPORT"/>
    <s v="IT"/>
    <s v="USER SUPPORT"/>
    <s v="SAP ECC - Level 1"/>
    <m/>
    <m/>
    <m/>
    <m/>
    <m/>
    <n v="0"/>
    <m/>
    <m/>
    <n v="50702.17"/>
    <n v="815.93450273575797"/>
    <m/>
    <m/>
    <n v="1"/>
    <n v="62448.590362673523"/>
    <n v="62448.590362673523"/>
    <n v="1004.9660502522293"/>
    <n v="0.8119025538534087"/>
    <n v="71479.789773795826"/>
    <n v="1150.3023780784652"/>
    <s v="Apply"/>
    <m/>
    <n v="50702.17"/>
    <n v="815.93450273575797"/>
    <n v="0.8119025538534087"/>
    <n v="71479.789773795826"/>
    <n v="1150.3023780784652"/>
    <s v="ARS"/>
    <n v="0"/>
    <s v="ZABRANA, NICOLAS HORACIO"/>
    <s v="NO"/>
    <m/>
    <n v="0"/>
    <n v="0"/>
    <s v="RODRIGUEZ, ARIEL EDUARDO"/>
  </r>
  <r>
    <n v="50254857"/>
    <s v="CANO, NOELIA LAUR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11-21T00:00:00"/>
    <d v="2017-11-21T00:00:00"/>
    <d v="2019-05-01T00:00:00"/>
    <m/>
    <m/>
    <d v="1989-10-02T00:00:00"/>
    <n v="50174608"/>
    <s v="DANDINI, WALTER ANDRES"/>
    <n v="50171792"/>
    <s v="PALMITESSA, SABRINA MAGALI"/>
    <n v="50250248"/>
    <s v="ZABRANA, NICOLAS HORACIO"/>
    <n v="50179826"/>
    <s v="TARGHETTA, BRUNO NORBERTO"/>
    <n v="50172284"/>
    <s v="DELIA, OSCAR ENRIQUE"/>
    <n v="27347205937"/>
    <s v="F"/>
    <s v="AR"/>
    <s v="Argentina"/>
    <s v="noelia.cano@neoris.com"/>
    <s v="noelia.cano"/>
    <n v="2350"/>
    <n v="671"/>
    <n v="39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59036.56"/>
    <n v="950.05728999034432"/>
    <m/>
    <m/>
    <n v="1"/>
    <n v="72690.453340537817"/>
    <n v="72690.453340537817"/>
    <n v="1169.7852162944612"/>
    <n v="0.81216387141551427"/>
    <n v="80582.507753338432"/>
    <n v="1296.7896323356683"/>
    <s v="Apply"/>
    <m/>
    <n v="59036.56"/>
    <n v="950.05728999034432"/>
    <n v="0.81216387141551427"/>
    <n v="80582.507753338432"/>
    <n v="1296.7896323356683"/>
    <s v="ARS"/>
    <n v="0"/>
    <s v="ZABRANA, NICOLAS HORACIO"/>
    <s v="NO"/>
    <m/>
    <n v="0"/>
    <n v="0"/>
    <s v="LAPORTA, JORGE EDUARDO/DELIA, OSCAR ENRIQUE/MATHEU, EDUARDO GABRIEL"/>
  </r>
  <r>
    <n v="50255973"/>
    <s v="CARANDO, ALAN MAUR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8-06T00:00:00"/>
    <d v="2018-08-06T00:00:00"/>
    <d v="2019-05-01T00:00:00"/>
    <m/>
    <m/>
    <d v="1994-10-21T00:00:00"/>
    <n v="50179357"/>
    <s v="BUZEY ROCCI, MILTON IGNACIO"/>
    <n v="50171792"/>
    <s v="PALMITESSA, SABRINA MAGALI"/>
    <n v="50250248"/>
    <s v="ZABRANA, NICOLAS HORACIO"/>
    <n v="50256207"/>
    <s v="COMESAÑA, DAMIAN"/>
    <n v="50252948"/>
    <s v="LAPORTA, JORGE EDUARDO"/>
    <n v="20383044848"/>
    <s v="M"/>
    <s v="AR"/>
    <s v="Argentina"/>
    <s v="alan.carando@neoris.com"/>
    <s v="alan.carando"/>
    <n v="2415"/>
    <n v="690"/>
    <n v="40"/>
    <n v="12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61372.819999999992"/>
    <n v="987.65400708078516"/>
    <m/>
    <m/>
    <n v="1"/>
    <n v="72690.453340537817"/>
    <n v="72690.453340537817"/>
    <n v="1169.7852162944612"/>
    <n v="0.84430371774519897"/>
    <n v="83628.760174921146"/>
    <n v="1345.8120401500023"/>
    <s v="Apply"/>
    <m/>
    <n v="61372.819999999992"/>
    <n v="987.65400708078516"/>
    <n v="0.84430371774519897"/>
    <n v="83628.760174921146"/>
    <n v="1345.8120401500023"/>
    <s v="ARS"/>
    <n v="0"/>
    <s v="ZABRANA, NICOLAS HORACIO"/>
    <s v="NO"/>
    <m/>
    <n v="0"/>
    <n v="0"/>
    <s v="LAPORTA, JORGE EDUARDO/DELIA, OSCAR ENRIQUE/MATHEU, EDUARDO GABRIEL"/>
  </r>
  <r>
    <n v="50256126"/>
    <s v="CARNEVALE, SOFI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9-24T00:00:00"/>
    <d v="2018-09-24T00:00:00"/>
    <d v="2019-05-01T00:00:00"/>
    <m/>
    <m/>
    <d v="1992-12-18T00:00:00"/>
    <n v="50171685"/>
    <s v="MARTIN, LISANDRO"/>
    <n v="50171792"/>
    <s v="PALMITESSA, SABRINA MAGALI"/>
    <n v="50250248"/>
    <s v="ZABRANA, NICOLAS HORACIO"/>
    <n v="50179826"/>
    <s v="TARGHETTA, BRUNO NORBERTO"/>
    <n v="50172284"/>
    <s v="DELIA, OSCAR ENRIQUE"/>
    <n v="27374026041"/>
    <s v="F"/>
    <s v="AR"/>
    <s v="Argentina"/>
    <s v="sofia.carnevale@neoris.com"/>
    <s v="sofia.carnevale"/>
    <n v="2425"/>
    <n v="692"/>
    <n v="40"/>
    <n v="12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62688.17"/>
    <n v="1008.8215320244609"/>
    <m/>
    <m/>
    <n v="1"/>
    <n v="72690.453340537817"/>
    <n v="72690.453340537817"/>
    <n v="1169.7852162944612"/>
    <n v="0.86239894125189376"/>
    <n v="82925.643111808327"/>
    <n v="1334.4969924655347"/>
    <s v="Apply"/>
    <m/>
    <n v="62688.17"/>
    <n v="1008.8215320244609"/>
    <n v="0.86239894125189376"/>
    <n v="82925.643111808327"/>
    <n v="1334.4969924655347"/>
    <s v="ARS"/>
    <n v="0"/>
    <s v="ZABRANA, NICOLAS HORACIO"/>
    <s v="NO"/>
    <m/>
    <n v="0"/>
    <n v="0"/>
    <s v="LAPORTA, JORGE EDUARDO/DELIA, OSCAR ENRIQUE/MATHEU, EDUARDO GABRIEL"/>
  </r>
  <r>
    <n v="50252969"/>
    <s v="CARRIL, NANCY VIVIAN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6-04-11T00:00:00"/>
    <d v="2016-04-11T00:00:00"/>
    <d v="2019-05-01T00:00:00"/>
    <m/>
    <m/>
    <d v="1990-11-02T00:00:00"/>
    <n v="50175323"/>
    <s v="CAVAGNARI, LIONEL"/>
    <n v="50171792"/>
    <s v="PALMITESSA, SABRINA MAGALI"/>
    <n v="50250248"/>
    <s v="ZABRANA, NICOLAS HORACIO"/>
    <n v="50253579"/>
    <s v="TEJERA, ABEL"/>
    <n v="50172253"/>
    <s v="MATHEU, EDUARDO GABRIEL"/>
    <n v="27357918869"/>
    <s v="F"/>
    <s v="AR"/>
    <s v="Argentina"/>
    <s v="nancy.carril@neoris.com"/>
    <s v="nancy.carril"/>
    <n v="2655"/>
    <n v="758"/>
    <n v="44"/>
    <n v="13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WEB"/>
    <s v=".NET WEB"/>
    <m/>
    <m/>
    <m/>
    <m/>
    <m/>
    <n v="0"/>
    <m/>
    <m/>
    <n v="55243.33"/>
    <n v="889.01400064370773"/>
    <m/>
    <m/>
    <n v="0.9"/>
    <n v="72690.453340537817"/>
    <n v="65421.408006484038"/>
    <n v="1052.8066946650151"/>
    <n v="0.84442282248839295"/>
    <n v="90297.929519253506"/>
    <n v="1453.1369410887271"/>
    <s v="Apply"/>
    <m/>
    <n v="55243.33"/>
    <n v="889.01400064370773"/>
    <n v="0.84442282248839295"/>
    <n v="90297.929519253506"/>
    <n v="1453.1369410887271"/>
    <s v="ARS"/>
    <n v="0"/>
    <s v="ZABRANA, NICOLAS HORACIO"/>
    <s v="NO"/>
    <m/>
    <n v="0"/>
    <n v="0"/>
    <s v="LAPORTA, JORGE EDUARDO/DELIA, OSCAR ENRIQUE/MATHEU, EDUARDO GABRIEL"/>
  </r>
  <r>
    <n v="50254734"/>
    <s v="CASADO, GONZALO"/>
    <s v="AR"/>
    <s v="IC"/>
    <n v="2"/>
    <n v="3772"/>
    <s v="NEORIS CONSULTING ARGENTINA"/>
    <n v="3772620"/>
    <s v="Customer Relationships Mgte"/>
    <s v="Active"/>
    <s v="Full-time Regular"/>
    <s v="SYINCO"/>
    <s v="Systems Integration Consulting"/>
    <s v="NX02"/>
    <s v="SI Consultant"/>
    <s v="SI Consultant"/>
    <s v="Consultant"/>
    <d v="2017-10-23T00:00:00"/>
    <d v="2017-10-23T00:00:00"/>
    <d v="2019-05-01T00:00:00"/>
    <m/>
    <m/>
    <d v="1991-08-08T00:00:00"/>
    <n v="50172284"/>
    <s v="DELIA, OSCAR ENRIQUE"/>
    <n v="50171792"/>
    <s v="PALMITESSA, SABRINA MAGALI"/>
    <n v="50250248"/>
    <s v="ZABRANA, NICOLAS HORACIO"/>
    <n v="50179772"/>
    <s v="ZEHNDER PENA, ANDRES ENRIQUE"/>
    <n v="50253779"/>
    <s v="HERRERO COY, LIDIA"/>
    <n v="23356516699"/>
    <s v="M"/>
    <s v="AR"/>
    <s v="Argentina"/>
    <s v="gonzalo.casado@neoris.com"/>
    <s v="gonzalo.casado"/>
    <n v="2405"/>
    <n v="687"/>
    <n v="40"/>
    <n v="11"/>
    <n v="16"/>
    <s v="ARGENTINA"/>
    <n v="8"/>
    <s v="ARGENTINA"/>
    <n v="4"/>
    <s v="ROS - BS AS"/>
    <s v="ROS - BS ASSYINCONX02"/>
    <n v="7"/>
    <s v="General Operation"/>
    <n v="41"/>
    <s v="Customer Relationships Mgt"/>
    <s v="T55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60407.6"/>
    <n v="972.12101705825557"/>
    <m/>
    <m/>
    <n v="0.9"/>
    <n v="81620"/>
    <n v="73458"/>
    <n v="1182.1371097521726"/>
    <n v="0.8223420185684337"/>
    <n v="80811.349956490158"/>
    <n v="1300.4723198662723"/>
    <s v="Apply"/>
    <m/>
    <n v="60407.6"/>
    <n v="972.12101705825557"/>
    <n v="0.8223420185684337"/>
    <n v="80811.349956490158"/>
    <n v="1300.4723198662723"/>
    <s v="ARS"/>
    <n v="0"/>
    <s v="ZABRANA, NICOLAS HORACIO"/>
    <s v="NO"/>
    <m/>
    <n v="0"/>
    <n v="0"/>
    <s v="CASARSA, GABRIEL ERNESTO"/>
  </r>
  <r>
    <n v="50254731"/>
    <s v="CASARSA, GABRIEL ERNESTO"/>
    <s v="AR"/>
    <s v="IC"/>
    <n v="2"/>
    <n v="228"/>
    <s v="NEORIS ARGENTINA"/>
    <n v="2280620"/>
    <s v="Customer Relationships Mgte"/>
    <s v="Active"/>
    <s v="Full-time Regular"/>
    <s v="SYINCO"/>
    <s v="Systems Integration Consulting"/>
    <s v="NX02"/>
    <s v="SI Consultant"/>
    <s v="SI Consultant"/>
    <s v="Consultant"/>
    <d v="2017-10-23T00:00:00"/>
    <d v="2017-10-23T00:00:00"/>
    <d v="2019-05-01T00:00:00"/>
    <m/>
    <m/>
    <d v="1987-06-29T00:00:00"/>
    <n v="50172284"/>
    <s v="DELIA, OSCAR ENRIQUE"/>
    <n v="50171792"/>
    <s v="PALMITESSA, SABRINA MAGALI"/>
    <n v="50250248"/>
    <s v="ZABRANA, NICOLAS HORACIO"/>
    <n v="50176735"/>
    <s v="PRAUSE, ADRIAN"/>
    <n v="50253779"/>
    <s v="HERRERO COY, LIDIA"/>
    <n v="23330232269"/>
    <s v="M"/>
    <s v="AR"/>
    <s v="Argentina"/>
    <s v="gabriel.casarsa@neoris.com"/>
    <s v="gabriel.casarsa"/>
    <n v="2520"/>
    <n v="720"/>
    <n v="42"/>
    <n v="12"/>
    <n v="16"/>
    <s v="ARGENTINA"/>
    <n v="8"/>
    <s v="ARGENTINA"/>
    <n v="4"/>
    <s v="ROS - BS AS"/>
    <s v="ROS - BS ASSYINCONX02"/>
    <n v="7"/>
    <s v="General Operation"/>
    <n v="41"/>
    <s v="Customer Relationships Mgt"/>
    <s v="T54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61340.55"/>
    <n v="987.13469584808502"/>
    <m/>
    <m/>
    <n v="0.9"/>
    <n v="81620"/>
    <n v="73458"/>
    <n v="1182.1371097521726"/>
    <n v="0.83504247325002046"/>
    <n v="86854.243806709361"/>
    <n v="1397.71876097054"/>
    <s v="Apply"/>
    <m/>
    <n v="61340.55"/>
    <n v="987.13469584808502"/>
    <n v="0.83504247325002046"/>
    <n v="86854.243806709361"/>
    <n v="1397.71876097054"/>
    <s v="ARS"/>
    <n v="0"/>
    <s v="ZABRANA, NICOLAS HORACIO"/>
    <s v="NO"/>
    <m/>
    <n v="0"/>
    <n v="0"/>
    <s v="CASARSA, GABRIEL ERNESTO"/>
  </r>
  <r>
    <n v="50253148"/>
    <s v="CASTELLO, NATALI MARCI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6-06-13T00:00:00"/>
    <d v="2016-06-13T00:00:00"/>
    <d v="2019-05-01T00:00:00"/>
    <m/>
    <m/>
    <d v="1988-07-16T00:00:00"/>
    <n v="50175323"/>
    <s v="CAVAGNARI, LIONEL"/>
    <n v="50171792"/>
    <s v="PALMITESSA, SABRINA MAGALI"/>
    <n v="50250248"/>
    <s v="ZABRANA, NICOLAS HORACIO"/>
    <n v="50179772"/>
    <s v="ZEHNDER PENA, ANDRES ENRIQUE"/>
    <n v="50172284"/>
    <s v="DELIA, OSCAR ENRIQUE"/>
    <n v="27330635741"/>
    <s v="F"/>
    <s v="AR"/>
    <s v="Argentina"/>
    <s v="natali.castello@neoris.com"/>
    <s v="natali.castello"/>
    <n v="2290"/>
    <n v="654"/>
    <n v="38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55022.5"/>
    <n v="885.46025104602506"/>
    <m/>
    <m/>
    <n v="0.9"/>
    <n v="72690.453340537817"/>
    <n v="65421.408006484038"/>
    <n v="1052.8066946650151"/>
    <n v="0.84104732191863885"/>
    <n v="78461.605775023461"/>
    <n v="1262.658605970767"/>
    <s v="Apply"/>
    <m/>
    <n v="55022.5"/>
    <n v="885.46025104602506"/>
    <n v="0.84104732191863885"/>
    <n v="78461.605775023461"/>
    <n v="1262.658605970767"/>
    <s v="ARS"/>
    <n v="0"/>
    <s v="ZABRANA, NICOLAS HORACIO"/>
    <s v="NO"/>
    <m/>
    <n v="0"/>
    <n v="0"/>
    <s v="LAPORTA, JORGE EDUARDO/DELIA, OSCAR ENRIQUE/MATHEU, EDUARDO GABRIEL"/>
  </r>
  <r>
    <n v="50253658"/>
    <s v="COBAS, ANA PAUL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01-09T00:00:00"/>
    <d v="2017-01-09T00:00:00"/>
    <d v="2019-05-01T00:00:00"/>
    <m/>
    <m/>
    <d v="1996-01-18T00:00:00"/>
    <n v="50175323"/>
    <s v="CAVAGNARI, LIONEL"/>
    <n v="50171792"/>
    <s v="PALMITESSA, SABRINA MAGALI"/>
    <n v="50250248"/>
    <s v="ZABRANA, NICOLAS HORACIO"/>
    <n v="50251537"/>
    <s v="GRIPPO, GISELA YANINA"/>
    <n v="50172253"/>
    <s v="MATHEU, EDUARDO GABRIEL"/>
    <n v="27390947521"/>
    <s v="F"/>
    <s v="AR"/>
    <s v="Argentina"/>
    <s v="ana.cobas@neoris.com"/>
    <s v="ana.cobas"/>
    <n v="2300"/>
    <n v="657"/>
    <n v="38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WEB"/>
    <s v=".NET WEB"/>
    <m/>
    <m/>
    <m/>
    <m/>
    <m/>
    <n v="0"/>
    <m/>
    <m/>
    <n v="59154.36"/>
    <n v="951.95300933376245"/>
    <m/>
    <m/>
    <n v="0.9"/>
    <n v="72690.453340537817"/>
    <n v="65421.408006484038"/>
    <n v="1052.8066946650151"/>
    <n v="0.90420493539572089"/>
    <n v="79084.926462282063"/>
    <n v="1272.68951500293"/>
    <s v="Apply"/>
    <m/>
    <n v="59154.36"/>
    <n v="951.95300933376245"/>
    <n v="0.90420493539572089"/>
    <n v="79084.926462282063"/>
    <n v="1272.68951500293"/>
    <s v="ARS"/>
    <n v="0"/>
    <s v="ZABRANA, NICOLAS HORACIO"/>
    <s v="NO"/>
    <m/>
    <n v="0"/>
    <n v="0"/>
    <s v="LAPORTA, JORGE EDUARDO/DELIA, OSCAR ENRIQUE/MATHEU, EDUARDO GABRIEL"/>
  </r>
  <r>
    <n v="50255633"/>
    <s v="COLANERI, JUAN IGNACIO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8-06-04T00:00:00"/>
    <d v="2018-06-04T00:00:00"/>
    <d v="2019-05-01T00:00:00"/>
    <m/>
    <m/>
    <d v="1995-12-28T00:00:00"/>
    <n v="50174608"/>
    <s v="DANDINI, WALTER ANDRES"/>
    <n v="50171792"/>
    <s v="PALMITESSA, SABRINA MAGALI"/>
    <n v="50250248"/>
    <s v="ZABRANA, NICOLAS HORACIO"/>
    <n v="50173721"/>
    <s v="MANTOANI, MARIA CAROLINA"/>
    <n v="50172284"/>
    <s v="DELIA, OSCAR ENRIQUE"/>
    <n v="20392484346"/>
    <s v="M"/>
    <s v="AR"/>
    <s v="Argentina"/>
    <s v="juan.colaneri@neoris.com"/>
    <s v="juan.colaneri"/>
    <n v="2505"/>
    <n v="715"/>
    <n v="42"/>
    <n v="12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Selenium"/>
    <m/>
    <m/>
    <m/>
    <m/>
    <m/>
    <n v="0"/>
    <m/>
    <m/>
    <n v="64860"/>
    <n v="1043.7721274541359"/>
    <m/>
    <m/>
    <n v="1"/>
    <n v="66875.217073294785"/>
    <n v="66875.217073294785"/>
    <n v="1076.2023989909042"/>
    <n v="0.96986601073629231"/>
    <n v="86050.654453494571"/>
    <n v="1384.7868434743252"/>
    <s v="Apply"/>
    <m/>
    <n v="64860"/>
    <n v="1043.7721274541359"/>
    <n v="0.96986601073629231"/>
    <n v="86050.654453494571"/>
    <n v="1384.7868434743252"/>
    <s v="ARS"/>
    <n v="0"/>
    <s v="ZABRANA, NICOLAS HORACIO"/>
    <s v="NO"/>
    <m/>
    <n v="0"/>
    <n v="0"/>
    <s v="ROJAS VILLALOBOS, LUIS HUGO"/>
  </r>
  <r>
    <n v="50250771"/>
    <s v="CORNEJO, ALEJANDRO NICOLAS"/>
    <s v="AR"/>
    <s v="IC"/>
    <n v="2"/>
    <n v="3772"/>
    <s v="NEORIS CONSULTING ARGENTINA"/>
    <n v="3772500"/>
    <s v="INFORMATION TECHNOLOGY"/>
    <s v="Active"/>
    <s v="Full-time Regular"/>
    <s v="SUPPOR"/>
    <s v="Business Support"/>
    <s v="EX02"/>
    <s v="BS Consultant"/>
    <s v="BS Consultant"/>
    <s v="Consultant"/>
    <d v="2013-11-12T00:00:00"/>
    <d v="2013-11-12T00:00:00"/>
    <d v="2019-05-01T00:00:00"/>
    <m/>
    <m/>
    <d v="1988-05-08T00:00:00"/>
    <n v="50174749"/>
    <s v="BERARDI, JORGE GABRIEL"/>
    <n v="50171517"/>
    <s v="MANZANARES, SEBASTIAN ALBERTO"/>
    <n v="50250248"/>
    <s v="ZABRANA, NICOLAS HORACIO"/>
    <n v="50174749"/>
    <s v="BERARDI, JORGE GABRIEL"/>
    <n v="50172243"/>
    <s v="MANCHO BERCELLINI, VERONICA"/>
    <n v="23337202799"/>
    <s v="M"/>
    <s v="AR"/>
    <s v="Argentina"/>
    <s v="alejandro.cornejo@neoris.com"/>
    <s v="alejandro.cornejo"/>
    <n v="2695"/>
    <n v="770"/>
    <n v="45"/>
    <n v="13"/>
    <n v="16"/>
    <s v="ARGENTINA"/>
    <n v="8"/>
    <s v="ARGENTINA"/>
    <n v="3"/>
    <s v="SF - SN - ROJAS"/>
    <s v="SF - SN - ROJASSUPPOREX02"/>
    <n v="5"/>
    <s v="IT"/>
    <n v="300"/>
    <s v="INFORMATION TECHNOLOGY"/>
    <n v="507"/>
    <s v="INFORMATION TECHNOLOGY"/>
    <n v="0"/>
    <s v="Non Billable"/>
    <n v="10"/>
    <s v="Country Management"/>
    <m/>
    <s v="ARGROS"/>
    <s v="Rosario-MadresPlaza 25Mayo3020"/>
    <n v="40"/>
    <m/>
    <s v="."/>
    <s v="BUSINESS SUPPORT"/>
    <s v="BUSINESS SUPPORT"/>
    <s v="IT"/>
    <s v="SERVICES &amp; DATA CENTER"/>
    <s v="IT-SERVICES &amp; DATA CENTER"/>
    <m/>
    <m/>
    <m/>
    <m/>
    <m/>
    <n v="0"/>
    <m/>
    <m/>
    <n v="62442.18"/>
    <n v="1004.8628902478275"/>
    <m/>
    <m/>
    <n v="1"/>
    <n v="68793.645532591472"/>
    <n v="76437.383925101632"/>
    <n v="1230.0834233199489"/>
    <n v="0.81690629366888001"/>
    <n v="93866.573165377835"/>
    <n v="1510.5660309845161"/>
    <s v="Apply"/>
    <m/>
    <n v="62442.18"/>
    <n v="1004.8628902478275"/>
    <n v="0.81690629366888001"/>
    <n v="93866.573165377835"/>
    <n v="1510.5660309845161"/>
    <s v="ARS"/>
    <n v="0"/>
    <s v="ZABRANA, NICOLAS HORACIO"/>
    <s v="NO"/>
    <m/>
    <n v="0"/>
    <n v="0"/>
    <s v="MANCHO BERCELLINI, VERONICA"/>
  </r>
  <r>
    <n v="50256077"/>
    <s v="COSTA, CHRISTIAN FRANCISCO"/>
    <s v="AR"/>
    <s v="IC"/>
    <n v="2"/>
    <n v="228"/>
    <s v="NEORIS ARGENTINA"/>
    <n v="2281929"/>
    <s v="Testing &amp; Quality Assurance"/>
    <s v="Active"/>
    <s v="Full-time Regular"/>
    <s v="DEVELO"/>
    <s v="Software Development"/>
    <s v="HX02"/>
    <s v="Functional Analyst"/>
    <s v="Functional Analyst"/>
    <s v="Consultant"/>
    <d v="2018-09-10T00:00:00"/>
    <d v="2018-09-10T00:00:00"/>
    <d v="2019-05-01T00:00:00"/>
    <m/>
    <m/>
    <d v="1989-08-22T00:00:00"/>
    <n v="50173362"/>
    <s v="MENDEZ, ALBERTO JUAN"/>
    <n v="50171792"/>
    <s v="PALMITESSA, SABRINA MAGALI"/>
    <n v="50250248"/>
    <s v="ZABRANA, NICOLAS HORACIO"/>
    <n v="50177513"/>
    <s v="LOPEZ, SILVANA ANDREA"/>
    <n v="50252948"/>
    <s v="LAPORTA, JORGE EDUARDO"/>
    <n v="20957284982"/>
    <s v="M"/>
    <s v="VE"/>
    <s v="Venezuela"/>
    <s v="christian.costa@neoris.com"/>
    <s v="christian.costa"/>
    <n v="2675"/>
    <n v="763"/>
    <n v="45"/>
    <n v="13"/>
    <n v="16"/>
    <s v="ARGENTINA"/>
    <n v="8"/>
    <s v="ARGENTINA"/>
    <n v="4"/>
    <s v="ROS - BS AS"/>
    <s v="ROS - BS ASDEVELOH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Functional Analyst"/>
    <m/>
    <m/>
    <m/>
    <m/>
    <m/>
    <n v="0"/>
    <m/>
    <m/>
    <n v="66260.88"/>
    <n v="1066.3160605085293"/>
    <m/>
    <m/>
    <n v="1"/>
    <n v="75598.07147415934"/>
    <n v="75598.07147415934"/>
    <n v="1216.5766249462397"/>
    <n v="0.87648902555204811"/>
    <n v="91872.740488813128"/>
    <n v="1478.4798919989239"/>
    <s v="Apply"/>
    <m/>
    <n v="66260.88"/>
    <n v="1066.3160605085293"/>
    <n v="0.87648902555204811"/>
    <n v="91872.740488813128"/>
    <n v="1478.4798919989239"/>
    <s v="ARS"/>
    <n v="0"/>
    <s v="ZABRANA, NICOLAS HORACIO"/>
    <s v="NO"/>
    <m/>
    <n v="0"/>
    <n v="0"/>
    <s v="ROJAS VILLALOBOS, LUIS HUGO"/>
  </r>
  <r>
    <n v="50254735"/>
    <s v="COTTONARO, LUCIANO"/>
    <s v="AR"/>
    <s v="IC"/>
    <n v="2"/>
    <n v="3446"/>
    <s v="NEORIS ONE ARGENTINA"/>
    <n v="3446620"/>
    <s v="Customer Relationships Mgte"/>
    <s v="Active"/>
    <s v="Full-time Regular"/>
    <s v="SYINCO"/>
    <s v="Systems Integration Consulting"/>
    <s v="NX02"/>
    <s v="SI Consultant"/>
    <s v="SI Consultant"/>
    <s v="Consultant"/>
    <d v="2017-10-23T00:00:00"/>
    <d v="2017-10-23T00:00:00"/>
    <d v="2019-05-01T00:00:00"/>
    <m/>
    <m/>
    <d v="1993-10-15T00:00:00"/>
    <n v="50172284"/>
    <s v="DELIA, OSCAR ENRIQUE"/>
    <n v="50171792"/>
    <s v="PALMITESSA, SABRINA MAGALI"/>
    <n v="50250248"/>
    <s v="ZABRANA, NICOLAS HORACIO"/>
    <n v="50176735"/>
    <s v="PRAUSE, ADRIAN"/>
    <n v="50253779"/>
    <s v="HERRERO COY, LIDIA"/>
    <n v="20375628865"/>
    <s v="M"/>
    <s v="AR"/>
    <s v="Argentina"/>
    <s v="luciano.cottonaro@neoris.com"/>
    <s v="luciano.cottonaro"/>
    <n v="1730"/>
    <n v="493"/>
    <n v="29"/>
    <n v="8"/>
    <n v="16"/>
    <s v="ARGENTINA"/>
    <n v="8"/>
    <s v="ARGENTINA"/>
    <n v="4"/>
    <s v="ROS - BS AS"/>
    <s v="ROS - BS ASSYINCONX02"/>
    <n v="7"/>
    <s v="General Operation"/>
    <n v="41"/>
    <s v="Customer Relationships Mgt"/>
    <s v="T56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42725.450000000004"/>
    <n v="687.56758931445131"/>
    <m/>
    <m/>
    <n v="0.9"/>
    <n v="81620"/>
    <n v="73458"/>
    <n v="1182.1371097521726"/>
    <n v="0.58163100002722645"/>
    <n v="57578.49173933157"/>
    <n v="926.59304376137061"/>
    <s v="Apply"/>
    <m/>
    <n v="42725.450000000004"/>
    <n v="687.56758931445131"/>
    <n v="0.58163100002722645"/>
    <n v="57578.49173933157"/>
    <n v="926.59304376137061"/>
    <s v="ARS"/>
    <n v="0"/>
    <s v="ZABRANA, NICOLAS HORACIO"/>
    <s v="NO"/>
    <m/>
    <n v="0"/>
    <n v="0"/>
    <s v="CASARSA, GABRIEL ERNESTO"/>
  </r>
  <r>
    <n v="50254570"/>
    <s v="CUTRIN, JOAQUIN"/>
    <s v="AR"/>
    <s v="IC"/>
    <n v="2"/>
    <n v="228"/>
    <s v="NEORIS ARGENTINA"/>
    <n v="2280923"/>
    <s v="SWF (Non SAP)"/>
    <s v="Active"/>
    <s v="Full-time Regular"/>
    <s v="SYINCO"/>
    <s v="Systems Integration Consulting"/>
    <s v="NX02"/>
    <s v="SI Consultant"/>
    <s v="SI Consultant"/>
    <s v="Consultant"/>
    <d v="2017-09-11T00:00:00"/>
    <d v="2017-09-11T00:00:00"/>
    <d v="2019-05-01T00:00:00"/>
    <m/>
    <m/>
    <d v="1994-09-29T00:00:00"/>
    <n v="50172284"/>
    <s v="DELIA, OSCAR ENRIQUE"/>
    <n v="50171792"/>
    <s v="PALMITESSA, SABRINA MAGALI"/>
    <n v="50250248"/>
    <s v="ZABRANA, NICOLAS HORACIO"/>
    <n v="50253779"/>
    <s v="HERRERO COY, LIDIA"/>
    <n v="50253779"/>
    <s v="HERRERO COY, LIDIA"/>
    <n v="20384349510"/>
    <s v="M"/>
    <s v="AR"/>
    <s v="Argentina"/>
    <s v="joaquin.cutrin@neoris.com"/>
    <s v="joaquin.cutrin"/>
    <n v="1730"/>
    <n v="493"/>
    <n v="29"/>
    <n v="8"/>
    <n v="16"/>
    <s v="ARGENTINA"/>
    <n v="8"/>
    <s v="ARGENTINA"/>
    <n v="4"/>
    <s v="ROS - BS AS"/>
    <s v="ROS - BS ASSYINCON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CRM"/>
    <s v="PLATFORMS &amp; SOLUTIONS"/>
    <s v="CUSTOMER RELATIONSHIP MANAGEME"/>
    <s v="MICROSOFT DYNAMICS 365"/>
    <e v="#N/A"/>
    <m/>
    <m/>
    <m/>
    <m/>
    <m/>
    <n v="0"/>
    <m/>
    <m/>
    <n v="46998"/>
    <n v="756.32442870936598"/>
    <m/>
    <m/>
    <n v="1"/>
    <n v="81620"/>
    <n v="81620"/>
    <n v="1313.4856775024139"/>
    <n v="0.57581475128644943"/>
    <n v="64436.024500023712"/>
    <n v="1036.9492195047267"/>
    <s v="Apply"/>
    <m/>
    <n v="46998"/>
    <n v="756.32442870936598"/>
    <n v="0.57581475128644943"/>
    <n v="64436.024500023712"/>
    <n v="1036.9492195047267"/>
    <s v="ARS"/>
    <n v="0"/>
    <s v="ZABRANA, NICOLAS HORACIO"/>
    <s v="NO"/>
    <m/>
    <n v="0"/>
    <n v="0"/>
    <s v="LAPORTA, JORGE EDUARDO/DELIA, OSCAR ENRIQUE/MATHEU, EDUARDO GABRIEL"/>
  </r>
  <r>
    <n v="50254730"/>
    <s v="DELBUONO, MARCOS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7-10-23T00:00:00"/>
    <d v="2017-10-23T00:00:00"/>
    <d v="2019-05-01T00:00:00"/>
    <m/>
    <m/>
    <d v="1994-03-28T00:00:00"/>
    <n v="50174608"/>
    <s v="DANDINI, WALTER ANDRES"/>
    <n v="50171792"/>
    <s v="PALMITESSA, SABRINA MAGALI"/>
    <n v="50250248"/>
    <s v="ZABRANA, NICOLAS HORACIO"/>
    <n v="50178044"/>
    <s v="PLAZA, NATALIA ANDREA"/>
    <n v="50172284"/>
    <s v="DELIA, OSCAR ENRIQUE"/>
    <n v="20377153228"/>
    <s v="M"/>
    <s v="AR"/>
    <s v="Argentina"/>
    <s v="marcos.delbuono@neoris.com"/>
    <s v="marcos.delbuono"/>
    <n v="2050"/>
    <n v="585"/>
    <n v="34"/>
    <n v="10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Rational"/>
    <m/>
    <m/>
    <m/>
    <m/>
    <m/>
    <n v="0"/>
    <m/>
    <m/>
    <n v="52920"/>
    <n v="851.62536208561312"/>
    <m/>
    <m/>
    <n v="1"/>
    <n v="66875.217073294785"/>
    <n v="66875.217073294785"/>
    <n v="1076.2023989909042"/>
    <n v="0.79132453419926907"/>
    <n v="70457.895769372612"/>
    <n v="1133.8573506497041"/>
    <s v="Apply"/>
    <m/>
    <n v="52920"/>
    <n v="851.62536208561312"/>
    <n v="0.79132453419926907"/>
    <n v="70457.895769372612"/>
    <n v="1133.8573506497041"/>
    <s v="ARS"/>
    <n v="0"/>
    <s v="ZABRANA, NICOLAS HORACIO"/>
    <s v="NO"/>
    <m/>
    <n v="0"/>
    <n v="0"/>
    <s v="ROJAS VILLALOBOS, LUIS HUGO"/>
  </r>
  <r>
    <n v="50253842"/>
    <s v="DELGADO, FLORENCIA JUDITH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03-01T00:00:00"/>
    <d v="2017-03-01T00:00:00"/>
    <d v="2019-05-01T00:00:00"/>
    <m/>
    <m/>
    <d v="1989-09-26T00:00:00"/>
    <n v="50172253"/>
    <s v="MATHEU, EDUARDO GABRIEL"/>
    <n v="50171792"/>
    <s v="PALMITESSA, SABRINA MAGALI"/>
    <n v="50250248"/>
    <s v="ZABRANA, NICOLAS HORACIO"/>
    <n v="50172253"/>
    <s v="MATHEU, EDUARDO GABRIEL"/>
    <n v="50172253"/>
    <s v="MATHEU, EDUARDO GABRIEL"/>
    <n v="27343449742"/>
    <s v="F"/>
    <s v="AR"/>
    <s v="Argentina"/>
    <s v="florencia.delgado@neoris.com"/>
    <s v="florencia.delgado"/>
    <n v="2130"/>
    <n v="608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52821.52"/>
    <n v="850.04055358867072"/>
    <m/>
    <m/>
    <n v="0.9"/>
    <n v="72690.453340537817"/>
    <n v="65421.408006484038"/>
    <n v="1052.8066946650151"/>
    <n v="0.80740420620058739"/>
    <n v="73437.521504461445"/>
    <n v="1181.8075555915907"/>
    <s v="Apply"/>
    <m/>
    <n v="52821.52"/>
    <n v="850.04055358867072"/>
    <n v="0.80740420620058739"/>
    <n v="73437.521504461445"/>
    <n v="1181.8075555915907"/>
    <s v="ARS"/>
    <n v="0"/>
    <s v="ZABRANA, NICOLAS HORACIO"/>
    <s v="NO"/>
    <m/>
    <n v="0"/>
    <n v="0"/>
    <s v="LAPORTA, JORGE EDUARDO/DELIA, OSCAR ENRIQUE/MATHEU, EDUARDO GABRIEL"/>
  </r>
  <r>
    <n v="50255975"/>
    <s v="DOMINGUEZ CEJAS, RICARD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8-06T00:00:00"/>
    <d v="2018-08-06T00:00:00"/>
    <d v="2019-05-01T00:00:00"/>
    <m/>
    <m/>
    <d v="1990-11-29T00:00:00"/>
    <n v="50179357"/>
    <s v="BUZEY ROCCI, MILTON IGNACIO"/>
    <n v="50171792"/>
    <s v="PALMITESSA, SABRINA MAGALI"/>
    <n v="50250248"/>
    <s v="ZABRANA, NICOLAS HORACIO"/>
    <n v="50256207"/>
    <s v="COMESAÑA, DAMIAN"/>
    <n v="50252948"/>
    <s v="LAPORTA, JORGE EDUARDO"/>
    <n v="20357987882"/>
    <s v="M"/>
    <s v="AR"/>
    <s v="Argentina"/>
    <s v="ricardo.dominguez@neoris.com"/>
    <s v="ricardo.dominguez"/>
    <n v="2325"/>
    <n v="664"/>
    <n v="39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57331.909999999996"/>
    <n v="922.62487930479551"/>
    <m/>
    <m/>
    <n v="1"/>
    <n v="72690.453340537817"/>
    <n v="72690.453340537817"/>
    <n v="1169.7852162944612"/>
    <n v="0.78871306155449838"/>
    <n v="80290.926301310494"/>
    <n v="1292.0973012763195"/>
    <s v="Apply"/>
    <m/>
    <n v="57331.909999999996"/>
    <n v="922.62487930479551"/>
    <n v="0.78871306155449838"/>
    <n v="80290.926301310494"/>
    <n v="1292.0973012763195"/>
    <s v="ARS"/>
    <n v="0"/>
    <s v="ZABRANA, NICOLAS HORACIO"/>
    <s v="NO"/>
    <m/>
    <n v="0"/>
    <n v="0"/>
    <s v="LAPORTA, JORGE EDUARDO/DELIA, OSCAR ENRIQUE/MATHEU, EDUARDO GABRIEL"/>
  </r>
  <r>
    <n v="50250168"/>
    <s v="EL JALL, MARCELA ALEJANDRA"/>
    <s v="AR"/>
    <s v="IC"/>
    <n v="2"/>
    <n v="3772"/>
    <s v="NEORIS CONSULTING ARGENTINA"/>
    <n v="3772931"/>
    <s v="M-C&amp;E"/>
    <s v="Active"/>
    <s v="Full-time Regular"/>
    <s v="MNGSER"/>
    <s v="Managed Services"/>
    <s v="FY02"/>
    <s v="Consultant - HT"/>
    <s v="Consultant - HT"/>
    <s v="Consultant"/>
    <d v="2013-03-25T00:00:00"/>
    <d v="2013-03-25T00:00:00"/>
    <d v="2019-05-01T00:00:00"/>
    <m/>
    <m/>
    <d v="1967-03-28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183268541"/>
    <s v="F"/>
    <s v="AR"/>
    <s v="Argentina"/>
    <s v="marcela.eljall@neoris.com"/>
    <s v="marcela.eljall"/>
    <n v="2260"/>
    <n v="645"/>
    <n v="38"/>
    <n v="11"/>
    <n v="16"/>
    <s v="ARGENTINA"/>
    <n v="8"/>
    <s v="ARGENTINA"/>
    <n v="4"/>
    <s v="ROS - BS AS"/>
    <s v="ROS - BS ASMNGSERFY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APPLICATION SUPPORT"/>
    <s v="PLATFORMS &amp; SOLUTIONS"/>
    <s v="ERP DEVELOPMENT &amp; IMPLEMENTATI"/>
    <s v="SAP R3 - SAP LEVEL 1"/>
    <s v="SAP ECC - Level 1"/>
    <m/>
    <m/>
    <m/>
    <m/>
    <m/>
    <n v="0"/>
    <m/>
    <m/>
    <n v="51839.590000000004"/>
    <n v="834.23865465078859"/>
    <m/>
    <m/>
    <n v="1"/>
    <n v="79449.916115090935"/>
    <n v="79449.916115090935"/>
    <n v="1278.5631817684412"/>
    <n v="0.65248136857571148"/>
    <n v="77355.330388730858"/>
    <n v="1244.8556547912915"/>
    <s v="Apply"/>
    <m/>
    <n v="51839.590000000004"/>
    <n v="834.23865465078859"/>
    <n v="0.65248136857571148"/>
    <n v="77355.330388730858"/>
    <n v="1244.8556547912915"/>
    <s v="ARS"/>
    <n v="0"/>
    <s v="ZABRANA, NICOLAS HORACIO"/>
    <s v="NO"/>
    <m/>
    <n v="0"/>
    <n v="0"/>
    <s v="RODRIGUEZ, ARIEL EDUARDO"/>
  </r>
  <r>
    <n v="50253334"/>
    <s v="ESTEVEZ, JENIFER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6-10-03T00:00:00"/>
    <d v="2016-10-03T00:00:00"/>
    <d v="2019-05-01T00:00:00"/>
    <m/>
    <m/>
    <d v="1992-11-23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7379802376"/>
    <s v="F"/>
    <s v="AR"/>
    <s v="Argentina"/>
    <s v="jenifer.estevez@neoris.com"/>
    <s v="jenifer.estevez"/>
    <n v="1925"/>
    <n v="549"/>
    <n v="32"/>
    <n v="9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JAS"/>
    <s v="Rojas - Av. 25 de Mayo 50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9096.78"/>
    <n v="790.09945284840683"/>
    <m/>
    <m/>
    <n v="0.9"/>
    <n v="66875.217073294785"/>
    <n v="60187.695365965308"/>
    <n v="968.58215909181376"/>
    <n v="0.81572786100999384"/>
    <n v="66061.750289748059"/>
    <n v="1063.1115270316714"/>
    <s v="Apply"/>
    <m/>
    <n v="49096.78"/>
    <n v="790.09945284840683"/>
    <n v="0.81572786100999384"/>
    <n v="66061.750289748059"/>
    <n v="1063.1115270316714"/>
    <s v="ARS"/>
    <n v="0"/>
    <s v="ZABRANA, NICOLAS HORACIO"/>
    <s v="NO"/>
    <m/>
    <n v="0"/>
    <n v="0"/>
    <s v="ROJAS VILLALOBOS, LUIS HUGO"/>
  </r>
  <r>
    <n v="50253494"/>
    <s v="FERRA, FLORENCI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6-11-23T00:00:00"/>
    <d v="2016-11-23T00:00:00"/>
    <d v="2019-05-01T00:00:00"/>
    <m/>
    <m/>
    <d v="1990-02-19T00:00:00"/>
    <n v="50178384"/>
    <s v="GAMBARO, MATIAS NICOLAS"/>
    <n v="50171792"/>
    <s v="PALMITESSA, SABRINA MAGALI"/>
    <n v="50250248"/>
    <s v="ZABRANA, NICOLAS HORACIO"/>
    <n v="50251714"/>
    <s v="BARREIRO, TATIANA VANESA"/>
    <n v="50172253"/>
    <s v="MATHEU, EDUARDO GABRIEL"/>
    <n v="27350316111"/>
    <s v="F"/>
    <s v="AR"/>
    <s v="Argentina"/>
    <s v="florencia.ferra@neoris.com"/>
    <s v="florencia.ferra"/>
    <n v="2090"/>
    <n v="596"/>
    <n v="35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51760.17"/>
    <n v="832.96057289990335"/>
    <m/>
    <m/>
    <n v="0.9"/>
    <n v="72690.453340537817"/>
    <n v="65421.408006484038"/>
    <n v="1052.8066946650151"/>
    <n v="0.79118092345046975"/>
    <n v="71844.274697363624"/>
    <n v="1156.1679223907888"/>
    <s v="Apply"/>
    <m/>
    <n v="51760.17"/>
    <n v="832.96057289990335"/>
    <n v="0.79118092345046975"/>
    <n v="71844.274697363624"/>
    <n v="1156.1679223907888"/>
    <s v="ARS"/>
    <n v="0"/>
    <s v="ZABRANA, NICOLAS HORACIO"/>
    <s v="NO"/>
    <m/>
    <n v="0"/>
    <n v="0"/>
    <s v="LAPORTA, JORGE EDUARDO/DELIA, OSCAR ENRIQUE/MATHEU, EDUARDO GABRIEL"/>
  </r>
  <r>
    <n v="50253949"/>
    <s v="FETA, JUAN PABL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04-03T00:00:00"/>
    <d v="2017-04-03T00:00:00"/>
    <d v="2019-05-01T00:00:00"/>
    <m/>
    <m/>
    <d v="1986-12-02T00:00:00"/>
    <n v="50176819"/>
    <s v="MESERE, CECILIA GUADALUPE"/>
    <n v="50171792"/>
    <s v="PALMITESSA, SABRINA MAGALI"/>
    <n v="50250248"/>
    <s v="ZABRANA, NICOLAS HORACIO"/>
    <n v="50179698"/>
    <s v="GUAITA, JOSE IGNACIO"/>
    <n v="50172284"/>
    <s v="DELIA, OSCAR ENRIQUE"/>
    <n v="20327491165"/>
    <s v="M"/>
    <s v="AR"/>
    <s v="Argentina"/>
    <s v="juan.feta@neoris.com"/>
    <s v="juan.feta"/>
    <n v="2690"/>
    <n v="768"/>
    <n v="45"/>
    <n v="13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57817.88"/>
    <n v="930.44544576762144"/>
    <m/>
    <m/>
    <n v="1"/>
    <n v="72690.453340537817"/>
    <n v="72690.453340537817"/>
    <n v="1169.7852162944612"/>
    <n v="0.79539853368552704"/>
    <n v="91782.75384013333"/>
    <n v="1477.0317644051067"/>
    <s v="Apply"/>
    <m/>
    <n v="57817.88"/>
    <n v="930.44544576762144"/>
    <n v="0.79539853368552704"/>
    <n v="91782.75384013333"/>
    <n v="1477.0317644051067"/>
    <s v="ARS"/>
    <n v="0"/>
    <s v="ZABRANA, NICOLAS HORACIO"/>
    <s v="NO"/>
    <m/>
    <n v="0"/>
    <n v="0"/>
    <s v="LAPORTA, JORGE EDUARDO/DELIA, OSCAR ENRIQUE/MATHEU, EDUARDO GABRIEL"/>
  </r>
  <r>
    <n v="50253838"/>
    <s v="FOLLI, GONZALO EZEQUIEL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03-01T00:00:00"/>
    <d v="2017-03-01T00:00:00"/>
    <d v="2019-05-01T00:00:00"/>
    <m/>
    <m/>
    <d v="1997-03-25T00:00:00"/>
    <n v="50172253"/>
    <s v="MATHEU, EDUARDO GABRIEL"/>
    <n v="50171792"/>
    <s v="PALMITESSA, SABRINA MAGALI"/>
    <n v="50250248"/>
    <s v="ZABRANA, NICOLAS HORACIO"/>
    <n v="50172253"/>
    <s v="MATHEU, EDUARDO GABRIEL"/>
    <n v="50172253"/>
    <s v="MATHEU, EDUARDO GABRIEL"/>
    <n v="20400169226"/>
    <s v="M"/>
    <s v="AR"/>
    <s v="Argentina"/>
    <s v="gonzalo.folli@neoris.com"/>
    <s v=" gonzalo.folli"/>
    <n v="1920"/>
    <n v="548"/>
    <n v="32"/>
    <n v="9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ANGULAR"/>
    <m/>
    <m/>
    <m/>
    <m/>
    <m/>
    <n v="0"/>
    <m/>
    <m/>
    <n v="49096.78"/>
    <n v="790.09945284840683"/>
    <m/>
    <m/>
    <n v="0.9"/>
    <n v="72690.453340537817"/>
    <n v="65421.408006484038"/>
    <n v="1052.8066946650151"/>
    <n v="0.75046963212919426"/>
    <n v="66209.446250836278"/>
    <n v="1065.4883529262356"/>
    <s v="Apply"/>
    <m/>
    <n v="49096.78"/>
    <n v="790.09945284840683"/>
    <n v="0.75046963212919426"/>
    <n v="66209.446250836278"/>
    <n v="1065.4883529262356"/>
    <s v="ARS"/>
    <n v="0"/>
    <s v="ZABRANA, NICOLAS HORACIO"/>
    <s v="NO"/>
    <m/>
    <n v="0"/>
    <n v="0"/>
    <s v="LAPORTA, JORGE EDUARDO/DELIA, OSCAR ENRIQUE/MATHEU, EDUARDO GABRIEL"/>
  </r>
  <r>
    <n v="50251720"/>
    <s v="FRETES, MATIAS LEONARDO"/>
    <s v="AR"/>
    <s v="IC"/>
    <n v="2"/>
    <n v="3772"/>
    <s v="NEORIS CONSULTING ARGENTINA"/>
    <n v="3772472"/>
    <s v="OTS TELCO"/>
    <s v="Active"/>
    <s v="Full-time Regular"/>
    <s v="MNGSER"/>
    <s v="Managed Services"/>
    <s v="FX02"/>
    <s v="Consultant"/>
    <s v="Consultant"/>
    <s v="Consultant"/>
    <d v="2014-10-20T00:00:00"/>
    <d v="2014-10-20T00:00:00"/>
    <d v="2019-05-01T00:00:00"/>
    <m/>
    <m/>
    <d v="1985-09-01T00:00:00"/>
    <n v="50250786"/>
    <s v="FULCINI, IGNACIO NICOLAS"/>
    <n v="50171792"/>
    <s v="PALMITESSA, SABRINA MAGALI"/>
    <n v="50250248"/>
    <s v="ZABRANA, NICOLAS HORACIO"/>
    <n v="50250148"/>
    <s v="DALDOVO, EMANUEL ALBERTO"/>
    <n v="50254511"/>
    <s v="CANELO, ALEJANDRO FABIO"/>
    <n v="20318345962"/>
    <s v="M"/>
    <s v="AR"/>
    <s v="Argentina"/>
    <s v="matias.fretes@neoris.com"/>
    <s v="matias.fretes"/>
    <n v="2400"/>
    <n v="685"/>
    <n v="40"/>
    <n v="11"/>
    <n v="16"/>
    <s v="ARGENTINA"/>
    <n v="8"/>
    <s v="ARGENTINA"/>
    <n v="4"/>
    <s v="ROS - BS AS"/>
    <s v="ROS - BS ASMNGSERFX02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7838.28"/>
    <n v="769.84679755391051"/>
    <m/>
    <m/>
    <n v="1"/>
    <n v="69692.908872886779"/>
    <n v="69692.908872886779"/>
    <n v="1121.5466506740711"/>
    <n v="0.68641531503947495"/>
    <n v="81290.023055521888"/>
    <n v="1308.1754595352734"/>
    <s v="Apply"/>
    <m/>
    <n v="47838.28"/>
    <n v="769.84679755391051"/>
    <n v="0.68641531503947495"/>
    <n v="81290.023055521888"/>
    <n v="1308.1754595352734"/>
    <s v="ARS"/>
    <n v="0"/>
    <s v="ZABRANA, NICOLAS HORACIO"/>
    <s v="NO"/>
    <m/>
    <n v="0"/>
    <n v="0"/>
    <s v="CANELO, ALEJANDRO FABIO"/>
  </r>
  <r>
    <n v="50256761"/>
    <s v="GALAIN, LUIS DARIO"/>
    <s v="AR"/>
    <s v="IC"/>
    <n v="2"/>
    <n v="228"/>
    <s v="NEORIS ARGENTINA"/>
    <n v="2281929"/>
    <s v="Testing &amp; Quality Assurance"/>
    <s v="Active"/>
    <s v="Full-time Regular"/>
    <s v="DEVELO"/>
    <s v="Software Development"/>
    <s v="GX02"/>
    <s v="Developer"/>
    <s v="Developer"/>
    <s v="Consultant"/>
    <d v="2019-03-18T00:00:00"/>
    <d v="2019-03-18T00:00:00"/>
    <d v="2019-05-01T00:00:00"/>
    <m/>
    <m/>
    <d v="1989-08-03T00:00:00"/>
    <n v="50175323"/>
    <s v="CAVAGNARI, LIONEL"/>
    <n v="50171792"/>
    <s v="PALMITESSA, SABRINA MAGALI"/>
    <n v="50250248"/>
    <s v="ZABRANA, NICOLAS HORACIO"/>
    <n v="50250247"/>
    <s v="MATRERO, MAXIMILIANO"/>
    <n v="50172284"/>
    <s v="DELIA, OSCAR ENRIQUE"/>
    <n v="20345409328"/>
    <s v="M"/>
    <s v="AR"/>
    <s v="Argentina"/>
    <s v="luis.galain@neoris.com"/>
    <s v="luis.galain"/>
    <n v="1990"/>
    <n v="568"/>
    <n v="33"/>
    <n v="9"/>
    <n v="16"/>
    <s v="ARGENTINA"/>
    <n v="8"/>
    <s v="ARGENTINA"/>
    <n v="4"/>
    <s v="ROS - BS AS"/>
    <s v="ROS - BS ASDEVELOG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Rational Functional Tester"/>
    <m/>
    <m/>
    <m/>
    <m/>
    <m/>
    <n v="0"/>
    <m/>
    <m/>
    <n v="49500"/>
    <n v="796.58834888960416"/>
    <m/>
    <m/>
    <n v="1"/>
    <n v="72690.453340537817"/>
    <n v="72690.453340537817"/>
    <n v="1169.7852162944612"/>
    <n v="0.68096975221909883"/>
    <n v="68126.404671788798"/>
    <n v="1096.3373780461666"/>
    <s v="Apply"/>
    <m/>
    <n v="49500"/>
    <n v="796.58834888960416"/>
    <n v="0.68096975221909883"/>
    <n v="68126.404671788798"/>
    <n v="1096.3373780461666"/>
    <s v="ARS"/>
    <n v="0"/>
    <s v="ZABRANA, NICOLAS HORACIO"/>
    <s v="NO"/>
    <m/>
    <n v="0"/>
    <n v="0"/>
    <s v="ROJAS VILLALOBOS, LUIS HUGO"/>
  </r>
  <r>
    <n v="50255990"/>
    <s v="GOMEZ, LUCIAN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8-13T00:00:00"/>
    <d v="2018-08-13T00:00:00"/>
    <d v="2019-05-01T00:00:00"/>
    <m/>
    <m/>
    <d v="1983-12-03T00:00:00"/>
    <n v="50257641"/>
    <s v="CINCOTTI AQUIAS, CARMEN LUISA"/>
    <n v="50171792"/>
    <s v="PALMITESSA, SABRINA MAGALI"/>
    <n v="50250248"/>
    <s v="ZABRANA, NICOLAS HORACIO"/>
    <n v="50251445"/>
    <s v="FOJGIEL, MATIAS ARIEL"/>
    <n v="50252948"/>
    <s v="LAPORTA, JORGE EDUARDO"/>
    <n v="20306396553"/>
    <s v="M"/>
    <s v="AR"/>
    <s v="Argentina"/>
    <s v="luciano.gomez@neoris.com"/>
    <s v="luciano.gomez"/>
    <n v="3035"/>
    <n v="866"/>
    <n v="51"/>
    <n v="14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64680"/>
    <n v="1040.8754425490827"/>
    <m/>
    <m/>
    <n v="1"/>
    <n v="72690.453340537817"/>
    <n v="72690.453340537817"/>
    <n v="1169.7852162944612"/>
    <n v="0.88980047623295577"/>
    <n v="104058.44526717211"/>
    <n v="1674.5807091595125"/>
    <s v="Apply"/>
    <m/>
    <n v="64680"/>
    <n v="1040.8754425490827"/>
    <n v="0.88980047623295577"/>
    <n v="104058.44526717211"/>
    <n v="1674.5807091595125"/>
    <s v="ARS"/>
    <n v="0"/>
    <s v="ZABRANA, NICOLAS HORACIO"/>
    <s v="NO"/>
    <m/>
    <n v="0"/>
    <n v="0"/>
    <s v="LAPORTA, JORGE EDUARDO/DELIA, OSCAR ENRIQUE/MATHEU, EDUARDO GABRIEL"/>
  </r>
  <r>
    <n v="50256397"/>
    <s v="GONZALEZ, JOEL"/>
    <s v="AR"/>
    <s v="IC"/>
    <n v="2"/>
    <n v="228"/>
    <s v="NEORIS ARGENTINA"/>
    <n v="2280620"/>
    <s v="Customer Relationships Mgte"/>
    <s v="Active"/>
    <s v="Full-time Regular"/>
    <s v="SYINCO"/>
    <s v="Systems Integration Consulting"/>
    <s v="NX02"/>
    <s v="SI Consultant"/>
    <s v="SI Consultant"/>
    <s v="Consultant"/>
    <d v="2018-12-03T00:00:00"/>
    <d v="2018-12-03T00:00:00"/>
    <d v="2019-05-01T00:00:00"/>
    <m/>
    <m/>
    <d v="1996-02-12T00:00:00"/>
    <n v="50172284"/>
    <s v="DELIA, OSCAR ENRIQUE"/>
    <n v="50171792"/>
    <s v="PALMITESSA, SABRINA MAGALI"/>
    <n v="50250248"/>
    <s v="ZABRANA, NICOLAS HORACIO"/>
    <n v="50179772"/>
    <s v="ZEHNDER PENA, ANDRES ENRIQUE"/>
    <n v="50253779"/>
    <s v="HERRERO COY, LIDIA"/>
    <n v="23395035479"/>
    <s v="M"/>
    <s v="AR"/>
    <s v="Argentina"/>
    <s v="joel.gonzalez@neoris.com"/>
    <s v="joel.gonzalez"/>
    <n v="1965"/>
    <n v="561"/>
    <n v="33"/>
    <n v="9"/>
    <n v="16"/>
    <s v="ARGENTINA"/>
    <n v="8"/>
    <s v="ARGENTINA"/>
    <n v="4"/>
    <s v="ROS - BS AS"/>
    <s v="ROS - BS ASSYINCONX02"/>
    <n v="7"/>
    <s v="General Operation"/>
    <n v="41"/>
    <s v="Customer Relationships Mgt"/>
    <s v="T54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50600"/>
    <n v="814.29031219826197"/>
    <m/>
    <m/>
    <n v="0.9"/>
    <n v="81620"/>
    <n v="73458"/>
    <n v="1182.1371097521726"/>
    <n v="0.68882899071578318"/>
    <n v="67701.69906584626"/>
    <n v="1089.5027207249157"/>
    <s v="Apply"/>
    <m/>
    <n v="50600"/>
    <n v="814.29031219826197"/>
    <n v="0.68882899071578318"/>
    <n v="67701.69906584626"/>
    <n v="1089.5027207249157"/>
    <s v="ARS"/>
    <n v="0"/>
    <s v="ZABRANA, NICOLAS HORACIO"/>
    <s v="NO"/>
    <m/>
    <n v="0"/>
    <n v="0"/>
    <s v="CASARSA, GABRIEL ERNESTO"/>
  </r>
  <r>
    <n v="50254768"/>
    <s v="GUZMAN, YASMIN SABRIN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11-01T00:00:00"/>
    <d v="2017-11-01T00:00:00"/>
    <d v="2019-05-01T00:00:00"/>
    <m/>
    <m/>
    <d v="1992-04-10T00:00:00"/>
    <n v="50251673"/>
    <s v="GARCIA, XAVIER LUIS"/>
    <n v="50171792"/>
    <s v="PALMITESSA, SABRINA MAGALI"/>
    <n v="50250248"/>
    <s v="ZABRANA, NICOLAS HORACIO"/>
    <n v="50175141"/>
    <s v="YUTIZ, GABRIELA LAURA"/>
    <n v="50172284"/>
    <s v="DELIA, OSCAR ENRIQUE"/>
    <n v="27357487108"/>
    <s v="F"/>
    <s v="AR"/>
    <s v="Argentina"/>
    <s v="sabrina.guzman@neoris.com"/>
    <s v="sabrina.guzman"/>
    <n v="2325"/>
    <n v="663"/>
    <n v="39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.NET WEB"/>
    <m/>
    <m/>
    <m/>
    <m/>
    <m/>
    <n v="0"/>
    <m/>
    <m/>
    <n v="59942.19"/>
    <n v="964.63131638236246"/>
    <m/>
    <m/>
    <n v="0.9"/>
    <n v="72690.453340537817"/>
    <n v="65421.408006484038"/>
    <n v="1052.8066946650151"/>
    <n v="0.91624732372099083"/>
    <n v="79371.562926503088"/>
    <n v="1277.3022678870789"/>
    <s v="Apply"/>
    <m/>
    <n v="59942.19"/>
    <n v="964.63131638236246"/>
    <n v="0.91624732372099083"/>
    <n v="79371.562926503088"/>
    <n v="1277.3022678870789"/>
    <s v="ARS"/>
    <n v="0"/>
    <s v="ZABRANA, NICOLAS HORACIO"/>
    <s v="NO"/>
    <m/>
    <n v="0"/>
    <n v="0"/>
    <s v="LAPORTA, JORGE EDUARDO/DELIA, OSCAR ENRIQUE/MATHEU, EDUARDO GABRIEL"/>
  </r>
  <r>
    <n v="50254614"/>
    <s v="LARENTI, MATIAS LUIS"/>
    <s v="AR"/>
    <s v="IC"/>
    <n v="2"/>
    <n v="3772"/>
    <s v="NEORIS CONSULTING ARGENTINA"/>
    <n v="3772500"/>
    <s v="INFORMATION TECHNOLOGY"/>
    <s v="Active"/>
    <s v="Full-time Regular"/>
    <s v="SUPPOR"/>
    <s v="Business Support"/>
    <s v="IX02"/>
    <s v="IT Consultant"/>
    <s v="IT Consultant"/>
    <s v="Consultant"/>
    <d v="2017-09-25T00:00:00"/>
    <d v="2017-09-25T00:00:00"/>
    <d v="2019-05-01T00:00:00"/>
    <m/>
    <m/>
    <d v="1984-08-24T00:00:00"/>
    <n v="50176589"/>
    <s v="GARCIA BENNEUVIES, JOSE MANUEL"/>
    <n v="50171517"/>
    <s v="MANZANARES, SEBASTIAN ALBERTO"/>
    <n v="50250248"/>
    <s v="ZABRANA, NICOLAS HORACIO"/>
    <n v="50176589"/>
    <s v="GARCIA BENNEUVIES, JOSE MANUEL"/>
    <n v="50172243"/>
    <s v="MANCHO BERCELLINI, VERONICA"/>
    <n v="20308512887"/>
    <s v="M"/>
    <s v="AR"/>
    <s v="Argentina"/>
    <s v="matias.larenti@neoris.com"/>
    <s v="matias.larenti"/>
    <n v="2360"/>
    <n v="673"/>
    <n v="39"/>
    <n v="11"/>
    <n v="16"/>
    <s v="ARGENTINA"/>
    <n v="8"/>
    <s v="ARGENTINA"/>
    <n v="3"/>
    <s v="SF - SN - ROJAS"/>
    <s v="SF - SN - ROJASSUPPORIX02"/>
    <n v="5"/>
    <s v="IT"/>
    <n v="300"/>
    <s v="INFORMATION TECHNOLOGY"/>
    <n v="507"/>
    <s v="INFORMATION TECHNOLOGY"/>
    <n v="0"/>
    <s v="Non Billable"/>
    <n v="10"/>
    <s v="Country Management"/>
    <m/>
    <s v="ARGROS"/>
    <s v="Rosario-MadresPlaza 25Mayo3020"/>
    <n v="40"/>
    <m/>
    <s v="."/>
    <s v="BUSINESS SUPPORT"/>
    <s v="BUSINESS SUPPORT"/>
    <s v="IT"/>
    <s v="NETWORKING &amp; COMUNICATIONS"/>
    <s v="Networking &amp; Comunications"/>
    <m/>
    <m/>
    <m/>
    <m/>
    <m/>
    <n v="0"/>
    <m/>
    <m/>
    <n v="59152.639999999999"/>
    <n v="951.92532990022528"/>
    <m/>
    <m/>
    <n v="1"/>
    <n v="63978.090345310062"/>
    <n v="71086.767050344512"/>
    <n v="1143.9775836875524"/>
    <n v="0.83211886620342967"/>
    <n v="78739.934371417708"/>
    <n v="1267.1376628808771"/>
    <s v="Apply"/>
    <m/>
    <n v="59152.639999999999"/>
    <n v="951.92532990022528"/>
    <n v="0.83211886620342967"/>
    <n v="78739.934371417708"/>
    <n v="1267.1376628808771"/>
    <s v="ARS"/>
    <n v="0"/>
    <s v="ZABRANA, NICOLAS HORACIO"/>
    <s v="NO"/>
    <m/>
    <n v="0"/>
    <n v="0"/>
    <s v="MANCHO BERCELLINI, VERONICA"/>
  </r>
  <r>
    <n v="50254963"/>
    <s v="LIPNER, JONATAN"/>
    <s v="AR"/>
    <s v="IC"/>
    <n v="2"/>
    <n v="3446"/>
    <s v="NEORIS ONE ARGENTINA"/>
    <n v="3446906"/>
    <s v="SAP Delivery"/>
    <s v="Active"/>
    <s v="Full-time Regular"/>
    <s v="DEVELO"/>
    <s v="Software Development"/>
    <s v="GY02"/>
    <s v="Developer - HT"/>
    <s v="Developer - HT"/>
    <s v="Consultant"/>
    <d v="2017-12-18T00:00:00"/>
    <d v="2017-12-18T00:00:00"/>
    <d v="2019-05-01T00:00:00"/>
    <m/>
    <m/>
    <d v="1990-01-08T00:00:00"/>
    <n v="50178772"/>
    <s v="MERCOL, JUAN PABLO"/>
    <n v="50171792"/>
    <s v="PALMITESSA, SABRINA MAGALI"/>
    <n v="50250248"/>
    <s v="ZABRANA, NICOLAS HORACIO"/>
    <n v="50178772"/>
    <s v="MERCOL, JUAN PABLO"/>
    <n v="50173959"/>
    <s v="RODRIGUEZ, CESAR"/>
    <n v="20350743120"/>
    <s v="M"/>
    <s v="AR"/>
    <s v="Argentina"/>
    <s v="jonatan.lipner@neoris.com"/>
    <s v="jonatan.lipner"/>
    <n v="2750"/>
    <n v="785"/>
    <n v="46"/>
    <n v="13"/>
    <n v="16"/>
    <s v="ARGENTINA"/>
    <n v="8"/>
    <s v="ARGENTINA"/>
    <n v="3"/>
    <s v="SF - SN - ROJAS"/>
    <s v="SF - SN - ROJASDEVELOGY02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SAP FUNCTIONAL"/>
    <s v="DEVELOPMENT CAPABILITIES"/>
    <s v="DEVELOPMENT SKILLS"/>
    <s v="FIORI"/>
    <s v="SAP  - SAP FIORI"/>
    <m/>
    <m/>
    <m/>
    <m/>
    <m/>
    <n v="0"/>
    <m/>
    <m/>
    <n v="66756.77"/>
    <n v="1074.2962664950114"/>
    <m/>
    <m/>
    <n v="1"/>
    <n v="77197.261447651166"/>
    <n v="85774.734941834613"/>
    <n v="1380.346555227464"/>
    <n v="0.77828010830075978"/>
    <n v="93005.700163851041"/>
    <n v="1496.7122652695693"/>
    <s v="Apply"/>
    <m/>
    <n v="66756.77"/>
    <n v="1074.2962664950114"/>
    <n v="0.77828010830075978"/>
    <n v="93005.700163851041"/>
    <n v="1496.7122652695693"/>
    <s v="ARS"/>
    <n v="0"/>
    <s v="ZABRANA, NICOLAS HORACIO"/>
    <s v="NO"/>
    <m/>
    <n v="0"/>
    <n v="0"/>
    <s v="RODRIGUEZ, CESAR"/>
  </r>
  <r>
    <n v="50253956"/>
    <s v="LOPEZ, ALEXIS MAXIMILIANO"/>
    <s v="AR"/>
    <s v="IC"/>
    <n v="2"/>
    <n v="3772"/>
    <s v="NEORIS CONSULTING ARGENTINA"/>
    <n v="3772931"/>
    <s v="M-C&amp;E"/>
    <s v="Active"/>
    <s v="Full-time Regular"/>
    <s v="DEVELO"/>
    <s v="Software Development"/>
    <s v="GY02"/>
    <s v="Developer - HT"/>
    <s v="Developer - HT"/>
    <s v="Consultant"/>
    <d v="2017-04-03T00:00:00"/>
    <d v="2017-04-03T00:00:00"/>
    <d v="2019-05-01T00:00:00"/>
    <m/>
    <m/>
    <d v="1989-12-11T00:00:00"/>
    <n v="50179490"/>
    <s v="ROSSI, CLAUDIA ISABEL DEL ROSA"/>
    <n v="50171792"/>
    <s v="PALMITESSA, SABRINA MAGALI"/>
    <n v="50250248"/>
    <s v="ZABRANA, NICOLAS HORACIO"/>
    <n v="50179490"/>
    <s v="ROSSI, CLAUDIA ISABEL DEL ROSA"/>
    <n v="50255479"/>
    <s v="RODRIGUEZ, ARIEL EDUARDO"/>
    <n v="24347528737"/>
    <s v="M"/>
    <s v="AR"/>
    <s v="Argentina"/>
    <s v="alexis.lopez@neoris.com"/>
    <s v="alexis.lopez"/>
    <n v="2065"/>
    <n v="589"/>
    <n v="34"/>
    <n v="10"/>
    <n v="16"/>
    <s v="ARGENTINA"/>
    <n v="8"/>
    <s v="ARGENTINA"/>
    <n v="4"/>
    <s v="ROS - BS AS"/>
    <s v="ROS - BS ASDEVELOGY02"/>
    <n v="7"/>
    <s v="General Operation"/>
    <n v="35"/>
    <s v="SAP BASIS &amp; Global Support"/>
    <s v="S14"/>
    <s v="Managed Services"/>
    <n v="100"/>
    <s v="Billable"/>
    <n v="56"/>
    <s v="New IT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49490.53"/>
    <n v="796.43595107821045"/>
    <m/>
    <m/>
    <n v="0.9"/>
    <n v="85774.734941834613"/>
    <n v="77197.261447651152"/>
    <n v="1242.3118997047177"/>
    <n v="0.64109178320477622"/>
    <n v="68911.496562504224"/>
    <n v="1108.9716215401388"/>
    <s v="Apply"/>
    <m/>
    <n v="49490.53"/>
    <n v="796.43595107821045"/>
    <n v="0.64109178320477622"/>
    <n v="68911.496562504224"/>
    <n v="1108.9716215401388"/>
    <s v="ARS"/>
    <n v="0"/>
    <s v="ZABRANA, NICOLAS HORACIO"/>
    <s v="NO"/>
    <m/>
    <n v="0"/>
    <n v="0"/>
    <s v="RODRIGUEZ, ARIEL EDUARDO"/>
  </r>
  <r>
    <n v="50256120"/>
    <s v="LOPEZ, GONZAL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9-24T00:00:00"/>
    <d v="2018-09-24T00:00:00"/>
    <d v="2019-05-01T00:00:00"/>
    <m/>
    <m/>
    <d v="1992-07-15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66580361"/>
    <s v="M"/>
    <s v="AR"/>
    <s v="Argentina"/>
    <s v="gonzalo.lopez@neoris.com"/>
    <s v="gonzalo.lopez"/>
    <n v="2135"/>
    <n v="610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55200"/>
    <n v="888.31670421628576"/>
    <m/>
    <m/>
    <n v="1"/>
    <n v="72690.453340537817"/>
    <n v="72690.453340537817"/>
    <n v="1169.7852162944612"/>
    <n v="0.75938445095947993"/>
    <n v="73391.266054604886"/>
    <n v="1181.0631807950576"/>
    <s v="Apply"/>
    <m/>
    <n v="55200"/>
    <n v="888.31670421628576"/>
    <n v="0.75938445095947993"/>
    <n v="73391.266054604886"/>
    <n v="1181.0631807950576"/>
    <s v="ARS"/>
    <n v="0"/>
    <s v="ZABRANA, NICOLAS HORACIO"/>
    <s v="NO"/>
    <m/>
    <n v="0"/>
    <n v="0"/>
    <s v="LAPORTA, JORGE EDUARDO/DELIA, OSCAR ENRIQUE/MATHEU, EDUARDO GABRIEL"/>
  </r>
  <r>
    <n v="50255992"/>
    <s v="LOZANO, ANDREA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8-08-13T00:00:00"/>
    <d v="2018-08-13T00:00:00"/>
    <d v="2019-05-01T00:00:00"/>
    <m/>
    <m/>
    <d v="1992-04-14T00:00:00"/>
    <n v="50251074"/>
    <s v="ROIG, PATRICIA"/>
    <n v="50171792"/>
    <s v="PALMITESSA, SABRINA MAGALI"/>
    <n v="50250248"/>
    <s v="ZABRANA, NICOLAS HORACIO"/>
    <n v="50179772"/>
    <s v="ZEHNDER PENA, ANDRES ENRIQUE"/>
    <n v="50172284"/>
    <s v="DELIA, OSCAR ENRIQUE"/>
    <n v="27358829673"/>
    <s v="F"/>
    <s v="AR"/>
    <s v="Argentina"/>
    <s v="andrea.lozano@neoris.com"/>
    <s v="andrea.lozano"/>
    <n v="2135"/>
    <n v="610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.NET WEB"/>
    <m/>
    <m/>
    <m/>
    <m/>
    <m/>
    <n v="0"/>
    <m/>
    <m/>
    <n v="55130.33"/>
    <n v="887.19552623109109"/>
    <m/>
    <m/>
    <n v="0.9"/>
    <n v="72690.453340537817"/>
    <n v="65421.408006484038"/>
    <n v="1052.8066946650151"/>
    <n v="0.84269555914381933"/>
    <n v="75554.83282458871"/>
    <n v="1215.8807985933167"/>
    <s v="Apply"/>
    <m/>
    <n v="55130.33"/>
    <n v="887.19552623109109"/>
    <n v="0.84269555914381933"/>
    <n v="75554.83282458871"/>
    <n v="1215.8807985933167"/>
    <s v="ARS"/>
    <n v="0"/>
    <s v="ZABRANA, NICOLAS HORACIO"/>
    <s v="NO"/>
    <m/>
    <n v="0"/>
    <n v="0"/>
    <s v="LAPORTA, JORGE EDUARDO/DELIA, OSCAR ENRIQUE/MATHEU, EDUARDO GABRIEL"/>
  </r>
  <r>
    <n v="50255474"/>
    <s v="MARTINEZ, FERNANDO EZEQUIEL"/>
    <s v="AR"/>
    <s v="IC"/>
    <n v="2"/>
    <n v="3446"/>
    <s v="NEORIS ONE ARGENTINA"/>
    <n v="3446923"/>
    <s v="SWF (Non SAP)"/>
    <s v="Active"/>
    <s v="Full-time Regular"/>
    <s v="MNGSER"/>
    <s v="Managed Services"/>
    <s v="FX02"/>
    <s v="Consultant"/>
    <s v="Consultant"/>
    <s v="Consultant"/>
    <d v="2018-05-02T00:00:00"/>
    <d v="2018-05-02T00:00:00"/>
    <d v="2019-05-01T00:00:00"/>
    <m/>
    <m/>
    <d v="1992-09-08T00:00:00"/>
    <n v="50251074"/>
    <s v="ROIG, PATRICIA"/>
    <n v="50171792"/>
    <s v="PALMITESSA, SABRINA MAGALI"/>
    <n v="50250248"/>
    <s v="ZABRANA, NICOLAS HORACIO"/>
    <n v="50251074"/>
    <s v="ROIG, PATRICIA"/>
    <n v="50252948"/>
    <s v="LAPORTA, JORGE EDUARDO"/>
    <n v="20368523055"/>
    <s v="M"/>
    <s v="AR"/>
    <s v="Argentina"/>
    <s v="fernandoe.martinez@neoris.com"/>
    <s v="fernandoe.martinez"/>
    <n v="1945"/>
    <n v="555"/>
    <n v="32"/>
    <n v="9"/>
    <n v="16"/>
    <s v="ARGENTINA"/>
    <n v="8"/>
    <s v="ARGENTINA"/>
    <n v="4"/>
    <s v="SF - SN - ROJAS"/>
    <s v="SF - SN - ROJASMNGSERFX02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7658"/>
    <n v="766.94560669456064"/>
    <m/>
    <m/>
    <n v="1"/>
    <n v="62723.617985598095"/>
    <n v="69692.908872886779"/>
    <n v="1121.5466506740711"/>
    <n v="0.68382853823656076"/>
    <n v="65303.217309829088"/>
    <n v="1050.9046879599146"/>
    <s v="Apply"/>
    <m/>
    <n v="47658"/>
    <n v="766.94560669456064"/>
    <n v="0.68382853823656076"/>
    <n v="65303.217309829088"/>
    <n v="1050.9046879599146"/>
    <s v="ARS"/>
    <n v="0"/>
    <s v="ZABRANA, NICOLAS HORACIO"/>
    <s v="NO"/>
    <m/>
    <n v="0"/>
    <n v="0"/>
    <s v="LAPORTA, JORGE EDUARDO/DELIA, OSCAR ENRIQUE/MATHEU, EDUARDO GABRIEL"/>
  </r>
  <r>
    <n v="50256400"/>
    <s v="MARTINEZ, JUAN MANUEL"/>
    <s v="AR"/>
    <s v="IC"/>
    <n v="2"/>
    <n v="228"/>
    <s v="NEORIS ARGENTINA"/>
    <n v="2280620"/>
    <s v="Customer Relationships Mgte"/>
    <s v="Active"/>
    <s v="Full-time Regular"/>
    <s v="SYINCO"/>
    <s v="Systems Integration Consulting"/>
    <s v="NX02"/>
    <s v="SI Consultant"/>
    <s v="SI Consultant"/>
    <s v="Consultant"/>
    <d v="2018-12-03T00:00:00"/>
    <d v="2018-12-03T00:00:00"/>
    <d v="2019-05-01T00:00:00"/>
    <m/>
    <m/>
    <d v="1992-12-12T00:00:00"/>
    <n v="50172284"/>
    <s v="DELIA, OSCAR ENRIQUE"/>
    <n v="50171792"/>
    <s v="PALMITESSA, SABRINA MAGALI"/>
    <n v="50250248"/>
    <s v="ZABRANA, NICOLAS HORACIO"/>
    <n v="50176735"/>
    <s v="PRAUSE, ADRIAN"/>
    <n v="50253779"/>
    <s v="HERRERO COY, LIDIA"/>
    <n v="20369523539"/>
    <s v="M"/>
    <s v="AR"/>
    <s v="Argentina"/>
    <s v="juanm.martinez@neoris.com"/>
    <s v="juanm.martinez"/>
    <n v="1965"/>
    <n v="561"/>
    <n v="33"/>
    <n v="9"/>
    <n v="16"/>
    <s v="ARGENTINA"/>
    <n v="8"/>
    <s v="ARGENTINA"/>
    <n v="4"/>
    <s v="ROS - BS AS"/>
    <s v="ROS - BS ASSYINCONX02"/>
    <n v="7"/>
    <s v="General Operation"/>
    <n v="41"/>
    <s v="Customer Relationships Mgt"/>
    <s v="T54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50600"/>
    <n v="814.29031219826197"/>
    <m/>
    <m/>
    <n v="0.9"/>
    <n v="81620"/>
    <n v="73458"/>
    <n v="1182.1371097521726"/>
    <n v="0.68882899071578318"/>
    <n v="67701.69906584626"/>
    <n v="1089.5027207249157"/>
    <s v="Apply"/>
    <m/>
    <n v="50600"/>
    <n v="814.29031219826197"/>
    <n v="0.68882899071578318"/>
    <n v="67701.69906584626"/>
    <n v="1089.5027207249157"/>
    <s v="ARS"/>
    <n v="0"/>
    <s v="ZABRANA, NICOLAS HORACIO"/>
    <s v="NO"/>
    <m/>
    <n v="0"/>
    <n v="0"/>
    <s v="CASARSA, GABRIEL ERNESTO"/>
  </r>
  <r>
    <n v="50256760"/>
    <s v="MARTINEZ, ROCIO MARILIN"/>
    <s v="AR"/>
    <s v="IC"/>
    <n v="2"/>
    <n v="228"/>
    <s v="NEORIS ARGENTINA"/>
    <n v="2281929"/>
    <s v="Testing &amp; Quality Assurance"/>
    <s v="Active"/>
    <s v="Full-time Regular"/>
    <s v="DEVELO"/>
    <s v="Software Development"/>
    <s v="GX02"/>
    <s v="Developer"/>
    <s v="Developer"/>
    <s v="Consultant"/>
    <d v="2019-03-18T00:00:00"/>
    <d v="2019-03-18T00:00:00"/>
    <d v="2019-05-01T00:00:00"/>
    <m/>
    <m/>
    <d v="1991-08-19T00:00:00"/>
    <n v="50179357"/>
    <s v="BUZEY ROCCI, MILTON IGNACIO"/>
    <n v="50171792"/>
    <s v="PALMITESSA, SABRINA MAGALI"/>
    <n v="50250248"/>
    <s v="ZABRANA, NICOLAS HORACIO"/>
    <n v="50178044"/>
    <s v="PLAZA, NATALIA ANDREA"/>
    <n v="50172284"/>
    <s v="DELIA, OSCAR ENRIQUE"/>
    <n v="27365193334"/>
    <s v="F"/>
    <s v="AR"/>
    <s v="Argentina"/>
    <s v="rocio.martinez@neoris.com"/>
    <s v="rocio.martinez"/>
    <n v="1990"/>
    <n v="568"/>
    <n v="33"/>
    <n v="9"/>
    <n v="16"/>
    <s v="ARGENTINA"/>
    <n v="8"/>
    <s v="ARGENTINA"/>
    <n v="4"/>
    <s v="ROS - BS AS"/>
    <s v="ROS - BS ASDEVELOG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Rational"/>
    <m/>
    <m/>
    <m/>
    <m/>
    <m/>
    <n v="0"/>
    <m/>
    <m/>
    <n v="49500"/>
    <n v="796.58834888960416"/>
    <m/>
    <m/>
    <n v="1"/>
    <n v="72690.453340537817"/>
    <n v="72690.453340537817"/>
    <n v="1169.7852162944612"/>
    <n v="0.68096975221909883"/>
    <n v="68363.318135402078"/>
    <n v="1100.1499539009023"/>
    <s v="Apply"/>
    <m/>
    <n v="49500"/>
    <n v="796.58834888960416"/>
    <n v="0.68096975221909883"/>
    <n v="68363.318135402078"/>
    <n v="1100.1499539009023"/>
    <s v="ARS"/>
    <n v="0"/>
    <s v="ZABRANA, NICOLAS HORACIO"/>
    <s v="NO"/>
    <m/>
    <n v="0"/>
    <n v="0"/>
    <s v="ROJAS VILLALOBOS, LUIS HUGO"/>
  </r>
  <r>
    <n v="50256249"/>
    <s v="MONREAL, LUCIA"/>
    <s v="AR"/>
    <s v="IC"/>
    <n v="2"/>
    <n v="3772"/>
    <s v="NEORIS CONSULTING ARGENTINA"/>
    <n v="3772265"/>
    <s v="CORPORATE RESOURCE MANAGEMENT"/>
    <s v="Active"/>
    <s v="Full-time Regular"/>
    <s v="SUPPOR"/>
    <s v="Business Support"/>
    <s v="EX02"/>
    <s v="BS Consultant"/>
    <s v="BS Consultant"/>
    <s v="Consultant"/>
    <d v="2018-10-18T00:00:00"/>
    <d v="2018-10-18T00:00:00"/>
    <d v="2019-05-01T00:00:00"/>
    <m/>
    <m/>
    <d v="1992-03-21T00:00:00"/>
    <n v="50176052"/>
    <s v="FISCHETTI, MARTIN DARIO"/>
    <n v="50171792"/>
    <s v="PALMITESSA, SABRINA MAGALI"/>
    <n v="50250248"/>
    <s v="ZABRANA, NICOLAS HORACIO"/>
    <n v="50176052"/>
    <s v="FISCHETTI, MARTIN DARIO"/>
    <n v="50176052"/>
    <s v="FISCHETTI, MARTIN DARIO"/>
    <n v="27935552384"/>
    <s v="F"/>
    <s v="AR"/>
    <s v="Argentina"/>
    <s v="lucia.monrealx@neoris.com"/>
    <s v="lucia.monrealx"/>
    <n v="1660"/>
    <n v="474"/>
    <n v="28"/>
    <n v="8"/>
    <n v="11"/>
    <s v="HEADQUARTERS"/>
    <n v="8"/>
    <s v="ARGENTINA"/>
    <n v="4"/>
    <s v="ROS - BS AS"/>
    <s v="ROS - BS ASSUPPOREX02"/>
    <n v="15"/>
    <s v="RM &amp; Recruting"/>
    <n v="677"/>
    <s v="CORPORATE RESOURCE MANAGEMENT"/>
    <s v="H35"/>
    <s v="CORPORATE RESOURCE MANAGEMENT"/>
    <n v="0"/>
    <s v="Non Billable"/>
    <n v="5"/>
    <s v="Corporate"/>
    <m/>
    <s v="ARGROS"/>
    <s v="Rosario-MadresPlaza 25Mayo3020"/>
    <n v="40"/>
    <m/>
    <s v="."/>
    <s v="BUSINESS SUPPORT"/>
    <s v="BUSINESS SUPPORT"/>
    <s v="FINANCE"/>
    <s v="CONTROLLING"/>
    <e v="#N/A"/>
    <m/>
    <m/>
    <m/>
    <m/>
    <m/>
    <n v="0"/>
    <m/>
    <m/>
    <n v="45327.55"/>
    <n v="729.44238815577728"/>
    <m/>
    <m/>
    <n v="1"/>
    <n v="76437.383925101632"/>
    <n v="76437.383925101632"/>
    <n v="1230.0834233199489"/>
    <n v="0.59300237230011577"/>
    <n v="55087.307980108424"/>
    <n v="886.50318603328651"/>
    <s v="Apply"/>
    <m/>
    <n v="45327.55"/>
    <n v="729.44238815577728"/>
    <n v="0.59300237230011577"/>
    <n v="55087.307980108424"/>
    <n v="886.50318603328651"/>
    <s v="ARS"/>
    <n v="0"/>
    <s v="ZABRANA, NICOLAS HORACIO"/>
    <s v="NO"/>
    <m/>
    <n v="0"/>
    <n v="0"/>
    <s v="FISCHETTI, MARTIN DARIO"/>
  </r>
  <r>
    <n v="50253955"/>
    <s v="MONTIEL, FACUNDO NATANAEL"/>
    <s v="AR"/>
    <s v="IC"/>
    <n v="2"/>
    <n v="3446"/>
    <s v="NEORIS ONE ARGENTINA"/>
    <n v="3446906"/>
    <s v="SAP Delivery"/>
    <s v="Active"/>
    <s v="Full-time Regular"/>
    <s v="DEVELO"/>
    <s v="Software Development"/>
    <s v="GY02"/>
    <s v="Developer - HT"/>
    <s v="Developer - HT"/>
    <s v="Consultant"/>
    <d v="2017-04-03T00:00:00"/>
    <d v="2017-04-03T00:00:00"/>
    <d v="2019-05-01T00:00:00"/>
    <m/>
    <m/>
    <d v="1991-11-30T00:00:00"/>
    <n v="50174895"/>
    <s v="LEVERATTO, ANDRES FEDERICO"/>
    <n v="50171792"/>
    <s v="PALMITESSA, SABRINA MAGALI"/>
    <n v="50250248"/>
    <s v="ZABRANA, NICOLAS HORACIO"/>
    <n v="50175362"/>
    <s v="DE LA SOTA, CRISTIAN DANIEL"/>
    <n v="50173959"/>
    <s v="RODRIGUEZ, CESAR"/>
    <n v="20364422645"/>
    <s v="M"/>
    <s v="AR"/>
    <s v="Argentina"/>
    <s v="facundo.montiel@neoris.com"/>
    <s v="facundo.montiel"/>
    <n v="2065"/>
    <n v="589"/>
    <n v="34"/>
    <n v="10"/>
    <n v="16"/>
    <s v="ARGENTINA"/>
    <n v="8"/>
    <s v="ARGENTINA"/>
    <n v="3"/>
    <s v="SF - SN - ROJAS"/>
    <s v="SF - SN - ROJASDEVELOGY02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49490.53"/>
    <n v="796.43595107821045"/>
    <m/>
    <m/>
    <n v="0.9"/>
    <n v="77197.261447651166"/>
    <n v="77197.261447651152"/>
    <n v="1242.3118997047177"/>
    <n v="0.64109178320477622"/>
    <n v="68907.316562504217"/>
    <n v="1108.9043540795658"/>
    <s v="Apply"/>
    <m/>
    <n v="49490.53"/>
    <n v="796.43595107821045"/>
    <n v="0.64109178320477622"/>
    <n v="68907.316562504217"/>
    <n v="1108.9043540795658"/>
    <s v="ARS"/>
    <n v="0"/>
    <s v="ZABRANA, NICOLAS HORACIO"/>
    <s v="NO"/>
    <m/>
    <n v="0"/>
    <n v="0"/>
    <s v="RODRIGUEZ, CESAR"/>
  </r>
  <r>
    <n v="50254047"/>
    <s v="MORENO, MAURICIO MARTIN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7-05-08T00:00:00"/>
    <d v="2017-05-08T00:00:00"/>
    <d v="2019-05-01T00:00:00"/>
    <m/>
    <m/>
    <d v="1988-01-04T00:00:00"/>
    <n v="50173362"/>
    <s v="MENDEZ, ALBERTO JUAN"/>
    <n v="50171792"/>
    <s v="PALMITESSA, SABRINA MAGALI"/>
    <n v="50250248"/>
    <s v="ZABRANA, NICOLAS HORACIO"/>
    <n v="50250018"/>
    <s v="TERRIZZANO, SIMON"/>
    <n v="50254511"/>
    <s v="CANELO, ALEJANDRO FABIO"/>
    <n v="20334353258"/>
    <s v="M"/>
    <s v="AR"/>
    <s v="Argentina"/>
    <s v="mauricio.moreno@neoris.com"/>
    <s v="mauricio.moreno"/>
    <n v="2395"/>
    <n v="684"/>
    <n v="40"/>
    <n v="11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54256.69"/>
    <n v="873.1363051174767"/>
    <m/>
    <m/>
    <n v="1"/>
    <n v="66875.217073294785"/>
    <n v="66875.217073294785"/>
    <n v="1076.2023989909042"/>
    <n v="0.81131235717014627"/>
    <n v="82739.878877282245"/>
    <n v="1331.5075454985877"/>
    <s v="Apply"/>
    <m/>
    <n v="54256.69"/>
    <n v="873.1363051174767"/>
    <n v="0.81131235717014627"/>
    <n v="82739.878877282245"/>
    <n v="1331.5075454985877"/>
    <s v="ARS"/>
    <n v="0"/>
    <s v="ZABRANA, NICOLAS HORACIO"/>
    <s v="NO"/>
    <m/>
    <n v="0"/>
    <n v="0"/>
    <s v="ROJAS VILLALOBOS, LUIS HUGO"/>
  </r>
  <r>
    <n v="50253283"/>
    <s v="MULLER, ERIKA"/>
    <s v="AR"/>
    <s v="IC"/>
    <n v="2"/>
    <n v="3772"/>
    <s v="NEORIS CONSULTING ARGENTINA"/>
    <n v="3772906"/>
    <s v="SAP Delivery"/>
    <s v="Active"/>
    <s v="Full-time Regular"/>
    <s v="DEVELO"/>
    <s v="Software Development"/>
    <s v="GY02"/>
    <s v="Developer - HT"/>
    <s v="Developer - HT"/>
    <s v="Consultant"/>
    <d v="2016-09-05T00:00:00"/>
    <d v="2016-09-05T00:00:00"/>
    <d v="2019-05-01T00:00:00"/>
    <m/>
    <m/>
    <d v="1993-01-30T00:00:00"/>
    <n v="50176259"/>
    <s v="VITELLI RAFAELLE, MARIANO EZEQ"/>
    <n v="50171792"/>
    <s v="PALMITESSA, SABRINA MAGALI"/>
    <n v="50250248"/>
    <s v="ZABRANA, NICOLAS HORACIO"/>
    <n v="50175183"/>
    <s v="VIGO, MARIO ALBERTO"/>
    <n v="50173959"/>
    <s v="RODRIGUEZ, CESAR"/>
    <n v="27370763742"/>
    <s v="F"/>
    <s v="AR"/>
    <s v="Argentina"/>
    <s v="erika.muller@neoris.com"/>
    <s v="erika.muller"/>
    <n v="1990"/>
    <n v="568"/>
    <n v="33"/>
    <n v="9"/>
    <n v="16"/>
    <s v="ARGENTINA"/>
    <n v="8"/>
    <s v="ARGENTINA"/>
    <n v="3"/>
    <s v="SF - SN - ROJAS"/>
    <s v="SF - SN - ROJASDEVELOGY02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49134.27"/>
    <n v="790.70276794335371"/>
    <m/>
    <m/>
    <n v="0.9"/>
    <n v="77197.261447651166"/>
    <n v="77197.261447651152"/>
    <n v="1242.3118997047177"/>
    <n v="0.63647685265776988"/>
    <n v="65871.244379879659"/>
    <n v="1060.045773734787"/>
    <s v="Apply"/>
    <m/>
    <n v="49134.27"/>
    <n v="790.70276794335371"/>
    <n v="0.63647685265776988"/>
    <n v="65871.244379879659"/>
    <n v="1060.045773734787"/>
    <s v="ARS"/>
    <n v="0"/>
    <s v="ZABRANA, NICOLAS HORACIO"/>
    <s v="NO"/>
    <m/>
    <n v="0"/>
    <n v="0"/>
    <s v="RODRIGUEZ, CESAR"/>
  </r>
  <r>
    <n v="50256860"/>
    <s v="NIEVA, LAUTARO"/>
    <s v="AR"/>
    <s v="IC"/>
    <n v="2"/>
    <n v="3772"/>
    <s v="NEORIS CONSULTING ARGENTINA"/>
    <n v="3772931"/>
    <s v="M-C&amp;E"/>
    <s v="Active"/>
    <s v="Full-time Regular"/>
    <s v="MNGSER"/>
    <s v="Managed Services"/>
    <s v="FZ02"/>
    <s v="Consultant - O"/>
    <s v="Consultant - O"/>
    <s v="Consultant"/>
    <d v="2019-04-22T00:00:00"/>
    <d v="2019-04-22T00:00:00"/>
    <d v="2019-05-01T00:00:00"/>
    <m/>
    <m/>
    <d v="1991-02-15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359399538"/>
    <s v="M"/>
    <s v="AR"/>
    <s v="Argentina"/>
    <s v="lautaro.nieva@neoris.com"/>
    <s v="lautaro.nieva"/>
    <n v="3460"/>
    <n v="988"/>
    <n v="58"/>
    <n v="16"/>
    <n v="16"/>
    <s v="ARGENTINA"/>
    <n v="8"/>
    <s v="ARGENTINA"/>
    <n v="4"/>
    <s v="ROS - BS AS"/>
    <s v="ROS - BS ASMNGSERFZ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FINANCIAL (PS)"/>
    <s v="SAP ECC - SAP PS (PROJECT SYSTEM)"/>
    <m/>
    <m/>
    <m/>
    <m/>
    <m/>
    <n v="0"/>
    <m/>
    <m/>
    <n v="85071.25"/>
    <n v="1369.025587383328"/>
    <m/>
    <m/>
    <n v="1"/>
    <n v="73439.83945745058"/>
    <n v="73439.83945745058"/>
    <n v="1181.8448576995588"/>
    <n v="1.1583801194076466"/>
    <n v="117157.83451738569"/>
    <n v="1885.3851708623381"/>
    <s v="Apply"/>
    <m/>
    <n v="85071.25"/>
    <n v="1369.025587383328"/>
    <n v="1.1583801194076466"/>
    <n v="117157.83451738569"/>
    <n v="1885.3851708623381"/>
    <s v="ARS"/>
    <n v="0"/>
    <s v="ZABRANA, NICOLAS HORACIO"/>
    <s v="NO"/>
    <m/>
    <n v="0"/>
    <n v="0"/>
    <s v="RODRIGUEZ, ARIEL EDUARDO"/>
  </r>
  <r>
    <n v="50254986"/>
    <s v="ORTIZ, MARIANO"/>
    <s v="AR"/>
    <s v="IC"/>
    <n v="2"/>
    <n v="228"/>
    <s v="NEORIS ARGENTINA"/>
    <n v="2281929"/>
    <s v="Testing &amp; Quality Assurance"/>
    <s v="Active"/>
    <s v="Full-time Regular"/>
    <s v="DEVELO"/>
    <s v="Software Development"/>
    <s v="GX02"/>
    <s v="Developer"/>
    <s v="Developer"/>
    <s v="Consultant"/>
    <d v="2018-01-02T00:00:00"/>
    <d v="2018-01-02T00:00:00"/>
    <d v="2019-05-01T00:00:00"/>
    <m/>
    <m/>
    <d v="1990-12-10T00:00:00"/>
    <n v="50250869"/>
    <s v="CENTURION BASCOURLEIGUY, MAURO"/>
    <n v="50171792"/>
    <s v="PALMITESSA, SABRINA MAGALI"/>
    <n v="50250248"/>
    <s v="ZABRANA, NICOLAS HORACIO"/>
    <n v="50251474"/>
    <s v="NOGUEIRA, DIEGO GABRIEL HERNAN"/>
    <n v="50254511"/>
    <s v="CANELO, ALEJANDRO FABIO"/>
    <n v="20358737375"/>
    <s v="M"/>
    <s v="AR"/>
    <s v="Argentina"/>
    <s v="mariano.ortiz@neoris.com"/>
    <s v="mariano.ortiz"/>
    <n v="2360"/>
    <n v="673"/>
    <n v="39"/>
    <n v="11"/>
    <n v="16"/>
    <s v="ARGENTINA"/>
    <n v="8"/>
    <s v="ARGENTINA"/>
    <n v="4"/>
    <s v="ROS - BS AS"/>
    <s v="ROS - BS ASDEVELOG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56100"/>
    <n v="902.80012874155136"/>
    <m/>
    <m/>
    <n v="1"/>
    <n v="72690.453340537817"/>
    <n v="72690.453340537817"/>
    <n v="1169.7852162944612"/>
    <n v="0.77176571918164527"/>
    <n v="85501.971519889688"/>
    <n v="1375.9570569663613"/>
    <s v="Apply"/>
    <m/>
    <n v="56100"/>
    <n v="902.80012874155136"/>
    <n v="0.77176571918164527"/>
    <n v="85501.971519889688"/>
    <n v="1375.9570569663613"/>
    <s v="ARS"/>
    <n v="0"/>
    <s v="ZABRANA, NICOLAS HORACIO"/>
    <s v="NO"/>
    <m/>
    <n v="0"/>
    <n v="0"/>
    <s v="ROJAS VILLALOBOS, LUIS HUGO"/>
  </r>
  <r>
    <n v="50256296"/>
    <s v="PADIN, DIEGO"/>
    <s v="AR"/>
    <s v="IC"/>
    <n v="2"/>
    <n v="3772"/>
    <s v="NEORIS CONSULTING ARGENTINA"/>
    <n v="3772931"/>
    <s v="M-C&amp;E"/>
    <s v="Active"/>
    <s v="Full-time Regular"/>
    <s v="MNGSER"/>
    <s v="Managed Services"/>
    <s v="FZ02"/>
    <s v="Consultant - O"/>
    <s v="Consultant - O"/>
    <s v="Consultant"/>
    <d v="2018-11-01T00:00:00"/>
    <d v="2018-11-01T00:00:00"/>
    <d v="2019-05-01T00:00:00"/>
    <m/>
    <m/>
    <d v="1979-09-10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276777611"/>
    <s v="M"/>
    <s v="AR"/>
    <s v="Argentina"/>
    <s v="diego.padin@neoris.com"/>
    <s v="diego.padin"/>
    <n v="2785"/>
    <n v="795"/>
    <n v="46"/>
    <n v="13"/>
    <n v="16"/>
    <s v="ARGENTINA"/>
    <n v="8"/>
    <s v="ARGENTINA"/>
    <n v="4"/>
    <s v="ROS - BS AS"/>
    <s v="ROS - BS ASMNGSERFZ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PM (PLANT M"/>
    <s v="ERP SOLUTIONS - SAP R3 - LOGISTICS PM (PLANT MAINTENANCE)"/>
    <m/>
    <m/>
    <m/>
    <m/>
    <m/>
    <n v="0"/>
    <m/>
    <m/>
    <n v="65626"/>
    <n v="1056.0991309945284"/>
    <m/>
    <m/>
    <n v="1"/>
    <n v="73439.83945745058"/>
    <n v="73439.83945745058"/>
    <n v="1181.8448576995588"/>
    <n v="0.89360217131223785"/>
    <n v="93734.958601339618"/>
    <n v="1508.4479980904348"/>
    <s v="Apply"/>
    <m/>
    <n v="65626"/>
    <n v="1056.0991309945284"/>
    <n v="0.89360217131223785"/>
    <n v="93734.958601339618"/>
    <n v="1508.4479980904348"/>
    <s v="ARS"/>
    <n v="0"/>
    <s v="ZABRANA, NICOLAS HORACIO"/>
    <s v="NO"/>
    <m/>
    <n v="0"/>
    <n v="0"/>
    <s v="RODRIGUEZ, ARIEL EDUARDO"/>
  </r>
  <r>
    <n v="50254984"/>
    <s v="PAZ, MARIA FLORENCIA"/>
    <s v="AR"/>
    <s v="IC"/>
    <n v="2"/>
    <n v="3772"/>
    <s v="NEORIS CONSULTING ARGENTINA"/>
    <n v="3772931"/>
    <s v="M-C&amp;E"/>
    <s v="Active"/>
    <s v="Full-time Regular"/>
    <s v="MNGSER"/>
    <s v="Managed Services"/>
    <s v="FY02"/>
    <s v="Consultant - HT"/>
    <s v="Consultant - HT"/>
    <s v="Consultant"/>
    <d v="2018-01-02T00:00:00"/>
    <d v="2018-01-02T00:00:00"/>
    <d v="2019-05-01T00:00:00"/>
    <m/>
    <m/>
    <d v="1987-07-03T00:00:00"/>
    <n v="50254964"/>
    <s v="ZAREMBA, HERNAN OMAR"/>
    <n v="50171792"/>
    <s v="PALMITESSA, SABRINA MAGALI"/>
    <n v="50250248"/>
    <s v="ZABRANA, NICOLAS HORACIO"/>
    <n v="50254964"/>
    <s v="ZAREMBA, HERNAN OMAR"/>
    <n v="50255479"/>
    <s v="RODRIGUEZ, ARIEL EDUARDO"/>
    <n v="27331552823"/>
    <s v="F"/>
    <s v="AR"/>
    <s v="Argentina"/>
    <s v="florencia.paz@neoris.com"/>
    <s v="florencia.paz"/>
    <n v="2335"/>
    <n v="666"/>
    <n v="39"/>
    <n v="11"/>
    <n v="16"/>
    <s v="ARGENTINA"/>
    <n v="8"/>
    <s v="ARGENTINA"/>
    <n v="4"/>
    <s v="ROS - BS AS"/>
    <s v="ROS - BS ASMNGSERFY02"/>
    <n v="7"/>
    <s v="General Operation"/>
    <n v="35"/>
    <s v="SAP BASIS &amp; Global Support"/>
    <s v="S14"/>
    <s v="Managed Services"/>
    <n v="100"/>
    <s v="Billable"/>
    <n v="56"/>
    <s v="New IT"/>
    <n v="7918"/>
    <s v="ARGBSAS"/>
    <s v="Caseros 3039, P1, Ed Tesla II"/>
    <n v="40"/>
    <m/>
    <s v="."/>
    <s v="BUSINESS SUPPORT"/>
    <s v="BUSINESS SUPPORT"/>
    <s v="HUMAN CAPITAL"/>
    <s v="PERSONNEL ADMINISTRATION"/>
    <s v="ERP SOLUTIONS - SAP R3 - HCM"/>
    <m/>
    <m/>
    <m/>
    <m/>
    <m/>
    <n v="0"/>
    <m/>
    <m/>
    <n v="55921.68"/>
    <n v="899.93047956227872"/>
    <m/>
    <m/>
    <n v="1"/>
    <n v="79449.916115090935"/>
    <n v="79449.916115090935"/>
    <n v="1278.5631817684412"/>
    <n v="0.70386078090997606"/>
    <n v="78710.557159028656"/>
    <n v="1266.6649043937666"/>
    <s v="Apply"/>
    <m/>
    <n v="55921.68"/>
    <n v="899.93047956227872"/>
    <n v="0.70386078090997606"/>
    <n v="78710.557159028656"/>
    <n v="1266.6649043937666"/>
    <s v="ARS"/>
    <n v="0"/>
    <s v="ZABRANA, NICOLAS HORACIO"/>
    <s v="NO"/>
    <m/>
    <n v="0"/>
    <n v="0"/>
    <s v="RODRIGUEZ, ARIEL EDUARDO"/>
  </r>
  <r>
    <n v="50256857"/>
    <s v="PESENTI, SABRINA"/>
    <s v="AR"/>
    <s v="IC"/>
    <n v="2"/>
    <n v="228"/>
    <s v="NEORIS ARGENTINA"/>
    <n v="2280608"/>
    <s v="PAYROLL"/>
    <s v="Active"/>
    <s v="Full-time Regular"/>
    <s v="SUPPOR"/>
    <s v="Business Support"/>
    <s v="EX02"/>
    <s v="BS Consultant"/>
    <s v="BS Consultant"/>
    <s v="Consultant"/>
    <d v="2019-04-15T00:00:00"/>
    <d v="2019-04-15T00:00:00"/>
    <d v="2019-05-01T00:00:00"/>
    <m/>
    <m/>
    <d v="1991-04-18T00:00:00"/>
    <n v="50171712"/>
    <s v="RIMINI, GIULIANA"/>
    <n v="50171792"/>
    <s v="PALMITESSA, SABRINA MAGALI"/>
    <n v="50250248"/>
    <s v="ZABRANA, NICOLAS HORACIO"/>
    <n v="50171712"/>
    <s v="RIMINI, GIULIANA"/>
    <n v="50172318"/>
    <s v="FIGUEROA CASAS, MAGDALENA"/>
    <n v="27356673323"/>
    <s v="F"/>
    <s v="AR"/>
    <s v="Argentina"/>
    <s v="sabrina.pesenti@neoris.com"/>
    <s v="sabrina.pesenti"/>
    <n v="2110"/>
    <n v="602"/>
    <n v="35"/>
    <n v="10"/>
    <n v="16"/>
    <s v="ARGENTINA"/>
    <n v="8"/>
    <s v="ARGENTINA"/>
    <n v="3"/>
    <s v="SF - SN - ROJAS"/>
    <s v="SF - SN - ROJASSUPPOREX02"/>
    <n v="6"/>
    <s v="Finance"/>
    <n v="200"/>
    <s v="FINANCE"/>
    <s v="Q14"/>
    <s v="Payroll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."/>
    <s v="FINANCE-ADMINISTRATIVE ACTIVITIES"/>
    <m/>
    <m/>
    <m/>
    <m/>
    <m/>
    <n v="0"/>
    <m/>
    <m/>
    <n v="52662.5"/>
    <n v="847.48149340199552"/>
    <m/>
    <m/>
    <n v="1"/>
    <n v="68793.645532591472"/>
    <n v="76437.383925101632"/>
    <n v="1230.0834233199489"/>
    <n v="0.68896261614084253"/>
    <n v="72499.058815249533"/>
    <n v="1166.7051627816147"/>
    <s v="Apply"/>
    <m/>
    <n v="52662.5"/>
    <n v="847.48149340199552"/>
    <n v="0.68896261614084253"/>
    <n v="72499.058815249533"/>
    <n v="1166.7051627816147"/>
    <s v="ARS"/>
    <n v="0"/>
    <s v="ZABRANA, NICOLAS HORACIO"/>
    <s v="NO"/>
    <m/>
    <n v="0"/>
    <n v="0"/>
    <s v="FIGUEROA CASAS, MAGDALENA"/>
  </r>
  <r>
    <n v="50253228"/>
    <s v="PIRROTTA, GIORGINA"/>
    <s v="AR"/>
    <s v="IC"/>
    <n v="2"/>
    <n v="3446"/>
    <s v="NEORIS ONE ARGENTINA"/>
    <n v="3446134"/>
    <s v="Sales Performance Mgte."/>
    <s v="Active"/>
    <s v="Full-time Regular"/>
    <s v="SYINCO"/>
    <s v="Systems Integration Consulting"/>
    <s v="NX02"/>
    <s v="SI Consultant"/>
    <s v="SI Consultant"/>
    <s v="Consultant"/>
    <d v="2016-08-01T00:00:00"/>
    <d v="2016-08-01T00:00:00"/>
    <d v="2019-05-01T00:00:00"/>
    <m/>
    <m/>
    <d v="1990-03-01T00:00:00"/>
    <n v="50257554"/>
    <s v="GONZALEZ ALEGRE, FERNANDO"/>
    <n v="50171792"/>
    <s v="PALMITESSA, SABRINA MAGALI"/>
    <n v="50250248"/>
    <s v="ZABRANA, NICOLAS HORACIO"/>
    <n v="50256727"/>
    <s v="MARTINEZ DURAN, ROSDARY CAROLI"/>
    <n v="50256044"/>
    <s v="JUNIOR, EULER DE ALMEIDA BARBO"/>
    <n v="27352266332"/>
    <s v="F"/>
    <s v="AR"/>
    <s v="Argentina"/>
    <s v="giorgina.pirrotta@neoris.com"/>
    <s v="giorgina.pirrotta"/>
    <n v="2920"/>
    <n v="834"/>
    <n v="49"/>
    <n v="14"/>
    <n v="16"/>
    <s v="ARGENTINA"/>
    <n v="8"/>
    <s v="ARGENTINA"/>
    <n v="4"/>
    <s v="ROS - BS AS"/>
    <s v="ROS - BS ASSYINCON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DBA/SQL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69817.98"/>
    <n v="1123.5593820405536"/>
    <m/>
    <m/>
    <n v="1"/>
    <n v="81620"/>
    <n v="81620"/>
    <n v="1313.4856775024139"/>
    <n v="0.85540284244057829"/>
    <n v="97288.337126184691"/>
    <n v="1565.6314310618714"/>
    <s v="Apply"/>
    <m/>
    <n v="69817.98"/>
    <n v="1123.5593820405536"/>
    <n v="0.85540284244057829"/>
    <n v="97288.337126184691"/>
    <n v="1565.6314310618714"/>
    <s v="ARS"/>
    <n v="0"/>
    <s v="ZABRANA, NICOLAS HORACIO"/>
    <s v="NO"/>
    <m/>
    <n v="0"/>
    <n v="0"/>
    <s v="JUNIOR, EULER DE ALMEIDA BARBOSA"/>
  </r>
  <r>
    <n v="50252703"/>
    <s v="QUIÑONES, FAUSTO NAHUEL"/>
    <s v="AR"/>
    <s v="IC"/>
    <n v="2"/>
    <n v="3772"/>
    <s v="NEORIS CONSULTING ARGENTINA"/>
    <n v="3772906"/>
    <s v="SAP Delivery"/>
    <s v="Active"/>
    <s v="Full-time Regular"/>
    <s v="DEVELO"/>
    <s v="Software Development"/>
    <s v="GY02"/>
    <s v="Developer - HT"/>
    <s v="Developer - HT"/>
    <s v="Consultant"/>
    <d v="2015-12-01T00:00:00"/>
    <d v="2015-12-01T00:00:00"/>
    <d v="2019-05-01T00:00:00"/>
    <m/>
    <m/>
    <d v="1994-05-30T00:00:00"/>
    <n v="50176259"/>
    <s v="VITELLI RAFAELLE, MARIANO EZEQ"/>
    <n v="50171792"/>
    <s v="PALMITESSA, SABRINA MAGALI"/>
    <n v="50250248"/>
    <s v="ZABRANA, NICOLAS HORACIO"/>
    <n v="50176259"/>
    <s v="VITELLI RAFAELLE, MARIANO EZEQ"/>
    <n v="50173959"/>
    <s v="RODRIGUEZ, CESAR"/>
    <n v="20382920059"/>
    <s v="M"/>
    <s v="AR"/>
    <s v="Argentina"/>
    <s v="fausto.quinones@neoris.com"/>
    <s v="fausto.quinones"/>
    <n v="2140"/>
    <n v="611"/>
    <n v="36"/>
    <n v="10"/>
    <n v="16"/>
    <s v="ARGENTINA"/>
    <n v="8"/>
    <s v="ARGENTINA"/>
    <n v="3"/>
    <s v="SF - SN - ROJAS"/>
    <s v="SF - SN - ROJASDEVELOGY02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SAP FIORI"/>
    <m/>
    <m/>
    <m/>
    <m/>
    <m/>
    <n v="0"/>
    <m/>
    <m/>
    <n v="53125.69"/>
    <n v="854.93546829739296"/>
    <m/>
    <m/>
    <n v="0.9"/>
    <n v="77197.261447651166"/>
    <n v="77197.261447651152"/>
    <n v="1242.3118997047177"/>
    <n v="0.68818101839047086"/>
    <n v="73023.330783486977"/>
    <n v="1175.1421110957028"/>
    <s v="Apply"/>
    <m/>
    <n v="53125.69"/>
    <n v="854.93546829739296"/>
    <n v="0.68818101839047086"/>
    <n v="73023.330783486977"/>
    <n v="1175.1421110957028"/>
    <s v="ARS"/>
    <n v="0"/>
    <s v="ZABRANA, NICOLAS HORACIO"/>
    <s v="NO"/>
    <m/>
    <n v="0"/>
    <n v="0"/>
    <s v="RODRIGUEZ, CESAR"/>
  </r>
  <r>
    <n v="50253953"/>
    <s v="RICHIONI, JONATAN JESUS"/>
    <s v="AR"/>
    <s v="IC"/>
    <n v="2"/>
    <n v="3446"/>
    <s v="NEORIS ONE ARGENTINA"/>
    <n v="3446906"/>
    <s v="SAP Delivery"/>
    <s v="Active"/>
    <s v="Full-time Regular"/>
    <s v="DEVELO"/>
    <s v="Software Development"/>
    <s v="GY02"/>
    <s v="Developer - HT"/>
    <s v="Developer - HT"/>
    <s v="Consultant"/>
    <d v="2017-04-03T00:00:00"/>
    <d v="2017-04-03T00:00:00"/>
    <d v="2019-05-01T00:00:00"/>
    <m/>
    <m/>
    <d v="1990-07-27T00:00:00"/>
    <n v="50174895"/>
    <s v="LEVERATTO, ANDRES FEDERICO"/>
    <n v="50171792"/>
    <s v="PALMITESSA, SABRINA MAGALI"/>
    <n v="50250248"/>
    <s v="ZABRANA, NICOLAS HORACIO"/>
    <n v="50175362"/>
    <s v="DE LA SOTA, CRISTIAN DANIEL"/>
    <n v="50173959"/>
    <s v="RODRIGUEZ, CESAR"/>
    <n v="20352507416"/>
    <s v="M"/>
    <s v="AR"/>
    <s v="Argentina"/>
    <s v="jonatan.richioni@neoris.com"/>
    <s v="jonatan.richioni"/>
    <n v="2140"/>
    <n v="611"/>
    <n v="36"/>
    <n v="10"/>
    <n v="16"/>
    <s v="ARGENTINA"/>
    <n v="8"/>
    <s v="ARGENTINA"/>
    <n v="3"/>
    <s v="SF - SN - ROJAS"/>
    <s v="SF - SN - ROJASDEVELOGY02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53877.58"/>
    <n v="867.03540392661739"/>
    <m/>
    <m/>
    <n v="0.9"/>
    <n v="77197.261447651166"/>
    <n v="77197.261447651152"/>
    <n v="1242.3118997047177"/>
    <n v="0.69792087166894323"/>
    <n v="73566.946532141097"/>
    <n v="1183.8903529472336"/>
    <s v="Apply"/>
    <m/>
    <n v="53877.58"/>
    <n v="867.03540392661739"/>
    <n v="0.69792087166894323"/>
    <n v="73566.946532141097"/>
    <n v="1183.8903529472336"/>
    <s v="ARS"/>
    <n v="0"/>
    <s v="ZABRANA, NICOLAS HORACIO"/>
    <s v="NO"/>
    <m/>
    <n v="0"/>
    <n v="0"/>
    <s v="RODRIGUEZ, CESAR"/>
  </r>
  <r>
    <n v="50254777"/>
    <s v="RUDAZ, PABLO SEBASTIAN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11-01T00:00:00"/>
    <d v="2017-11-01T00:00:00"/>
    <d v="2019-05-01T00:00:00"/>
    <m/>
    <m/>
    <d v="1985-04-03T00:00:00"/>
    <n v="50175323"/>
    <s v="CAVAGNARI, LIONEL"/>
    <n v="50171792"/>
    <s v="PALMITESSA, SABRINA MAGALI"/>
    <n v="50250248"/>
    <s v="ZABRANA, NICOLAS HORACIO"/>
    <n v="50176735"/>
    <s v="PRAUSE, ADRIAN"/>
    <n v="50172284"/>
    <s v="DELIA, OSCAR ENRIQUE"/>
    <n v="20315211167"/>
    <s v="M"/>
    <s v="AR"/>
    <s v="Argentina"/>
    <s v="pablo.rudaz@neoris.com"/>
    <s v="pablo.rudaz"/>
    <n v="2395"/>
    <n v="684"/>
    <n v="40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JAVA FULL STACK"/>
    <m/>
    <m/>
    <m/>
    <m/>
    <m/>
    <n v="0"/>
    <m/>
    <m/>
    <n v="54743.08"/>
    <n v="880.96363051174774"/>
    <m/>
    <m/>
    <n v="0.9"/>
    <n v="72690.453340537817"/>
    <n v="65421.408006484038"/>
    <n v="1052.8066946650151"/>
    <n v="0.83677624294748154"/>
    <n v="84901.227546258393"/>
    <n v="1366.2894680762536"/>
    <s v="Apply"/>
    <m/>
    <n v="54743.08"/>
    <n v="880.96363051174774"/>
    <n v="0.83677624294748154"/>
    <n v="84901.227546258393"/>
    <n v="1366.2894680762536"/>
    <s v="ARS"/>
    <n v="0"/>
    <s v="ZABRANA, NICOLAS HORACIO"/>
    <s v="NO"/>
    <m/>
    <n v="0"/>
    <n v="0"/>
    <s v="LAPORTA, JORGE EDUARDO/DELIA, OSCAR ENRIQUE/MATHEU, EDUARDO GABRIEL"/>
  </r>
  <r>
    <n v="50256767"/>
    <s v="SACIAN, FERNANDO MARTIN"/>
    <s v="AR"/>
    <s v="IC"/>
    <n v="2"/>
    <n v="228"/>
    <s v="NEORIS ARGENTINA"/>
    <n v="2281929"/>
    <s v="Testing &amp; Quality Assurance"/>
    <s v="Active"/>
    <s v="Full-time Regular"/>
    <s v="DEVELO"/>
    <s v="Software Development"/>
    <s v="GX02"/>
    <s v="Developer"/>
    <s v="Developer"/>
    <s v="Consultant"/>
    <d v="2019-03-25T00:00:00"/>
    <d v="2019-03-25T00:00:00"/>
    <d v="2019-05-01T00:00:00"/>
    <m/>
    <m/>
    <d v="1990-03-28T00:00:00"/>
    <n v="50171685"/>
    <s v="MARTIN, LISANDRO"/>
    <n v="50171792"/>
    <s v="PALMITESSA, SABRINA MAGALI"/>
    <n v="50250248"/>
    <s v="ZABRANA, NICOLAS HORACIO"/>
    <n v="50174609"/>
    <s v="GONZALEZ, JAVIER ALEJANDRO"/>
    <n v="50172284"/>
    <s v="DELIA, OSCAR ENRIQUE"/>
    <n v="20349344026"/>
    <s v="M"/>
    <s v="AR"/>
    <s v="Argentina"/>
    <s v="fernando.sacian@neoris.com"/>
    <s v="fernando.sacian"/>
    <n v="2395"/>
    <n v="684"/>
    <n v="40"/>
    <n v="11"/>
    <n v="16"/>
    <s v="ARGENTINA"/>
    <n v="8"/>
    <s v="ARGENTINA"/>
    <n v="4"/>
    <s v="ROS - BS AS"/>
    <s v="ROS - BS ASDEVELOG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DEVELOPMENT SKILLS"/>
    <s v="GENERIC"/>
    <s v="Functional Analyst"/>
    <m/>
    <m/>
    <m/>
    <m/>
    <m/>
    <n v="0"/>
    <m/>
    <m/>
    <n v="57820.4"/>
    <n v="930.48599935629227"/>
    <m/>
    <m/>
    <n v="1"/>
    <n v="72690.453340537817"/>
    <n v="72690.453340537817"/>
    <n v="1169.7852162944612"/>
    <n v="0.79543320123654915"/>
    <n v="81999.913333735312"/>
    <n v="1319.5995064971887"/>
    <s v="Apply"/>
    <m/>
    <n v="57820.4"/>
    <n v="930.48599935629227"/>
    <n v="0.79543320123654915"/>
    <n v="81999.913333735312"/>
    <n v="1319.5995064971887"/>
    <s v="ARS"/>
    <n v="0"/>
    <s v="ZABRANA, NICOLAS HORACIO"/>
    <s v="NO"/>
    <m/>
    <n v="0"/>
    <n v="0"/>
    <s v="ROJAS VILLALOBOS, LUIS HUGO"/>
  </r>
  <r>
    <n v="50255071"/>
    <s v="SALAS ROMERO, ANDRES EDUARDO"/>
    <s v="AR"/>
    <s v="IC"/>
    <n v="2"/>
    <n v="3772"/>
    <s v="NEORIS CONSULTING ARGENTINA"/>
    <n v="3772931"/>
    <s v="M-C&amp;E"/>
    <s v="Active"/>
    <s v="Full-time Regular"/>
    <s v="MNGSER"/>
    <s v="Managed Services"/>
    <s v="FY02"/>
    <s v="Consultant - HT"/>
    <s v="Consultant - HT"/>
    <s v="Consultant"/>
    <d v="2018-01-15T00:00:00"/>
    <d v="2018-01-15T00:00:00"/>
    <d v="2019-05-01T00:00:00"/>
    <m/>
    <m/>
    <d v="1993-11-30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3957943179"/>
    <s v="M"/>
    <s v="VE"/>
    <s v="Venezuela"/>
    <s v="andres.salas@neoris.com"/>
    <s v="andres.salas"/>
    <n v="2755"/>
    <n v="787"/>
    <n v="46"/>
    <n v="13"/>
    <n v="16"/>
    <s v="ARGENTINA"/>
    <n v="8"/>
    <s v="ARGENTINA"/>
    <n v="4"/>
    <s v="ROS - BS AS"/>
    <s v="ROS - BS ASMNGSERFY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ECC - SAP FI (FINANCIA ACCOUNTING)"/>
    <m/>
    <m/>
    <m/>
    <m/>
    <m/>
    <n v="0"/>
    <m/>
    <m/>
    <n v="68438.42"/>
    <n v="1101.35854522047"/>
    <m/>
    <m/>
    <n v="1"/>
    <n v="79449.916115090935"/>
    <n v="79449.916115090935"/>
    <n v="1278.5631817684412"/>
    <n v="0.86140330092810025"/>
    <n v="92892.822475409252"/>
    <n v="1494.8957591794215"/>
    <s v="Apply"/>
    <m/>
    <n v="68438.42"/>
    <n v="1101.35854522047"/>
    <n v="0.86140330092810025"/>
    <n v="92892.822475409252"/>
    <n v="1494.8957591794215"/>
    <s v="ARS"/>
    <n v="0"/>
    <s v="ZABRANA, NICOLAS HORACIO"/>
    <s v="NO"/>
    <m/>
    <n v="0"/>
    <n v="0"/>
    <s v="RODRIGUEZ, ARIEL EDUARDO"/>
  </r>
  <r>
    <n v="50256506"/>
    <s v="SCIPIONI, SANTIAG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9-01-07T00:00:00"/>
    <d v="2019-01-07T00:00:00"/>
    <d v="2019-05-01T00:00:00"/>
    <m/>
    <m/>
    <d v="1994-06-06T00:00:00"/>
    <n v="50251673"/>
    <s v="GARCIA, XAVIER LUIS"/>
    <n v="50171792"/>
    <s v="PALMITESSA, SABRINA MAGALI"/>
    <n v="50250248"/>
    <s v="ZABRANA, NICOLAS HORACIO"/>
    <n v="50179772"/>
    <s v="ZEHNDER PENA, ANDRES ENRIQUE"/>
    <n v="50172284"/>
    <s v="DELIA, OSCAR ENRIQUE"/>
    <n v="20382607334"/>
    <s v="M"/>
    <s v="AR"/>
    <s v="Argentina"/>
    <s v="santiago.scipioni@neoris.com"/>
    <s v="santiago.scipioni"/>
    <n v="1925"/>
    <n v="549"/>
    <n v="32"/>
    <n v="9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49500"/>
    <n v="796.58834888960416"/>
    <m/>
    <m/>
    <n v="0.9"/>
    <n v="72690.453340537817"/>
    <n v="65421.408006484038"/>
    <n v="1052.8066946650151"/>
    <n v="0.75663305802122083"/>
    <n v="66029.859849891014"/>
    <n v="1062.5983239441746"/>
    <s v="Apply"/>
    <m/>
    <n v="49500"/>
    <n v="796.58834888960416"/>
    <n v="0.75663305802122083"/>
    <n v="66029.859849891014"/>
    <n v="1062.5983239441746"/>
    <s v="ARS"/>
    <n v="0"/>
    <s v="ZABRANA, NICOLAS HORACIO"/>
    <s v="NO"/>
    <m/>
    <n v="0"/>
    <n v="0"/>
    <s v="LAPORTA, JORGE EDUARDO/DELIA, OSCAR ENRIQUE/MATHEU, EDUARDO GABRIEL"/>
  </r>
  <r>
    <n v="50251557"/>
    <s v="SILVA, SERGIO DAMIAN"/>
    <s v="AR"/>
    <s v="IC"/>
    <n v="2"/>
    <n v="3772"/>
    <s v="NEORIS CONSULTING ARGENTINA"/>
    <n v="3772931"/>
    <s v="M-C&amp;E"/>
    <s v="Active"/>
    <s v="Full-time Regular"/>
    <s v="MNGSER"/>
    <s v="Managed Services"/>
    <s v="FY02"/>
    <s v="Consultant - HT"/>
    <s v="Consultant - HT"/>
    <s v="Consultant"/>
    <d v="2014-09-01T00:00:00"/>
    <d v="2014-09-01T00:00:00"/>
    <d v="2019-05-01T00:00:00"/>
    <m/>
    <m/>
    <d v="1992-06-11T00:00:00"/>
    <n v="50252596"/>
    <s v="MARCELINO, VANESA NOEMI"/>
    <n v="50171792"/>
    <s v="PALMITESSA, SABRINA MAGALI"/>
    <n v="50250248"/>
    <s v="ZABRANA, NICOLAS HORACIO"/>
    <n v="50255479"/>
    <s v="RODRIGUEZ, ARIEL EDUARDO"/>
    <n v="50255479"/>
    <s v="RODRIGUEZ, ARIEL EDUARDO"/>
    <n v="20369191250"/>
    <s v="M"/>
    <s v="AR"/>
    <s v="Argentina"/>
    <s v="sergio.silva@neoris.com"/>
    <s v="sergio.silva"/>
    <n v="2050"/>
    <n v="585"/>
    <n v="34"/>
    <n v="10"/>
    <n v="16"/>
    <s v="ARGENTINA"/>
    <n v="8"/>
    <s v="ARGENTINA"/>
    <n v="4"/>
    <s v="ROS - BS AS"/>
    <s v="ROS - BS ASMNGSERFY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ECURITY"/>
    <s v="SAP  - SAP SECURITY"/>
    <m/>
    <m/>
    <m/>
    <m/>
    <m/>
    <n v="0"/>
    <m/>
    <m/>
    <n v="50202.9"/>
    <n v="807.89990344383648"/>
    <m/>
    <m/>
    <n v="1"/>
    <n v="79449.916115090935"/>
    <n v="79449.916115090935"/>
    <n v="1278.5631817684412"/>
    <n v="0.63188109509487989"/>
    <n v="69928.096336197385"/>
    <n v="1125.3314505342353"/>
    <s v="Apply"/>
    <m/>
    <n v="50202.9"/>
    <n v="807.89990344383648"/>
    <n v="0.63188109509487989"/>
    <n v="69928.096336197385"/>
    <n v="1125.3314505342353"/>
    <s v="ARS"/>
    <n v="0"/>
    <s v="ZABRANA, NICOLAS HORACIO"/>
    <s v="NO"/>
    <m/>
    <n v="0"/>
    <n v="0"/>
    <s v="RODRIGUEZ, ARIEL EDUARDO"/>
  </r>
  <r>
    <n v="50253424"/>
    <s v="SILVAS, GABRIEL HORACI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6-11-02T00:00:00"/>
    <d v="2016-11-02T00:00:00"/>
    <d v="2019-05-01T00:00:00"/>
    <m/>
    <m/>
    <d v="1988-08-15T00:00:00"/>
    <n v="50175323"/>
    <s v="CAVAGNARI, LIONEL"/>
    <n v="50171792"/>
    <s v="PALMITESSA, SABRINA MAGALI"/>
    <n v="50250248"/>
    <s v="ZABRANA, NICOLAS HORACIO"/>
    <n v="50176735"/>
    <s v="PRAUSE, ADRIAN"/>
    <n v="50172284"/>
    <s v="DELIA, OSCAR ENRIQUE"/>
    <n v="20339452165"/>
    <s v="M"/>
    <s v="AR"/>
    <s v="Argentina"/>
    <s v="gabriel.silvas@neoris.com"/>
    <s v="gabriel.silvas"/>
    <n v="2445"/>
    <n v="698"/>
    <n v="41"/>
    <n v="12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JAVA FULL STACK"/>
    <m/>
    <m/>
    <m/>
    <m/>
    <m/>
    <n v="0"/>
    <m/>
    <m/>
    <n v="56100"/>
    <n v="902.80012874155136"/>
    <m/>
    <m/>
    <n v="0.9"/>
    <n v="72690.453340537817"/>
    <n v="65421.408006484038"/>
    <n v="1052.8066946650151"/>
    <n v="0.85751746575738363"/>
    <n v="83644.806233455703"/>
    <n v="1346.0702644585726"/>
    <s v="Apply"/>
    <m/>
    <n v="56100"/>
    <n v="902.80012874155136"/>
    <n v="0.85751746575738363"/>
    <n v="83644.806233455703"/>
    <n v="1346.0702644585726"/>
    <s v="ARS"/>
    <n v="0"/>
    <s v="ZABRANA, NICOLAS HORACIO"/>
    <s v="NO"/>
    <m/>
    <n v="0"/>
    <n v="0"/>
    <s v="LAPORTA, JORGE EDUARDO/DELIA, OSCAR ENRIQUE/MATHEU, EDUARDO GABRIEL"/>
  </r>
  <r>
    <n v="50256399"/>
    <s v="SPESOT, MAURICIO MATIAS"/>
    <s v="AR"/>
    <s v="IC"/>
    <n v="2"/>
    <n v="228"/>
    <s v="NEORIS ARGENTINA"/>
    <n v="2280620"/>
    <s v="Customer Relationships Mgte"/>
    <s v="Active"/>
    <s v="Full-time Regular"/>
    <s v="SYINCO"/>
    <s v="Systems Integration Consulting"/>
    <s v="NX02"/>
    <s v="SI Consultant"/>
    <s v="SI Consultant"/>
    <s v="Consultant"/>
    <d v="2018-12-03T00:00:00"/>
    <d v="2018-12-03T00:00:00"/>
    <d v="2019-05-01T00:00:00"/>
    <m/>
    <m/>
    <d v="1990-02-01T00:00:00"/>
    <n v="50172284"/>
    <s v="DELIA, OSCAR ENRIQUE"/>
    <n v="50171792"/>
    <s v="PALMITESSA, SABRINA MAGALI"/>
    <n v="50250248"/>
    <s v="ZABRANA, NICOLAS HORACIO"/>
    <n v="50176735"/>
    <s v="PRAUSE, ADRIAN"/>
    <n v="50253779"/>
    <s v="HERRERO COY, LIDIA"/>
    <n v="20348213610"/>
    <s v="M"/>
    <s v="AR"/>
    <s v="Argentina"/>
    <s v="mauricio.spesot@neoris.com"/>
    <s v="mauricio.spesot"/>
    <n v="2030"/>
    <n v="580"/>
    <n v="34"/>
    <n v="10"/>
    <n v="16"/>
    <s v="ARGENTINA"/>
    <n v="8"/>
    <s v="ARGENTINA"/>
    <n v="4"/>
    <s v="ROS - BS AS"/>
    <s v="ROS - BS ASSYINCONX02"/>
    <n v="7"/>
    <s v="General Operation"/>
    <n v="41"/>
    <s v="Customer Relationships Mgt"/>
    <s v="T54"/>
    <s v="Customer Relationships Mgt"/>
    <n v="100"/>
    <s v="Billable"/>
    <n v="62"/>
    <s v="CUSTOMER MANAGEMENT"/>
    <m/>
    <s v="ARGSTAFE"/>
    <s v="Santa Fe - Irigoyen Freyre2633"/>
    <n v="40"/>
    <m/>
    <s v="."/>
    <s v="CRM"/>
    <s v="PLATFORMS &amp; SOLUTIONS"/>
    <s v="CUSTOMER RELATIONSHIP MANAGEME"/>
    <s v="SALESFORCE"/>
    <s v="Salesforce"/>
    <m/>
    <m/>
    <m/>
    <m/>
    <m/>
    <n v="0"/>
    <m/>
    <m/>
    <n v="50600"/>
    <n v="814.29031219826197"/>
    <m/>
    <m/>
    <n v="0.9"/>
    <n v="81620"/>
    <n v="73458"/>
    <n v="1182.1371097521726"/>
    <n v="0.68882899071578318"/>
    <n v="70166.877650684139"/>
    <n v="1129.1740851413604"/>
    <s v="Apply"/>
    <m/>
    <n v="50600"/>
    <n v="814.29031219826197"/>
    <n v="0.68882899071578318"/>
    <n v="70166.877650684139"/>
    <n v="1129.1740851413604"/>
    <s v="ARS"/>
    <n v="0"/>
    <s v="ZABRANA, NICOLAS HORACIO"/>
    <s v="NO"/>
    <m/>
    <n v="0"/>
    <n v="0"/>
    <s v="CASARSA, GABRIEL ERNESTO"/>
  </r>
  <r>
    <n v="50254775"/>
    <s v="TACLA GUERRERO, HUGO ARIEL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7-11-01T00:00:00"/>
    <d v="2017-11-01T00:00:00"/>
    <d v="2019-05-01T00:00:00"/>
    <m/>
    <m/>
    <d v="1993-02-24T00:00:00"/>
    <n v="50173362"/>
    <s v="MENDEZ, ALBERTO JUAN"/>
    <n v="50171792"/>
    <s v="PALMITESSA, SABRINA MAGALI"/>
    <n v="50250248"/>
    <s v="ZABRANA, NICOLAS HORACIO"/>
    <n v="50179772"/>
    <s v="ZEHNDER PENA, ANDRES ENRIQUE"/>
    <n v="50172284"/>
    <s v="DELIA, OSCAR ENRIQUE"/>
    <n v="20373746437"/>
    <s v="M"/>
    <s v="AR"/>
    <s v="Argentina"/>
    <s v="hugo.tacla@neoris.com"/>
    <s v="hugo.tacla"/>
    <n v="2520"/>
    <n v="720"/>
    <n v="42"/>
    <n v="12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.NET WEB"/>
    <m/>
    <m/>
    <m/>
    <m/>
    <m/>
    <n v="0"/>
    <m/>
    <m/>
    <n v="65276.41"/>
    <n v="1050.4732861280979"/>
    <m/>
    <m/>
    <n v="0.9"/>
    <n v="72690.453340537817"/>
    <n v="65421.408006484038"/>
    <n v="1052.8066946650151"/>
    <n v="0.99778363060498998"/>
    <n v="86445.873431801781"/>
    <n v="1391.1469815223975"/>
    <s v="Apply"/>
    <m/>
    <n v="65276.41"/>
    <n v="1050.4732861280979"/>
    <n v="0.99778363060498998"/>
    <n v="86445.873431801781"/>
    <n v="1391.1469815223975"/>
    <s v="ARS"/>
    <n v="0"/>
    <s v="ZABRANA, NICOLAS HORACIO"/>
    <s v="NO"/>
    <m/>
    <n v="0"/>
    <n v="0"/>
    <s v="LAPORTA, JORGE EDUARDO/DELIA, OSCAR ENRIQUE/MATHEU, EDUARDO GABRIEL"/>
  </r>
  <r>
    <n v="50253560"/>
    <s v="TOLAY, PAULA"/>
    <s v="AR"/>
    <s v="IC"/>
    <n v="1"/>
    <n v="3446"/>
    <s v="NEORIS ONE ARGENTINA"/>
    <n v="3446931"/>
    <s v="M-C&amp;E"/>
    <s v="Active"/>
    <s v="Full-time Regular"/>
    <s v="MNGSER"/>
    <s v="Managed Services"/>
    <s v="FY01"/>
    <s v="MS Analyst - HT"/>
    <s v="MS Analyst - HT"/>
    <s v="Analyst"/>
    <d v="2016-12-14T00:00:00"/>
    <d v="2016-12-14T00:00:00"/>
    <d v="2019-05-01T00:00:00"/>
    <m/>
    <m/>
    <d v="1977-01-10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7255598770"/>
    <s v="F"/>
    <s v="AR"/>
    <s v="Argentina"/>
    <s v="paula.tolay@neoris.com"/>
    <s v="paula.tolay"/>
    <n v="2300"/>
    <n v="656"/>
    <n v="38"/>
    <n v="11"/>
    <n v="16"/>
    <s v="ARGENTINA"/>
    <n v="8"/>
    <s v="ARGENTINA"/>
    <n v="4"/>
    <s v="ROS - BS AS"/>
    <s v="ROS - BS ASMNGSERFY01"/>
    <n v="7"/>
    <s v="General Operation"/>
    <n v="35"/>
    <s v="SAP BASIS &amp; Global Support"/>
    <s v="S13"/>
    <s v="Managed Services"/>
    <n v="100"/>
    <s v="Billable"/>
    <n v="56"/>
    <s v="New IT"/>
    <m/>
    <s v="ARGROJAS"/>
    <s v="Rojas - Av. 25 de Mayo 50"/>
    <n v="40"/>
    <m/>
    <s v="."/>
    <s v="APPLICATION SUPPORT"/>
    <s v="DEVELOPMENT CAPABILITIES"/>
    <s v="APPLICATION SUPPORT"/>
    <s v="DEVELOPMENT APPLICATION"/>
    <s v="SAP ECC - Level 1"/>
    <m/>
    <m/>
    <m/>
    <m/>
    <m/>
    <n v="0"/>
    <m/>
    <m/>
    <n v="49096.78"/>
    <n v="790.09945284840683"/>
    <m/>
    <m/>
    <n v="0.9"/>
    <n v="62448.590362673523"/>
    <n v="56203.731326406174"/>
    <n v="904.4694452270063"/>
    <n v="0.87355018681709629"/>
    <n v="76657.568930018242"/>
    <n v="1233.6267932091766"/>
    <s v="Apply"/>
    <m/>
    <n v="49096.78"/>
    <n v="790.09945284840683"/>
    <n v="0.87355018681709629"/>
    <n v="76657.568930018242"/>
    <n v="1233.6267932091766"/>
    <s v="ARS"/>
    <n v="0"/>
    <s v="ZABRANA, NICOLAS HORACIO"/>
    <s v="NO"/>
    <m/>
    <n v="0"/>
    <n v="0"/>
    <s v="RODRIGUEZ, ARIEL EDUARDO"/>
  </r>
  <r>
    <n v="50255541"/>
    <s v="VICENTE, MATIAS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8-05-14T00:00:00"/>
    <d v="2018-05-14T00:00:00"/>
    <d v="2019-05-01T00:00:00"/>
    <m/>
    <m/>
    <d v="1992-08-06T00:00:00"/>
    <n v="50250247"/>
    <s v="MATRERO, MAXIMILIANO"/>
    <n v="50171792"/>
    <s v="PALMITESSA, SABRINA MAGALI"/>
    <n v="50250248"/>
    <s v="ZABRANA, NICOLAS HORACIO"/>
    <n v="50252664"/>
    <s v="GARCIA, MARIANA BEATRIZ"/>
    <n v="50254511"/>
    <s v="CANELO, ALEJANDRO FABIO"/>
    <n v="20370349291"/>
    <s v="F"/>
    <s v="AR"/>
    <s v="Argentina"/>
    <s v="matias.vicente@neoris.com"/>
    <s v="matias.vicente"/>
    <n v="2005"/>
    <n v="572"/>
    <n v="33"/>
    <n v="10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50820"/>
    <n v="817.8307048599936"/>
    <m/>
    <m/>
    <n v="1"/>
    <n v="66875.217073294785"/>
    <n v="66875.217073294785"/>
    <n v="1076.2023989909042"/>
    <n v="0.7599227669691393"/>
    <n v="69457.351083012793"/>
    <n v="1117.7558912618731"/>
    <s v="Apply"/>
    <m/>
    <n v="50820"/>
    <n v="817.8307048599936"/>
    <n v="0.7599227669691393"/>
    <n v="69457.351083012793"/>
    <n v="1117.7558912618731"/>
    <s v="ARS"/>
    <n v="0"/>
    <s v="ZABRANA, NICOLAS HORACIO"/>
    <s v="NO"/>
    <m/>
    <n v="0"/>
    <n v="0"/>
    <s v="ROJAS VILLALOBOS, LUIS HUGO"/>
  </r>
  <r>
    <n v="50250682"/>
    <s v="VIDAL FERNANDES, NOELLE"/>
    <s v="AR"/>
    <s v="IC"/>
    <n v="2"/>
    <n v="3772"/>
    <s v="NEORIS CONSULTING ARGENTINA"/>
    <n v="3772472"/>
    <s v="OTS TELCO"/>
    <s v="Active"/>
    <s v="Full-time Regular"/>
    <s v="MNGSER"/>
    <s v="Managed Services"/>
    <s v="FX02"/>
    <s v="Consultant"/>
    <s v="Consultant"/>
    <s v="Consultant"/>
    <d v="2013-10-07T00:00:00"/>
    <d v="2013-10-07T00:00:00"/>
    <d v="2019-05-01T00:00:00"/>
    <m/>
    <m/>
    <d v="1989-11-20T00:00:00"/>
    <n v="50250786"/>
    <s v="FULCINI, IGNACIO NICOLAS"/>
    <n v="50171792"/>
    <s v="PALMITESSA, SABRINA MAGALI"/>
    <n v="50250248"/>
    <s v="ZABRANA, NICOLAS HORACIO"/>
    <n v="50250869"/>
    <s v="CENTURION BASCOURLEIGUY, MAURO"/>
    <n v="50252948"/>
    <s v="LAPORTA, JORGE EDUARDO"/>
    <n v="27929961795"/>
    <s v="F"/>
    <s v="BR"/>
    <s v="Brazil"/>
    <s v="noelle.vidal@neoris.com"/>
    <s v="noelle.vidal"/>
    <n v="1875"/>
    <n v="535"/>
    <n v="31"/>
    <n v="9"/>
    <n v="16"/>
    <s v="ARGENTINA"/>
    <n v="8"/>
    <s v="ARGENTINA"/>
    <n v="4"/>
    <s v="ROS - BS AS"/>
    <s v="ROS - BS ASMNGSERFX02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3882"/>
    <n v="706.17959446411328"/>
    <m/>
    <m/>
    <n v="1"/>
    <n v="69692.908872886779"/>
    <n v="69692.908872886779"/>
    <n v="1121.5466506740711"/>
    <n v="0.62964799015688355"/>
    <n v="64326.198366739962"/>
    <n v="1035.1818211577079"/>
    <s v="Apply"/>
    <m/>
    <n v="43882"/>
    <n v="706.17959446411328"/>
    <n v="0.62964799015688355"/>
    <n v="64326.198366739962"/>
    <n v="1035.1818211577079"/>
    <s v="ARS"/>
    <n v="0"/>
    <s v="ZABRANA, NICOLAS HORACIO"/>
    <s v="NO"/>
    <m/>
    <n v="0"/>
    <n v="0"/>
    <s v="LAPORTA, JORGE EDUARDO/DELIA, OSCAR ENRIQUE/MATHEU, EDUARDO GABRIEL"/>
  </r>
  <r>
    <n v="50252857"/>
    <s v="VILLAFRANCA, MELINA"/>
    <s v="AR"/>
    <s v="IC"/>
    <n v="2"/>
    <n v="3446"/>
    <s v="NEORIS ONE ARGENTINA"/>
    <n v="3446271"/>
    <s v="PERSONNEL ADM"/>
    <s v="Active"/>
    <s v="Full-time Regular"/>
    <s v="SUPPOR"/>
    <s v="Business Support"/>
    <s v="EX02"/>
    <s v="BS Consultant"/>
    <s v="BS Consultant"/>
    <s v="Consultant"/>
    <d v="2016-02-15T00:00:00"/>
    <d v="2016-02-15T00:00:00"/>
    <d v="2019-05-01T00:00:00"/>
    <m/>
    <m/>
    <d v="1982-09-10T00:00:00"/>
    <n v="50250248"/>
    <s v="ZABRANA, NICOLAS HORACIO"/>
    <n v="50171792"/>
    <s v="PALMITESSA, SABRINA MAGALI"/>
    <n v="50250248"/>
    <s v="ZABRANA, NICOLAS HORACIO"/>
    <n v="50250248"/>
    <s v="ZABRANA, NICOLAS HORACIO"/>
    <n v="50250248"/>
    <s v="ZABRANA, NICOLAS HORACIO"/>
    <n v="27296161638"/>
    <s v="F"/>
    <s v="AR"/>
    <s v="Argentina"/>
    <s v="melina.villafranca@neoris.com"/>
    <s v="melina.villafranca"/>
    <n v="2415"/>
    <n v="690"/>
    <n v="40"/>
    <n v="12"/>
    <n v="16"/>
    <s v="ARGENTINA"/>
    <n v="8"/>
    <s v="ARGENTINA"/>
    <n v="4"/>
    <s v="ROS - BS AS"/>
    <s v="ROS - BS ASSUPPOREX02"/>
    <n v="2"/>
    <s v="Human Capital"/>
    <n v="203"/>
    <s v="Human Capital"/>
    <s v="DM3"/>
    <s v="PERSONNEL ADM"/>
    <n v="0"/>
    <s v="Non Billable"/>
    <n v="10"/>
    <s v="Country Management"/>
    <m/>
    <s v="ARGROS"/>
    <s v="Rosario-MadresPlaza 25Mayo3020"/>
    <n v="40"/>
    <m/>
    <s v="."/>
    <s v="BUSINESS SUPPORT"/>
    <s v="BUSINESS SUPPORT"/>
    <s v="HUMAN CAPITAL"/>
    <s v="PERSONNEL ADMINISTRATION"/>
    <s v="HUMAN CAPITAL-PERSONNEL ADMINISTRATION"/>
    <m/>
    <m/>
    <m/>
    <m/>
    <m/>
    <n v="0"/>
    <m/>
    <m/>
    <n v="60606.719999999994"/>
    <n v="975.32539427100085"/>
    <m/>
    <m/>
    <n v="1"/>
    <n v="76437.383925101632"/>
    <n v="76437.383925101632"/>
    <n v="1230.0834233199489"/>
    <n v="0.79289369792386455"/>
    <n v="80742.111218007325"/>
    <n v="1299.3580820406714"/>
    <s v="Apply"/>
    <m/>
    <n v="60606.719999999994"/>
    <n v="975.32539427100085"/>
    <n v="0.79289369792386455"/>
    <n v="80742.111218007325"/>
    <n v="1299.3580820406714"/>
    <s v="ARS"/>
    <n v="0"/>
    <s v="ZABRANA, NICOLAS HORACIO"/>
    <s v="NO"/>
    <m/>
    <n v="0"/>
    <n v="0"/>
    <s v="ZABRANA, NICOLAS HORACIO"/>
  </r>
  <r>
    <n v="50256115"/>
    <s v="ZABATTA, MAXIMILIANO ROMAN"/>
    <s v="AR"/>
    <s v="IC"/>
    <n v="2"/>
    <n v="228"/>
    <s v="NEORIS ARGENTINA"/>
    <n v="2280470"/>
    <s v="OTS AGRIBUSINESS"/>
    <s v="Active"/>
    <s v="Full-time Regular"/>
    <s v="MNGSER"/>
    <s v="Managed Services"/>
    <s v="FX02"/>
    <s v="Consultant"/>
    <s v="Consultant"/>
    <s v="Consultant"/>
    <d v="2018-09-24T00:00:00"/>
    <d v="2018-09-24T00:00:00"/>
    <d v="2019-05-01T00:00:00"/>
    <m/>
    <m/>
    <d v="1992-08-06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0359969482"/>
    <s v="M"/>
    <s v="AR"/>
    <s v="Argentina"/>
    <s v="maximiliano.zabatta@neoris.com"/>
    <s v="maximiliano.zabatta"/>
    <n v="2470"/>
    <n v="705"/>
    <n v="41"/>
    <n v="12"/>
    <n v="16"/>
    <s v="ARGENTINA"/>
    <n v="8"/>
    <s v="ARGENTINA"/>
    <n v="4"/>
    <s v="ROS - BS AS"/>
    <s v="ROS - BS ASMNGSERFX02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62825.439999999995"/>
    <n v="1011.0305761184421"/>
    <m/>
    <m/>
    <n v="1"/>
    <n v="69692.908872886779"/>
    <n v="69692.908872886779"/>
    <n v="1121.5466506740711"/>
    <n v="0.90146100967872655"/>
    <n v="85232.148993396069"/>
    <n v="1371.6148856355981"/>
    <s v="Apply"/>
    <m/>
    <n v="62825.439999999995"/>
    <n v="1011.0305761184421"/>
    <n v="0.90146100967872655"/>
    <n v="85232.148993396069"/>
    <n v="1371.6148856355981"/>
    <s v="ARS"/>
    <n v="0"/>
    <s v="ZABRANA, NICOLAS HORACIO"/>
    <s v="NO"/>
    <m/>
    <n v="0"/>
    <n v="0"/>
    <s v="MORENO, CESAR OSCAR"/>
  </r>
  <r>
    <n v="50253577"/>
    <s v="ZAPATA, DULCE BELEN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6-12-20T00:00:00"/>
    <d v="2016-12-20T00:00:00"/>
    <d v="2019-05-01T00:00:00"/>
    <m/>
    <m/>
    <d v="1994-01-26T00:00:00"/>
    <n v="50176899"/>
    <s v="DIP, MARCOS JAVIER"/>
    <n v="50171792"/>
    <s v="PALMITESSA, SABRINA MAGALI"/>
    <n v="50250248"/>
    <s v="ZABRANA, NICOLAS HORACIO"/>
    <n v="50176899"/>
    <s v="DIP, MARCOS JAVIER"/>
    <n v="50172253"/>
    <s v="MATHEU, EDUARDO GABRIEL"/>
    <n v="27379801825"/>
    <s v="F"/>
    <s v="AR"/>
    <s v="Argentina"/>
    <s v="dulce.zapata@neoris.com"/>
    <s v="dulce.zapata"/>
    <n v="2250"/>
    <n v="642"/>
    <n v="38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57752.049999999996"/>
    <n v="929.38606372706784"/>
    <m/>
    <m/>
    <n v="0.9"/>
    <n v="72690.453340537817"/>
    <n v="65421.408006484038"/>
    <n v="1052.8066946650151"/>
    <n v="0.88276990299988778"/>
    <n v="77840.077518304199"/>
    <n v="1252.6565419746412"/>
    <s v="Apply"/>
    <m/>
    <n v="57752.049999999996"/>
    <n v="929.38606372706784"/>
    <n v="0.88276990299988778"/>
    <n v="77840.077518304199"/>
    <n v="1252.6565419746412"/>
    <s v="ARS"/>
    <n v="0"/>
    <s v="ZABRANA, NICOLAS HORACIO"/>
    <s v="NO"/>
    <m/>
    <n v="0"/>
    <n v="0"/>
    <s v="LAPORTA, JORGE EDUARDO/DELIA, OSCAR ENRIQUE/MATHEU, EDUARDO GABRIEL"/>
  </r>
  <r>
    <n v="50255310"/>
    <s v="AEDO, YESICA"/>
    <s v="AR"/>
    <s v="IC"/>
    <n v="3"/>
    <n v="3772"/>
    <s v="NEORIS CONSULTING ARGENTINA"/>
    <n v="3772924"/>
    <s v="SAP Functional Delivery"/>
    <s v="Active"/>
    <s v="Full-time Regular"/>
    <s v="SYINCO"/>
    <s v="Systems Integration Consulting"/>
    <s v="NX03"/>
    <s v="Experienced SI Consultant"/>
    <s v="Experienced SI Consultant"/>
    <s v="Experienced Consultant"/>
    <d v="2018-03-19T00:00:00"/>
    <d v="2018-03-19T00:00:00"/>
    <d v="2019-05-01T00:00:00"/>
    <m/>
    <m/>
    <d v="1988-01-12T00:00:00"/>
    <n v="50256445"/>
    <s v="LLAMBIAS, JAIME LUIS"/>
    <n v="50171792"/>
    <s v="PALMITESSA, SABRINA MAGALI"/>
    <n v="50250248"/>
    <s v="ZABRANA, NICOLAS HORACIO"/>
    <n v="50256445"/>
    <s v="LLAMBIAS, JAIME LUIS"/>
    <n v="50256445"/>
    <s v="LLAMBIAS, JAIME LUIS"/>
    <n v="27334215992"/>
    <s v="F"/>
    <s v="AR"/>
    <s v="Argentina"/>
    <s v="yesica.aedo@neoris.com"/>
    <s v="yesica.aedo"/>
    <n v="2935"/>
    <n v="838"/>
    <n v="49"/>
    <n v="14"/>
    <n v="16"/>
    <s v="ARGENTINA"/>
    <n v="8"/>
    <s v="ARGENTINA"/>
    <n v="4"/>
    <s v="ROS - BS AS"/>
    <s v="ROS - BS ASSYINCONX03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SAP FUNCTIONAL"/>
    <s v="PLATFORMS &amp; SOLUTIONS"/>
    <s v="ERP DEVELOPMENT &amp; IMPLEMENTATI"/>
    <s v="SAP S4HANA - FINANCIAL (FICO)"/>
    <s v="SAP ECC - SAP FI (FINANCIA ACCOUNTING)"/>
    <m/>
    <m/>
    <m/>
    <m/>
    <m/>
    <n v="0"/>
    <m/>
    <m/>
    <n v="65472.94"/>
    <n v="1053.6359832635983"/>
    <m/>
    <m/>
    <n v="1"/>
    <n v="106075.67725951654"/>
    <n v="106075.67725951654"/>
    <n v="1707.0434061718142"/>
    <n v="0.61722858332376207"/>
    <n v="98329.140019914834"/>
    <n v="1582.3807534585587"/>
    <s v="Apply"/>
    <m/>
    <n v="65472.94"/>
    <n v="1053.6359832635983"/>
    <n v="0.61722858332376207"/>
    <n v="98329.140019914834"/>
    <n v="1582.3807534585587"/>
    <s v="ARS"/>
    <n v="0"/>
    <s v="ZABRANA, NICOLAS HORACIO"/>
    <s v="NO"/>
    <m/>
    <n v="0"/>
    <n v="0"/>
    <s v="LLAMBIAS, JAIME LUIS"/>
  </r>
  <r>
    <n v="50251777"/>
    <s v="ALMAGRO ROSELL, JOSE CARLOS"/>
    <s v="AR"/>
    <s v="IC"/>
    <n v="3"/>
    <n v="3772"/>
    <s v="NEORIS CONSULTING ARGENTINA"/>
    <n v="3772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4-11-17T00:00:00"/>
    <d v="2014-11-17T00:00:00"/>
    <d v="2019-05-01T00:00:00"/>
    <m/>
    <m/>
    <d v="1984-06-02T00:00:00"/>
    <n v="50252240"/>
    <s v="VILLARROEL, HECTOR FABIAN"/>
    <n v="50171792"/>
    <s v="PALMITESSA, SABRINA MAGALI"/>
    <n v="50250248"/>
    <s v="ZABRANA, NICOLAS HORACIO"/>
    <n v="50252240"/>
    <s v="VILLARROEL, HECTOR FABIAN"/>
    <n v="50173959"/>
    <s v="RODRIGUEZ, CESAR"/>
    <n v="20951375269"/>
    <s v="M"/>
    <s v="CU"/>
    <s v="Cuba"/>
    <s v="jose.almagro@neoris.com"/>
    <s v="jose.almagro"/>
    <n v="3290"/>
    <n v="940"/>
    <n v="55"/>
    <n v="16"/>
    <n v="16"/>
    <s v="ARGENTINA"/>
    <n v="8"/>
    <s v="ARGENTINA"/>
    <n v="3"/>
    <s v="SF - SN - ROJAS"/>
    <s v="SF - SN - ROJASDEVELOGY03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OTHER"/>
    <s v="DEVELOPMENT CAPABILITIES"/>
    <s v="DEVELOPMENT SKILLS"/>
    <s v="ABAP"/>
    <s v="SAP  - ABAP"/>
    <m/>
    <m/>
    <m/>
    <m/>
    <m/>
    <n v="0"/>
    <m/>
    <m/>
    <n v="76257.25"/>
    <n v="1227.1845831992275"/>
    <m/>
    <m/>
    <n v="0.9"/>
    <n v="111502.8552776718"/>
    <n v="111502.85527767181"/>
    <n v="1794.38132085085"/>
    <n v="0.68390401133763912"/>
    <n v="111655.67149140361"/>
    <n v="1796.8405454039848"/>
    <s v="Apply"/>
    <m/>
    <n v="76257.25"/>
    <n v="1227.1845831992275"/>
    <n v="0.68390401133763912"/>
    <n v="111655.67149140361"/>
    <n v="1796.8405454039848"/>
    <s v="ARS"/>
    <n v="0"/>
    <s v="ZABRANA, NICOLAS HORACIO"/>
    <s v="NO"/>
    <m/>
    <n v="0"/>
    <n v="0"/>
    <s v="RODRIGUEZ, CESAR"/>
  </r>
  <r>
    <n v="50250617"/>
    <s v="AMICHETTI, ANTONELA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3-09-16T00:00:00"/>
    <d v="2013-09-16T00:00:00"/>
    <d v="2019-05-01T00:00:00"/>
    <m/>
    <m/>
    <d v="1988-03-25T00:00:00"/>
    <n v="50178384"/>
    <s v="GAMBARO, MATIAS NICOLAS"/>
    <n v="50171792"/>
    <s v="PALMITESSA, SABRINA MAGALI"/>
    <n v="50250248"/>
    <s v="ZABRANA, NICOLAS HORACIO"/>
    <n v="50178384"/>
    <s v="GAMBARO, MATIAS NICOLAS"/>
    <n v="50172253"/>
    <s v="MATHEU, EDUARDO GABRIEL"/>
    <n v="27337093316"/>
    <s v="F"/>
    <s v="AR"/>
    <s v="Argentina"/>
    <s v="antonela.amichetti@neoris.com"/>
    <s v="antonela.amichetti"/>
    <n v="2840"/>
    <n v="811"/>
    <n v="47"/>
    <n v="14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71215.12"/>
    <n v="1146.0431284196973"/>
    <m/>
    <m/>
    <n v="0.9"/>
    <n v="104993.27238952147"/>
    <n v="94493.945150569329"/>
    <n v="1520.6621363142795"/>
    <n v="0.75364744150033958"/>
    <n v="102246.71114915749"/>
    <n v="1645.4250265393866"/>
    <s v="Apply"/>
    <m/>
    <n v="71215.12"/>
    <n v="1146.0431284196973"/>
    <n v="0.75364744150033958"/>
    <n v="102246.71114915749"/>
    <n v="1645.4250265393866"/>
    <s v="ARS"/>
    <n v="0"/>
    <s v="ZABRANA, NICOLAS HORACIO"/>
    <s v="NO"/>
    <m/>
    <n v="0"/>
    <n v="0"/>
    <s v="LAPORTA, JORGE EDUARDO/DELIA, OSCAR ENRIQUE/MATHEU, EDUARDO GABRIEL"/>
  </r>
  <r>
    <n v="50254414"/>
    <s v="ARISTEGUI, LAURA ROMINA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7-08-07T00:00:00"/>
    <d v="2017-08-07T00:00:00"/>
    <d v="2019-05-01T00:00:00"/>
    <m/>
    <m/>
    <d v="1981-03-14T00:00:00"/>
    <n v="50178356"/>
    <s v="ORSI, SEBASTIAN ENRIQUE"/>
    <n v="50171792"/>
    <s v="PALMITESSA, SABRINA MAGALI"/>
    <n v="50250248"/>
    <s v="ZABRANA, NICOLAS HORACIO"/>
    <n v="50178044"/>
    <s v="PLAZA, NATALIA ANDREA"/>
    <n v="50172284"/>
    <s v="DELIA, OSCAR ENRIQUE"/>
    <n v="27287711943"/>
    <s v="F"/>
    <s v="AR"/>
    <s v="Argentina"/>
    <s v="laura.aristegui@neoris.com"/>
    <s v="laura.aristegui"/>
    <n v="2785"/>
    <n v="795"/>
    <n v="46"/>
    <n v="13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Selenium"/>
    <m/>
    <m/>
    <m/>
    <m/>
    <m/>
    <n v="0"/>
    <m/>
    <m/>
    <n v="68408.11"/>
    <n v="1100.8707756678468"/>
    <m/>
    <m/>
    <n v="1"/>
    <n v="96593.810598359763"/>
    <n v="96593.810598359763"/>
    <n v="1554.4546282323747"/>
    <n v="0.70820386499134158"/>
    <n v="95128.615504955276"/>
    <n v="1530.8756920655821"/>
    <s v="Apply"/>
    <m/>
    <n v="68408.11"/>
    <n v="1100.8707756678468"/>
    <n v="0.70820386499134158"/>
    <n v="95128.615504955276"/>
    <n v="1530.8756920655821"/>
    <s v="ARS"/>
    <n v="0"/>
    <s v="ZABRANA, NICOLAS HORACIO"/>
    <s v="NO"/>
    <m/>
    <n v="0"/>
    <n v="0"/>
    <s v="ROJAS VILLALOBOS, LUIS HUGO"/>
  </r>
  <r>
    <n v="50250818"/>
    <s v="ASCANI, EZEQUIEL"/>
    <s v="AR"/>
    <s v="IC"/>
    <n v="3"/>
    <n v="3446"/>
    <s v="NEORIS ONE ARGENTINA"/>
    <n v="3446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3-12-09T00:00:00"/>
    <d v="2013-12-09T00:00:00"/>
    <d v="2019-05-01T00:00:00"/>
    <m/>
    <m/>
    <d v="1991-05-24T00:00:00"/>
    <n v="50175183"/>
    <s v="VIGO, MARIO ALBERTO"/>
    <n v="50171792"/>
    <s v="PALMITESSA, SABRINA MAGALI"/>
    <n v="50250248"/>
    <s v="ZABRANA, NICOLAS HORACIO"/>
    <n v="50175183"/>
    <s v="VIGO, MARIO ALBERTO"/>
    <n v="50173959"/>
    <s v="RODRIGUEZ, CESAR"/>
    <n v="20354619122"/>
    <s v="M"/>
    <s v="AR"/>
    <s v="Argentina"/>
    <s v="ezequiel.ascani@neoris.com"/>
    <s v="ezequiel.ascani"/>
    <n v="2170"/>
    <n v="619"/>
    <n v="36"/>
    <n v="10"/>
    <n v="16"/>
    <s v="ARGENTINA"/>
    <n v="8"/>
    <s v="ARGENTINA"/>
    <n v="3"/>
    <s v="SF - SN - ROJAS"/>
    <s v="SF - SN - ROJASDEVELOGY03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52039.009999999995"/>
    <n v="837.4478596717089"/>
    <m/>
    <m/>
    <n v="0.9"/>
    <n v="111502.8552776718"/>
    <n v="111502.85527767181"/>
    <n v="1794.38132085085"/>
    <n v="0.46670562713761005"/>
    <n v="74165.854532119323"/>
    <n v="1193.5283960753029"/>
    <s v="Apply"/>
    <m/>
    <n v="52039.009999999995"/>
    <n v="837.4478596717089"/>
    <n v="0.46670562713761005"/>
    <n v="74165.854532119323"/>
    <n v="1193.5283960753029"/>
    <s v="ARS"/>
    <n v="0"/>
    <s v="ZABRANA, NICOLAS HORACIO"/>
    <s v="NO"/>
    <m/>
    <n v="0"/>
    <n v="0"/>
    <s v="RODRIGUEZ, CESAR"/>
  </r>
  <r>
    <n v="50252479"/>
    <s v="BONILLA ORELLANA, FRANCIS IVAN"/>
    <s v="AR"/>
    <s v="IC"/>
    <n v="3"/>
    <n v="3446"/>
    <s v="NEORIS ONE ARGENTINA"/>
    <n v="3446931"/>
    <s v="M-C&amp;E"/>
    <s v="Active"/>
    <s v="Full-time Regular"/>
    <s v="MNGSER"/>
    <s v="Managed Services"/>
    <s v="FZ03"/>
    <s v="Experienced Consultant - O"/>
    <s v="Experienced Consultant - O"/>
    <s v="Experienced Consultant"/>
    <d v="2015-09-01T00:00:00"/>
    <d v="2015-09-01T00:00:00"/>
    <d v="2019-05-01T00:00:00"/>
    <m/>
    <m/>
    <d v="1979-03-29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940609977"/>
    <s v="M"/>
    <s v="AR"/>
    <s v="Argentina"/>
    <s v="francis.bonilla@neoris.com"/>
    <s v="francis.bonilla"/>
    <n v="4995"/>
    <n v="1426"/>
    <n v="83"/>
    <n v="24"/>
    <n v="16"/>
    <s v="ARGENTINA"/>
    <n v="8"/>
    <s v="ARGENTINA"/>
    <n v="4"/>
    <s v="ROS - BS AS"/>
    <s v="ROS - BS ASMNGSERFZ03"/>
    <n v="7"/>
    <s v="General Operation"/>
    <n v="35"/>
    <s v="SAP BASIS &amp; Global Support"/>
    <s v="S13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OLMAN"/>
    <s v="ERP SOLUTIONS - SAP R3 - SOLMAN"/>
    <m/>
    <m/>
    <m/>
    <m/>
    <m/>
    <n v="0"/>
    <m/>
    <m/>
    <n v="116195.29000000001"/>
    <n v="1869.8952365626008"/>
    <m/>
    <m/>
    <n v="1"/>
    <n v="106075.67725951654"/>
    <n v="106075.67725951654"/>
    <n v="1707.0434061718142"/>
    <n v="1.0953999352342159"/>
    <n v="171688.29000270175"/>
    <n v="2762.9271001400343"/>
    <s v="Apply"/>
    <m/>
    <n v="116195.29000000001"/>
    <n v="1869.8952365626008"/>
    <n v="1.0953999352342159"/>
    <n v="171688.29000270175"/>
    <n v="2762.9271001400343"/>
    <s v="ARS"/>
    <n v="0"/>
    <s v="ZABRANA, NICOLAS HORACIO"/>
    <s v="NO"/>
    <m/>
    <n v="0"/>
    <n v="0"/>
    <s v="RODRIGUEZ, ARIEL EDUARDO"/>
  </r>
  <r>
    <n v="50250416"/>
    <s v="BRIGHINA, LUCAS ELOY"/>
    <s v="AR"/>
    <s v="IC"/>
    <n v="3"/>
    <n v="3772"/>
    <s v="NEORIS CONSULTING ARGENTINA"/>
    <n v="3772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3-07-08T00:00:00"/>
    <d v="2013-07-08T00:00:00"/>
    <d v="2019-05-01T00:00:00"/>
    <m/>
    <m/>
    <d v="1987-10-06T00:00:00"/>
    <n v="50252596"/>
    <s v="MARCELINO, VANESA NOEMI"/>
    <n v="50171792"/>
    <s v="PALMITESSA, SABRINA MAGALI"/>
    <n v="50250248"/>
    <s v="ZABRANA, NICOLAS HORACIO"/>
    <n v="50255479"/>
    <s v="RODRIGUEZ, ARIEL EDUARDO"/>
    <n v="50255479"/>
    <s v="RODRIGUEZ, ARIEL EDUARDO"/>
    <n v="20333098041"/>
    <s v="M"/>
    <s v="AR"/>
    <s v="Argentina"/>
    <s v="lucas.brighina@neoris.com"/>
    <s v="lucas.brighina"/>
    <n v="3120"/>
    <n v="891"/>
    <n v="52"/>
    <n v="15"/>
    <n v="16"/>
    <s v="ARGENTINA"/>
    <n v="8"/>
    <s v="ARGENTINA"/>
    <n v="4"/>
    <s v="ROS - BS AS"/>
    <s v="ROS - BS ASMNGSERFY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APPLICATION SUPPORT"/>
    <s v="PLATFORMS &amp; SOLUTIONS"/>
    <s v="ERP DEVELOPMENT &amp; IMPLEMENTATI"/>
    <s v="SAP SECURITY"/>
    <s v="SAP  - SAP SECURITY"/>
    <m/>
    <m/>
    <m/>
    <m/>
    <m/>
    <n v="0"/>
    <m/>
    <m/>
    <n v="70671.820000000007"/>
    <n v="1137.2999678146123"/>
    <m/>
    <m/>
    <n v="1"/>
    <n v="114756.56431687699"/>
    <n v="114756.56431687699"/>
    <n v="1846.7422645136303"/>
    <n v="0.61584119758808831"/>
    <n v="107015.71165130446"/>
    <n v="1722.1710919102745"/>
    <s v="Apply"/>
    <m/>
    <n v="70671.820000000007"/>
    <n v="1137.2999678146123"/>
    <n v="0.61584119758808831"/>
    <n v="107015.71165130446"/>
    <n v="1722.1710919102745"/>
    <s v="ARS"/>
    <n v="0"/>
    <s v="ZABRANA, NICOLAS HORACIO"/>
    <s v="NO"/>
    <m/>
    <n v="0"/>
    <n v="0"/>
    <s v="RODRIGUEZ, ARIEL EDUARDO"/>
  </r>
  <r>
    <n v="50177858"/>
    <s v="CALGARO, MATIAS SEBASTIAN"/>
    <s v="AR"/>
    <s v="IC"/>
    <n v="3"/>
    <n v="3772"/>
    <s v="NEORIS CONSULTING ARGENTINA"/>
    <n v="3772949"/>
    <s v="BASIS"/>
    <s v="Active"/>
    <s v="Full-time Regular"/>
    <s v="SYINCO"/>
    <s v="Systems Integration Consulting"/>
    <s v="NX03"/>
    <s v="Experienced SI Consultant"/>
    <s v="Experienced SI Consultant"/>
    <s v="Experienced Consultant"/>
    <d v="2012-04-09T00:00:00"/>
    <d v="2012-04-09T00:00:00"/>
    <d v="2019-05-01T00:00:00"/>
    <m/>
    <m/>
    <d v="1988-06-11T00:00:00"/>
    <n v="50174384"/>
    <s v="MAINO, CLAUDIO FERNANDO"/>
    <n v="50171792"/>
    <s v="PALMITESSA, SABRINA MAGALI"/>
    <n v="50250248"/>
    <s v="ZABRANA, NICOLAS HORACIO"/>
    <n v="50255479"/>
    <s v="RODRIGUEZ, ARIEL EDUARDO"/>
    <n v="50173959"/>
    <s v="RODRIGUEZ, CESAR"/>
    <n v="20337224955"/>
    <s v="M"/>
    <s v="AR"/>
    <s v="Argentina"/>
    <s v="matias.calgaro@neoris.com"/>
    <s v="matias.calgaro"/>
    <n v="2825"/>
    <n v="807"/>
    <n v="47"/>
    <n v="13"/>
    <n v="16"/>
    <s v="ARGENTINA"/>
    <n v="8"/>
    <s v="ARGENTINA"/>
    <n v="3"/>
    <s v="SF - SN - ROJAS"/>
    <s v="SF - SN - ROJASSYINCONX03"/>
    <n v="7"/>
    <s v="General Operation"/>
    <n v="35"/>
    <s v="SAP BASIS &amp; Global Support"/>
    <s v="S05"/>
    <s v="Managed Services"/>
    <n v="100"/>
    <s v="Billable"/>
    <n v="56"/>
    <s v="New IT"/>
    <m/>
    <s v="ARGSNICOLA"/>
    <s v="25 de mayo 11"/>
    <n v="40"/>
    <m/>
    <s v="."/>
    <s v="SAP BASIS"/>
    <s v="PLATFORMS &amp; SOLUTIONS"/>
    <s v="ERP DEVELOPMENT &amp; IMPLEMENTATI"/>
    <s v="SAP BASIS"/>
    <s v="SAP  - SAP BASIS"/>
    <m/>
    <m/>
    <m/>
    <m/>
    <m/>
    <n v="0"/>
    <m/>
    <m/>
    <n v="64064.43"/>
    <n v="1030.9692629546187"/>
    <m/>
    <m/>
    <n v="0.9"/>
    <n v="95468.109533564886"/>
    <n v="95468.109533564886"/>
    <n v="1536.339065554633"/>
    <n v="0.67105581448091933"/>
    <n v="96642.155669226966"/>
    <n v="1555.2326306602345"/>
    <s v="Apply"/>
    <m/>
    <n v="64064.43"/>
    <n v="1030.9692629546187"/>
    <n v="0.67105581448091933"/>
    <n v="96642.155669226966"/>
    <n v="1555.2326306602345"/>
    <s v="ARS"/>
    <n v="0"/>
    <s v="ZABRANA, NICOLAS HORACIO"/>
    <s v="NO"/>
    <m/>
    <n v="0"/>
    <n v="0"/>
    <s v="RODRIGUEZ, CESAR"/>
  </r>
  <r>
    <n v="50251696"/>
    <s v="CAPELLO, FACUNDO IVAN MARCOS"/>
    <s v="AR"/>
    <s v="IC"/>
    <n v="3"/>
    <n v="3772"/>
    <s v="NEORIS CONSULTING ARGENTINA"/>
    <n v="3772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4-10-14T00:00:00"/>
    <d v="2014-10-14T00:00:00"/>
    <d v="2019-05-01T00:00:00"/>
    <m/>
    <m/>
    <d v="1992-01-29T00:00:00"/>
    <n v="50254964"/>
    <s v="ZAREMBA, HERNAN OMAR"/>
    <n v="50171792"/>
    <s v="PALMITESSA, SABRINA MAGALI"/>
    <n v="50250248"/>
    <s v="ZABRANA, NICOLAS HORACIO"/>
    <n v="50254964"/>
    <s v="ZAREMBA, HERNAN OMAR"/>
    <n v="50255479"/>
    <s v="RODRIGUEZ, ARIEL EDUARDO"/>
    <n v="20365284114"/>
    <s v="M"/>
    <s v="AR"/>
    <s v="Argentina"/>
    <s v="facundo.capello@neoris.com"/>
    <s v="facundo.capello"/>
    <n v="4035"/>
    <n v="1152"/>
    <n v="67"/>
    <n v="19"/>
    <n v="16"/>
    <s v="ARGENTINA"/>
    <n v="8"/>
    <s v="ARGENTINA"/>
    <n v="4"/>
    <s v="ROS - BS AS"/>
    <s v="ROS - BS ASMNGSERFY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HCM"/>
    <s v="ERP SOLUTIONS - SAP R3 - HCM"/>
    <m/>
    <m/>
    <m/>
    <m/>
    <m/>
    <n v="0"/>
    <m/>
    <m/>
    <n v="99489.85"/>
    <n v="1601.059703894432"/>
    <m/>
    <m/>
    <n v="1"/>
    <n v="114756.56431687699"/>
    <n v="114756.56431687699"/>
    <n v="1846.7422645136303"/>
    <n v="0.86696434833373848"/>
    <n v="140475.0819181421"/>
    <n v="2260.6224962687816"/>
    <s v="Apply"/>
    <m/>
    <n v="99489.85"/>
    <n v="1601.059703894432"/>
    <n v="0.86696434833373848"/>
    <n v="140475.0819181421"/>
    <n v="2260.6224962687816"/>
    <s v="ARS"/>
    <n v="0"/>
    <s v="ZABRANA, NICOLAS HORACIO"/>
    <s v="NO"/>
    <m/>
    <n v="0"/>
    <n v="0"/>
    <s v="RODRIGUEZ, ARIEL EDUARDO"/>
  </r>
  <r>
    <n v="50251482"/>
    <s v="CARDIGNI, MARTINA"/>
    <s v="AR"/>
    <s v="IC"/>
    <n v="3"/>
    <n v="228"/>
    <s v="NEORIS ARGENTINA"/>
    <n v="2280923"/>
    <s v="SWF (Non SAP)"/>
    <s v="Active"/>
    <s v="Full-time Regular"/>
    <s v="DEVELO"/>
    <s v="Software Development"/>
    <s v="JX03"/>
    <s v="Experienced Tester"/>
    <s v="Experienced Tester"/>
    <s v="Experienced Consultant"/>
    <d v="2014-08-04T00:00:00"/>
    <d v="2014-08-04T00:00:00"/>
    <d v="2019-05-01T00:00:00"/>
    <m/>
    <m/>
    <d v="1985-11-06T00:00:00"/>
    <n v="50250247"/>
    <s v="MATRERO, MAXIMILIANO"/>
    <n v="50171792"/>
    <s v="PALMITESSA, SABRINA MAGALI"/>
    <n v="50250248"/>
    <s v="ZABRANA, NICOLAS HORACIO"/>
    <n v="50250024"/>
    <s v="RAMIREZ GRAZIANO, MARTIN DARIO"/>
    <n v="50172253"/>
    <s v="MATHEU, EDUARDO GABRIEL"/>
    <n v="27317981401"/>
    <s v="F"/>
    <s v="AR"/>
    <s v="Argentina"/>
    <s v="martina.cardigni@neoris.com"/>
    <s v="martina.cardigni"/>
    <n v="2720"/>
    <n v="777"/>
    <n v="45"/>
    <n v="13"/>
    <n v="16"/>
    <s v="ARGENTINA"/>
    <n v="8"/>
    <s v="ARGENTINA"/>
    <n v="4"/>
    <s v="ROS - BS AS"/>
    <s v="ROS - BS ASDEVELOJ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FUNCTIONAL ANALYST"/>
    <s v="DEVELOPMENT CAPABILITIES"/>
    <s v="FUNCTIONAL ANALYST"/>
    <s v="."/>
    <s v="Rational Functional Tester"/>
    <m/>
    <m/>
    <m/>
    <m/>
    <m/>
    <n v="0"/>
    <m/>
    <m/>
    <n v="62067.03"/>
    <n v="998.82571612487925"/>
    <m/>
    <m/>
    <n v="0.9"/>
    <n v="96593.810598359763"/>
    <n v="86934.429538523793"/>
    <n v="1399.0091654091373"/>
    <n v="0.71395223192320889"/>
    <n v="94360.78997180154"/>
    <n v="1518.5193107789112"/>
    <s v="Apply"/>
    <m/>
    <n v="62067.03"/>
    <n v="998.82571612487925"/>
    <n v="0.71395223192320889"/>
    <n v="94360.78997180154"/>
    <n v="1518.5193107789112"/>
    <s v="ARS"/>
    <n v="0"/>
    <s v="ZABRANA, NICOLAS HORACIO"/>
    <s v="NO"/>
    <m/>
    <n v="0"/>
    <n v="0"/>
    <s v="LAPORTA, JORGE EDUARDO/DELIA, OSCAR ENRIQUE/MATHEU, EDUARDO GABRIEL"/>
  </r>
  <r>
    <n v="50252415"/>
    <s v="CASTRO, MAURO ALEJANDR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9-03-25T00:00:00"/>
    <d v="2019-03-25T00:00:00"/>
    <d v="2019-05-01T00:00:00"/>
    <m/>
    <m/>
    <d v="1993-03-23T00:00:00"/>
    <n v="50174608"/>
    <s v="DANDINI, WALTER ANDRES"/>
    <n v="50171792"/>
    <s v="PALMITESSA, SABRINA MAGALI"/>
    <n v="50250248"/>
    <s v="ZABRANA, NICOLAS HORACIO"/>
    <n v="50179698"/>
    <s v="GUAITA, JOSE IGNACIO"/>
    <n v="50172284"/>
    <s v="DELIA, OSCAR ENRIQUE"/>
    <n v="20370725269"/>
    <s v="M"/>
    <s v="AR"/>
    <s v="Argentina"/>
    <s v="mauro.castro@neoris.com"/>
    <s v="mauro.castro"/>
    <n v="3650"/>
    <n v="1042"/>
    <n v="61"/>
    <n v="17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94969.88"/>
    <n v="1528.3212101705826"/>
    <m/>
    <m/>
    <n v="1"/>
    <n v="104993.27238952147"/>
    <n v="104993.27238952147"/>
    <n v="1689.6245959047549"/>
    <n v="0.90453300329248698"/>
    <n v="124333.63877645647"/>
    <n v="2000.8631924115944"/>
    <s v="Apply"/>
    <m/>
    <n v="94969.88"/>
    <n v="1528.3212101705826"/>
    <n v="0.90453300329248698"/>
    <n v="124333.63877645647"/>
    <n v="2000.8631924115944"/>
    <s v="ARS"/>
    <n v="0"/>
    <s v="ZABRANA, NICOLAS HORACIO"/>
    <s v="NO"/>
    <m/>
    <n v="0"/>
    <n v="0"/>
    <s v="LAPORTA, JORGE EDUARDO/DELIA, OSCAR ENRIQUE/MATHEU, EDUARDO GABRIEL"/>
  </r>
  <r>
    <n v="50254647"/>
    <s v="COLDEBELLA, MARCEL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7-10-02T00:00:00"/>
    <d v="2017-10-02T00:00:00"/>
    <d v="2019-05-01T00:00:00"/>
    <m/>
    <m/>
    <d v="1990-06-16T00:00:00"/>
    <n v="50178356"/>
    <s v="ORSI, SEBASTIAN ENRIQUE"/>
    <n v="50171792"/>
    <s v="PALMITESSA, SABRINA MAGALI"/>
    <n v="50250248"/>
    <s v="ZABRANA, NICOLAS HORACIO"/>
    <n v="50179424"/>
    <s v="TIRIMACCO, CRISTIAN HORACIO"/>
    <n v="50172284"/>
    <s v="DELIA, OSCAR ENRIQUE"/>
    <n v="20352937585"/>
    <s v="M"/>
    <s v="AR"/>
    <s v="Argentina"/>
    <s v="marcelo.coldebella@neoris.com"/>
    <s v="marcelo.coldebella"/>
    <n v="2405"/>
    <n v="686"/>
    <n v="40"/>
    <n v="11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62100"/>
    <n v="999.35629224332149"/>
    <m/>
    <m/>
    <n v="1"/>
    <n v="104993.27238952147"/>
    <n v="104993.27238952147"/>
    <n v="1689.6245959047549"/>
    <n v="0.59146646815246517"/>
    <n v="82288.81546220099"/>
    <n v="1324.2487200225457"/>
    <s v="Apply"/>
    <m/>
    <n v="62100"/>
    <n v="999.35629224332149"/>
    <n v="0.59146646815246517"/>
    <n v="82288.81546220099"/>
    <n v="1324.2487200225457"/>
    <s v="ARS"/>
    <n v="0"/>
    <s v="ZABRANA, NICOLAS HORACIO"/>
    <s v="NO"/>
    <m/>
    <n v="0"/>
    <n v="0"/>
    <s v="LAPORTA, JORGE EDUARDO/DELIA, OSCAR ENRIQUE/MATHEU, EDUARDO GABRIEL"/>
  </r>
  <r>
    <n v="50252565"/>
    <s v="CORTEZ, PABLO NICOLAS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5-10-05T00:00:00"/>
    <d v="2015-10-05T00:00:00"/>
    <d v="2019-05-01T00:00:00"/>
    <m/>
    <m/>
    <d v="1993-02-15T00:00:00"/>
    <n v="50173362"/>
    <s v="MENDEZ, ALBERTO JUAN"/>
    <n v="50171792"/>
    <s v="PALMITESSA, SABRINA MAGALI"/>
    <n v="50250248"/>
    <s v="ZABRANA, NICOLAS HORACIO"/>
    <n v="50251474"/>
    <s v="NOGUEIRA, DIEGO GABRIEL HERNAN"/>
    <n v="50254511"/>
    <s v="CANELO, ALEJANDRO FABIO"/>
    <n v="20373680924"/>
    <s v="M"/>
    <s v="AR"/>
    <s v="Argentina"/>
    <s v="pablo.cortez@neoris.com"/>
    <s v="pablo.cortez"/>
    <n v="2380"/>
    <n v="680"/>
    <n v="40"/>
    <n v="11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60261.84"/>
    <n v="969.77534599291914"/>
    <m/>
    <m/>
    <n v="1"/>
    <n v="96593.810598359763"/>
    <n v="96593.810598359763"/>
    <n v="1554.4546282323747"/>
    <n v="0.62386854423386096"/>
    <n v="84165.956439918344"/>
    <n v="1354.4569752159373"/>
    <s v="Apply"/>
    <m/>
    <n v="60261.84"/>
    <n v="969.77534599291914"/>
    <n v="0.62386854423386096"/>
    <n v="84165.956439918344"/>
    <n v="1354.4569752159373"/>
    <s v="ARS"/>
    <n v="0"/>
    <s v="ZABRANA, NICOLAS HORACIO"/>
    <s v="NO"/>
    <m/>
    <n v="0"/>
    <n v="0"/>
    <s v="ROJAS VILLALOBOS, LUIS HUGO"/>
  </r>
  <r>
    <n v="50255822"/>
    <s v="DEPETRIS, ALEJANDRO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8-07-04T00:00:00"/>
    <d v="2018-07-04T00:00:00"/>
    <d v="2019-05-01T00:00:00"/>
    <m/>
    <m/>
    <d v="1991-08-06T00:00:00"/>
    <n v="50175323"/>
    <s v="CAVAGNARI, LIONEL"/>
    <n v="50171792"/>
    <s v="PALMITESSA, SABRINA MAGALI"/>
    <n v="50250248"/>
    <s v="ZABRANA, NICOLAS HORACIO"/>
    <n v="50250247"/>
    <s v="MATRERO, MAXIMILIANO"/>
    <n v="50172284"/>
    <s v="DELIA, OSCAR ENRIQUE"/>
    <n v="20364779098"/>
    <s v="M"/>
    <s v="AR"/>
    <s v="Argentina"/>
    <s v="alejandro.depetris@neoris.com"/>
    <s v="alejandro.depetris"/>
    <n v="3190"/>
    <n v="911"/>
    <n v="53"/>
    <n v="15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Selenium"/>
    <m/>
    <m/>
    <m/>
    <m/>
    <m/>
    <n v="0"/>
    <m/>
    <m/>
    <n v="81075"/>
    <n v="1304.7151593176698"/>
    <m/>
    <m/>
    <n v="1"/>
    <n v="96593.810598359763"/>
    <n v="96593.810598359763"/>
    <n v="1554.4546282323747"/>
    <n v="0.83933949284921072"/>
    <n v="108415.98842205932"/>
    <n v="1744.7053173810641"/>
    <s v="Apply"/>
    <m/>
    <n v="81075"/>
    <n v="1304.7151593176698"/>
    <n v="0.83933949284921072"/>
    <n v="108415.98842205932"/>
    <n v="1744.7053173810641"/>
    <s v="ARS"/>
    <n v="0"/>
    <s v="ZABRANA, NICOLAS HORACIO"/>
    <s v="NO"/>
    <m/>
    <n v="0"/>
    <n v="0"/>
    <s v="ROJAS VILLALOBOS, LUIS HUGO"/>
  </r>
  <r>
    <n v="50255384"/>
    <s v="DIAZ DE VIVAR, JOAQUIN"/>
    <s v="AR"/>
    <s v="IC"/>
    <n v="3"/>
    <n v="3446"/>
    <s v="NEORIS ONE ARGENTINA"/>
    <n v="3446134"/>
    <s v="Sales Performance Mgte."/>
    <s v="Active"/>
    <s v="Full-time Regular"/>
    <s v="SYINCO"/>
    <s v="Systems Integration Consulting"/>
    <s v="NX03"/>
    <s v="Experienced SI Consultant"/>
    <s v="Experienced SI Consultant"/>
    <s v="Experienced Consultant"/>
    <d v="2018-04-09T00:00:00"/>
    <d v="2018-04-09T00:00:00"/>
    <d v="2019-05-01T00:00:00"/>
    <m/>
    <m/>
    <d v="1997-04-15T00:00:00"/>
    <n v="50257573"/>
    <s v="SANSALONE, MARTIN"/>
    <n v="50171792"/>
    <s v="PALMITESSA, SABRINA MAGALI"/>
    <n v="50250248"/>
    <s v="ZABRANA, NICOLAS HORACIO"/>
    <n v="50252019"/>
    <s v="GIAMPAOLETTI, MARIA EUGENIA"/>
    <n v="50256044"/>
    <s v="JUNIOR, EULER DE ALMEIDA BARBO"/>
    <n v="20403952266"/>
    <s v="M"/>
    <s v="AR"/>
    <s v="Argentina"/>
    <s v="joaquin.diaz@neoris.com"/>
    <s v="joaquin.diaz"/>
    <n v="2875"/>
    <n v="821"/>
    <n v="48"/>
    <n v="14"/>
    <n v="16"/>
    <s v="ARGENTINA"/>
    <n v="8"/>
    <s v="ARGENTINA"/>
    <n v="4"/>
    <s v="ROS - BS AS"/>
    <s v="ROS - BS ASSYINCON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71721.47"/>
    <n v="1154.191663984551"/>
    <m/>
    <m/>
    <n v="1"/>
    <n v="106075.67725951654"/>
    <n v="106075.67725951654"/>
    <n v="1707.0434061718142"/>
    <n v="0.67613492416863674"/>
    <n v="96798.850491537451"/>
    <n v="1557.7542724740497"/>
    <s v="Apply"/>
    <m/>
    <n v="71721.47"/>
    <n v="1154.191663984551"/>
    <n v="0.67613492416863674"/>
    <n v="96798.850491537451"/>
    <n v="1557.7542724740497"/>
    <s v="ARS"/>
    <n v="0"/>
    <s v="ZABRANA, NICOLAS HORACIO"/>
    <s v="NO"/>
    <m/>
    <n v="0"/>
    <n v="0"/>
    <s v="JUNIOR, EULER DE ALMEIDA BARBOSA"/>
  </r>
  <r>
    <n v="50179897"/>
    <s v="DOMRATSCHEJEW, NICOLAS"/>
    <s v="AR"/>
    <s v="IC"/>
    <n v="3"/>
    <n v="3772"/>
    <s v="NEORIS CONSULTING ARGENTINA"/>
    <n v="3772906"/>
    <s v="SAP Delivery"/>
    <s v="Active"/>
    <s v="Full-time Regular"/>
    <s v="SYINCO"/>
    <s v="Systems Integration Consulting"/>
    <s v="NX03"/>
    <s v="Experienced SI Consultant"/>
    <s v="Experienced SI Consultant"/>
    <s v="Experienced Consultant"/>
    <d v="2010-08-02T00:00:00"/>
    <d v="2010-08-02T00:00:00"/>
    <d v="2019-05-01T00:00:00"/>
    <m/>
    <m/>
    <d v="1981-05-31T00:00:00"/>
    <n v="50174384"/>
    <s v="MAINO, CLAUDIO FERNANDO"/>
    <n v="50171792"/>
    <s v="PALMITESSA, SABRINA MAGALI"/>
    <n v="50250248"/>
    <s v="ZABRANA, NICOLAS HORACIO"/>
    <n v="50174384"/>
    <s v="MAINO, CLAUDIO FERNANDO"/>
    <n v="50173959"/>
    <s v="RODRIGUEZ, CESAR"/>
    <n v="20287708131"/>
    <s v="M"/>
    <s v="AR"/>
    <s v="Argentina"/>
    <s v="nicolas.domratscheje@neoris.com"/>
    <s v="nicolas.domratscheje"/>
    <n v="3010"/>
    <n v="859"/>
    <n v="50"/>
    <n v="14"/>
    <n v="16"/>
    <s v="ARGENTINA"/>
    <n v="8"/>
    <s v="ARGENTINA"/>
    <n v="3"/>
    <s v="SF - SN - ROJAS"/>
    <s v="SF - SN - ROJASSYINCONX03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SAP BASIS"/>
    <s v="PLATFORMS &amp; SOLUTIONS"/>
    <s v="ERP DEVELOPMENT &amp; IMPLEMENTATI"/>
    <s v="SAP BASIS"/>
    <s v="SAP  - SAP BASIS"/>
    <m/>
    <m/>
    <m/>
    <m/>
    <m/>
    <n v="0"/>
    <m/>
    <m/>
    <n v="68589.929999999993"/>
    <n v="1103.7967492758287"/>
    <m/>
    <m/>
    <n v="0.9"/>
    <n v="95468.109533564886"/>
    <n v="95468.109533564886"/>
    <n v="1536.339065554633"/>
    <n v="0.71845907848300894"/>
    <n v="104678.69677972181"/>
    <n v="1684.5622269025073"/>
    <s v="Apply"/>
    <m/>
    <n v="68589.929999999993"/>
    <n v="1103.7967492758287"/>
    <n v="0.71845907848300894"/>
    <n v="104678.69677972181"/>
    <n v="1684.5622269025073"/>
    <s v="ARS"/>
    <n v="0"/>
    <s v="ZABRANA, NICOLAS HORACIO"/>
    <s v="NO"/>
    <m/>
    <n v="0"/>
    <n v="0"/>
    <s v="RODRIGUEZ, CESAR"/>
  </r>
  <r>
    <n v="50252953"/>
    <s v="DURAN, LEANDRO GABRIEL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6-04-04T00:00:00"/>
    <d v="2016-04-04T00:00:00"/>
    <d v="2019-05-01T00:00:00"/>
    <m/>
    <m/>
    <d v="1990-06-23T00:00:00"/>
    <n v="50179357"/>
    <s v="BUZEY ROCCI, MILTON IGNACIO"/>
    <n v="50171792"/>
    <s v="PALMITESSA, SABRINA MAGALI"/>
    <n v="50250248"/>
    <s v="ZABRANA, NICOLAS HORACIO"/>
    <n v="50252416"/>
    <s v="INGHELS, KEVIN"/>
    <n v="50172284"/>
    <s v="DELIA, OSCAR ENRIQUE"/>
    <n v="20353550382"/>
    <s v="M"/>
    <s v="AR"/>
    <s v="Argentina"/>
    <s v="leandro.duran@neoris.com"/>
    <s v="leandro.duran"/>
    <n v="3140"/>
    <n v="896"/>
    <n v="52"/>
    <n v="15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DBA/SQL"/>
    <s v="DEVELOPMENT CAPABILITIES"/>
    <s v="DEVELOPMENT SKILLS"/>
    <s v=".NET WEB"/>
    <s v=".NET WEB"/>
    <m/>
    <m/>
    <m/>
    <m/>
    <m/>
    <n v="0"/>
    <m/>
    <m/>
    <n v="79694.080000000002"/>
    <n v="1282.492436433859"/>
    <m/>
    <m/>
    <n v="1"/>
    <n v="104993.27238952147"/>
    <n v="104993.27238952147"/>
    <n v="1689.6245959047549"/>
    <n v="0.75903987166280207"/>
    <n v="107351.64351931903"/>
    <n v="1727.5771406391862"/>
    <s v="Apply"/>
    <m/>
    <n v="79694.080000000002"/>
    <n v="1282.492436433859"/>
    <n v="0.75903987166280207"/>
    <n v="107351.64351931903"/>
    <n v="1727.5771406391862"/>
    <s v="ARS"/>
    <n v="0"/>
    <s v="ZABRANA, NICOLAS HORACIO"/>
    <s v="NO"/>
    <m/>
    <n v="0"/>
    <n v="0"/>
    <s v="LAPORTA, JORGE EDUARDO/DELIA, OSCAR ENRIQUE/MATHEU, EDUARDO GABRIEL"/>
  </r>
  <r>
    <n v="50252241"/>
    <s v="DURSI, MARICEL VIVIANA"/>
    <s v="AR"/>
    <s v="IC"/>
    <n v="3"/>
    <n v="3772"/>
    <s v="NEORIS CONSULTING ARGENTINA"/>
    <n v="3772931"/>
    <s v="M-C&amp;E"/>
    <s v="Active"/>
    <s v="Full-time Regular"/>
    <s v="MNGSER"/>
    <s v="Managed Services"/>
    <s v="FZ03"/>
    <s v="Experienced Consultant - O"/>
    <s v="Experienced Consultant - O"/>
    <s v="Experienced Consultant"/>
    <d v="2019-01-21T00:00:00"/>
    <d v="2019-01-21T00:00:00"/>
    <d v="2019-05-01T00:00:00"/>
    <m/>
    <m/>
    <d v="1977-04-28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7259703684"/>
    <s v="F"/>
    <s v="AR"/>
    <s v="Argentina"/>
    <s v="maricel.dursi@neoris.com"/>
    <s v="maricel.dursi"/>
    <n v="4670"/>
    <n v="1333"/>
    <n v="78"/>
    <n v="22"/>
    <n v="16"/>
    <s v="ARGENTINA"/>
    <n v="8"/>
    <s v="ARGENTINA"/>
    <n v="4"/>
    <s v="ROS - BS AS"/>
    <s v="ROS - BS ASMNGSERFZ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RM (SUPPLY"/>
    <s v="ERP SOLUTIONS - SAP R3 - LOGISTICS SRM (SUPPLY RELATIONSHIP MANAGEMENT)"/>
    <m/>
    <m/>
    <m/>
    <m/>
    <m/>
    <n v="0"/>
    <m/>
    <m/>
    <n v="110990.88"/>
    <n v="1786.1422594142259"/>
    <m/>
    <m/>
    <n v="1"/>
    <n v="106075.67725951654"/>
    <n v="106075.67725951654"/>
    <n v="1707.0434061718142"/>
    <n v="1.0463367556773482"/>
    <n v="157738.85599331729"/>
    <n v="2538.4431283121548"/>
    <s v="Apply"/>
    <m/>
    <n v="110990.88"/>
    <n v="1786.1422594142259"/>
    <n v="1.0463367556773482"/>
    <n v="157738.85599331729"/>
    <n v="2538.4431283121548"/>
    <s v="ARS"/>
    <n v="0"/>
    <s v="ZABRANA, NICOLAS HORACIO"/>
    <s v="NO"/>
    <m/>
    <n v="0"/>
    <n v="0"/>
    <s v="RODRIGUEZ, ARIEL EDUARDO"/>
  </r>
  <r>
    <n v="50253840"/>
    <s v="ERRICHETTI Y ABALO, JAVIER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7-03-01T00:00:00"/>
    <d v="2017-03-01T00:00:00"/>
    <d v="2019-05-01T00:00:00"/>
    <m/>
    <m/>
    <d v="1988-06-27T00:00:00"/>
    <n v="50172253"/>
    <s v="MATHEU, EDUARDO GABRIEL"/>
    <n v="50171792"/>
    <s v="PALMITESSA, SABRINA MAGALI"/>
    <n v="50250248"/>
    <s v="ZABRANA, NICOLAS HORACIO"/>
    <n v="50178356"/>
    <s v="ORSI, SEBASTIAN ENRIQUE"/>
    <n v="50172253"/>
    <s v="MATHEU, EDUARDO GABRIEL"/>
    <n v="20338033282"/>
    <s v="M"/>
    <s v="AR"/>
    <s v="Argentina"/>
    <s v="javier.errichetti@neoris.com"/>
    <s v="javier.errichetti"/>
    <n v="3525"/>
    <n v="1006"/>
    <n v="59"/>
    <n v="17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87287.1"/>
    <n v="1404.6845831992275"/>
    <m/>
    <m/>
    <n v="0.9"/>
    <n v="104993.27238952147"/>
    <n v="94493.945150569329"/>
    <n v="1520.6621363142795"/>
    <n v="0.92373220168672465"/>
    <n v="120988.90648591491"/>
    <n v="1947.0374394257308"/>
    <s v="Apply"/>
    <m/>
    <n v="87287.1"/>
    <n v="1404.6845831992275"/>
    <n v="0.92373220168672465"/>
    <n v="120988.90648591491"/>
    <n v="1947.0374394257308"/>
    <s v="ARS"/>
    <n v="0"/>
    <s v="ZABRANA, NICOLAS HORACIO"/>
    <s v="NO"/>
    <m/>
    <n v="0"/>
    <n v="0"/>
    <s v="LAPORTA, JORGE EDUARDO/DELIA, OSCAR ENRIQUE/MATHEU, EDUARDO GABRIEL"/>
  </r>
  <r>
    <n v="50254068"/>
    <s v="FARIAS, EMMANUEL ANDRES"/>
    <s v="AR"/>
    <s v="IC"/>
    <n v="3"/>
    <n v="228"/>
    <s v="NEORIS ARGENTINA"/>
    <n v="2280470"/>
    <s v="OTS AGRIBUSINESS"/>
    <s v="Active"/>
    <s v="Full-time Regular"/>
    <s v="MNGSER"/>
    <s v="Managed Services"/>
    <s v="FX03"/>
    <s v="Experienced Consultant"/>
    <s v="Experienced Consultant"/>
    <s v="Experienced Consultant"/>
    <d v="2017-05-29T00:00:00"/>
    <d v="2017-05-29T00:00:00"/>
    <d v="2019-05-01T00:00:00"/>
    <m/>
    <m/>
    <d v="1992-02-24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0367167697"/>
    <s v="M"/>
    <s v="AR"/>
    <s v="Argentina"/>
    <s v="emmanuel.farias@neoris.com"/>
    <s v="emmanuel.farias"/>
    <n v="2685"/>
    <n v="766"/>
    <n v="45"/>
    <n v="13"/>
    <n v="16"/>
    <s v="ARGENTINA"/>
    <n v="8"/>
    <s v="ARGENTINA"/>
    <n v="4"/>
    <s v="ROS - BS AS"/>
    <s v="ROS - BS ASMNGSERFX03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61641.04"/>
    <n v="991.97038944319274"/>
    <m/>
    <m/>
    <n v="1"/>
    <n v="100663.65290954121"/>
    <n v="100663.65290954121"/>
    <n v="1619.9493548365176"/>
    <n v="0.61234654434199931"/>
    <n v="92442.38650908519"/>
    <n v="1487.6470310441775"/>
    <s v="Apply"/>
    <m/>
    <n v="61641.04"/>
    <n v="991.97038944319274"/>
    <n v="0.61234654434199931"/>
    <n v="92442.38650908519"/>
    <n v="1487.6470310441775"/>
    <s v="ARS"/>
    <n v="0"/>
    <s v="ZABRANA, NICOLAS HORACIO"/>
    <s v="NO"/>
    <m/>
    <n v="0"/>
    <n v="0"/>
    <s v="MORENO, CESAR OSCAR"/>
  </r>
  <r>
    <n v="50178938"/>
    <s v="GARCIA, MARIA VICTORIA"/>
    <s v="AR"/>
    <s v="IC"/>
    <n v="3"/>
    <n v="3772"/>
    <s v="NEORIS CONSULTING ARGENTINA"/>
    <n v="3772600"/>
    <s v="FINANCE"/>
    <s v="Active"/>
    <s v="Full-time Regular"/>
    <s v="SUPPOR"/>
    <s v="Business Support"/>
    <s v="EX03"/>
    <s v="BS Experienced Consultant"/>
    <s v="BS Experienced Consultant"/>
    <s v="Experienced Consultant"/>
    <d v="2009-05-04T00:00:00"/>
    <d v="2009-05-04T00:00:00"/>
    <d v="2019-05-01T00:00:00"/>
    <m/>
    <m/>
    <d v="1983-07-14T00:00:00"/>
    <n v="50172318"/>
    <s v="FIGUEROA CASAS, MAGDALENA"/>
    <n v="50172318"/>
    <s v="FIGUEROA CASAS, MAGDALENA"/>
    <n v="50250248"/>
    <s v="ZABRANA, NICOLAS HORACIO"/>
    <n v="50172318"/>
    <s v="FIGUEROA CASAS, MAGDALENA"/>
    <n v="50172318"/>
    <s v="FIGUEROA CASAS, MAGDALENA"/>
    <n v="27302563824"/>
    <s v="F"/>
    <s v="AR"/>
    <s v="Argentina"/>
    <s v="mariavictoria.garcia@neoris.com"/>
    <s v="mariavictoria.garcia"/>
    <n v="2815"/>
    <n v="804"/>
    <n v="47"/>
    <n v="13"/>
    <n v="16"/>
    <s v="ARGENTINA"/>
    <n v="8"/>
    <s v="ARGENTINA"/>
    <n v="3"/>
    <s v="SF - SN - ROJAS"/>
    <s v="SF - SN - ROJASSUPPOREX03"/>
    <n v="6"/>
    <s v="Finance"/>
    <n v="200"/>
    <s v="FINANCE"/>
    <n v="600"/>
    <s v="Finance"/>
    <n v="0"/>
    <s v="Non Billable"/>
    <n v="10"/>
    <s v="Country Management"/>
    <n v="7633"/>
    <s v="ARGROS"/>
    <s v="Rosario-MadresPlaza 25Mayo3020"/>
    <n v="40"/>
    <m/>
    <s v="."/>
    <s v="BUSINESS SUPPORT"/>
    <s v="BUSINESS SUPPORT"/>
    <s v="FINANCE"/>
    <s v="TREASURY"/>
    <s v="FINANCE-TREASURY"/>
    <m/>
    <m/>
    <m/>
    <m/>
    <m/>
    <n v="0"/>
    <m/>
    <m/>
    <n v="57932.450000000004"/>
    <n v="932.2891857096879"/>
    <m/>
    <m/>
    <n v="1"/>
    <n v="99364.767065547145"/>
    <n v="110405.29673949683"/>
    <n v="1776.718647240052"/>
    <n v="0.52472527777985689"/>
    <n v="97116.412183521024"/>
    <n v="1562.8646955828938"/>
    <s v="Apply"/>
    <m/>
    <n v="57932.450000000004"/>
    <n v="932.2891857096879"/>
    <n v="0.52472527777985689"/>
    <n v="97116.412183521024"/>
    <n v="1562.8646955828938"/>
    <s v="ARS"/>
    <n v="0"/>
    <s v="ZABRANA, NICOLAS HORACIO"/>
    <s v="NO"/>
    <m/>
    <n v="0"/>
    <n v="0"/>
    <s v="FIGUEROA CASAS, MAGDALENA"/>
  </r>
  <r>
    <n v="50256663"/>
    <s v="GHIRARDI, EVA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9-02-18T00:00:00"/>
    <d v="2019-02-18T00:00:00"/>
    <d v="2019-05-01T00:00:00"/>
    <m/>
    <m/>
    <d v="1990-03-02T00:00:00"/>
    <n v="50179357"/>
    <s v="BUZEY ROCCI, MILTON IGNACIO"/>
    <n v="50171792"/>
    <s v="PALMITESSA, SABRINA MAGALI"/>
    <n v="50250248"/>
    <s v="ZABRANA, NICOLAS HORACIO"/>
    <n v="50173721"/>
    <s v="MANTOANI, MARIA CAROLINA"/>
    <n v="50172284"/>
    <s v="DELIA, OSCAR ENRIQUE"/>
    <n v="27349333436"/>
    <s v="F"/>
    <s v="AR"/>
    <s v="Argentina"/>
    <s v="eva.ghirardi@neoris.com"/>
    <s v="eva.ghirardi"/>
    <n v="2520"/>
    <n v="719"/>
    <n v="42"/>
    <n v="12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JIRA (ZAPHYR)"/>
    <s v="Rational"/>
    <m/>
    <m/>
    <m/>
    <m/>
    <m/>
    <n v="0"/>
    <m/>
    <m/>
    <n v="63330.03"/>
    <n v="1019.1507885420019"/>
    <m/>
    <m/>
    <n v="1"/>
    <n v="96593.810598359763"/>
    <n v="96593.810598359763"/>
    <n v="1554.4546282323747"/>
    <n v="0.65563238066389518"/>
    <n v="86082.135443972875"/>
    <n v="1385.2934574182955"/>
    <s v="Apply"/>
    <m/>
    <n v="63330.03"/>
    <n v="1019.1507885420019"/>
    <n v="0.65563238066389518"/>
    <n v="86082.135443972875"/>
    <n v="1385.2934574182955"/>
    <s v="ARS"/>
    <n v="0"/>
    <s v="ZABRANA, NICOLAS HORACIO"/>
    <s v="NO"/>
    <m/>
    <n v="0"/>
    <n v="0"/>
    <s v="ROJAS VILLALOBOS, LUIS HUGO"/>
  </r>
  <r>
    <n v="50252704"/>
    <s v="GOMEZ, JUAN ANDRES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5-12-01T00:00:00"/>
    <d v="2015-12-01T00:00:00"/>
    <d v="2019-05-01T00:00:00"/>
    <m/>
    <m/>
    <d v="1989-10-09T00:00:00"/>
    <n v="50174608"/>
    <s v="DANDINI, WALTER ANDRES"/>
    <n v="50171792"/>
    <s v="PALMITESSA, SABRINA MAGALI"/>
    <n v="50250248"/>
    <s v="ZABRANA, NICOLAS HORACIO"/>
    <n v="50179169"/>
    <s v="ROSATTI, ANIBAL JOSE"/>
    <n v="50172284"/>
    <s v="DELIA, OSCAR ENRIQUE"/>
    <n v="20345257838"/>
    <s v="M"/>
    <s v="AR"/>
    <s v="Argentina"/>
    <s v=" juanandres.gomez@neoris.com"/>
    <s v=" juanandres.gomez"/>
    <n v="2920"/>
    <n v="833"/>
    <n v="49"/>
    <n v="14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68665.23000000001"/>
    <n v="1105.0085291277762"/>
    <m/>
    <m/>
    <n v="1"/>
    <n v="104993.27238952147"/>
    <n v="104993.27238952147"/>
    <n v="1689.6245959047549"/>
    <n v="0.6539964746050998"/>
    <n v="101934.28132686693"/>
    <n v="1640.3971890387338"/>
    <s v="Apply"/>
    <m/>
    <n v="68665.23000000001"/>
    <n v="1105.0085291277762"/>
    <n v="0.6539964746050998"/>
    <n v="101934.28132686693"/>
    <n v="1640.3971890387338"/>
    <s v="ARS"/>
    <n v="0"/>
    <s v="ZABRANA, NICOLAS HORACIO"/>
    <s v="NO"/>
    <m/>
    <n v="0"/>
    <n v="0"/>
    <s v="LAPORTA, JORGE EDUARDO/DELIA, OSCAR ENRIQUE/MATHEU, EDUARDO GABRIEL"/>
  </r>
  <r>
    <n v="50254597"/>
    <s v="GRÄSSLE, KEVIN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17-09-18T00:00:00"/>
    <d v="2017-09-18T00:00:00"/>
    <d v="2019-05-01T00:00:00"/>
    <m/>
    <m/>
    <d v="1989-11-20T00:00:00"/>
    <n v="50174608"/>
    <s v="DANDINI, WALTER ANDRES"/>
    <n v="50171792"/>
    <s v="PALMITESSA, SABRINA MAGALI"/>
    <n v="50250248"/>
    <s v="ZABRANA, NICOLAS HORACIO"/>
    <n v="50174758"/>
    <s v="OLIVIERI, FABIO MARTIN"/>
    <n v="50172284"/>
    <s v="DELIA, OSCAR ENRIQUE"/>
    <n v="20347529193"/>
    <s v="M"/>
    <s v="AR"/>
    <s v="Argentina"/>
    <s v="kevin.grassle@neoris.com"/>
    <s v="kevin.grassle"/>
    <n v="2900"/>
    <n v="828"/>
    <n v="48"/>
    <n v="14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GENERIC"/>
    <s v="Functional Analyst"/>
    <m/>
    <m/>
    <m/>
    <m/>
    <m/>
    <n v="0"/>
    <m/>
    <m/>
    <n v="73425"/>
    <n v="1181.6060508529129"/>
    <m/>
    <m/>
    <n v="1"/>
    <n v="109193.00328510234"/>
    <n v="109193.00328510234"/>
    <n v="1757.2095797409454"/>
    <n v="0.67243319435300919"/>
    <n v="98535.189067824002"/>
    <n v="1585.6966377184422"/>
    <s v="Apply"/>
    <m/>
    <n v="73425"/>
    <n v="1181.6060508529129"/>
    <n v="0.67243319435300919"/>
    <n v="98535.189067824002"/>
    <n v="1585.6966377184422"/>
    <s v="ARS"/>
    <n v="0"/>
    <s v="ZABRANA, NICOLAS HORACIO"/>
    <s v="NO"/>
    <m/>
    <n v="0"/>
    <n v="0"/>
    <s v="LAPORTA, JORGE EDUARDO/DELIA, OSCAR ENRIQUE/MATHEU, EDUARDO GABRIEL"/>
  </r>
  <r>
    <n v="50174960"/>
    <s v="GRAZIANO, NANCI"/>
    <s v="AR"/>
    <s v="IC"/>
    <n v="3"/>
    <n v="228"/>
    <s v="NEORIS ARGENTINA"/>
    <n v="2280205"/>
    <s v="RM &amp; Recruiting"/>
    <s v="Active"/>
    <s v="Full-time Regular"/>
    <s v="SUPPOR"/>
    <s v="Business Support"/>
    <s v="EX03"/>
    <s v="BS Experienced Consultant"/>
    <s v="BS Experienced Consultant"/>
    <s v="Experienced Consultant"/>
    <d v="2005-11-28T00:00:00"/>
    <d v="2005-11-28T00:00:00"/>
    <d v="2019-05-01T00:00:00"/>
    <m/>
    <m/>
    <d v="1976-12-23T00:00:00"/>
    <n v="50251202"/>
    <s v="PEREZ HERNANDEZ, SUSANA EDITH"/>
    <n v="50252429"/>
    <s v="SANCHEZ, EZEQUIEL RAUL"/>
    <n v="50250248"/>
    <s v="ZABRANA, NICOLAS HORACIO"/>
    <n v="50251202"/>
    <s v="PEREZ HERNANDEZ, SUSANA EDITH"/>
    <n v="50250248"/>
    <s v="ZABRANA, NICOLAS HORACIO"/>
    <n v="27252066840"/>
    <s v="F"/>
    <s v="AR"/>
    <s v="Argentina"/>
    <s v="nanci.graziano@neoris.com"/>
    <s v="nanci.graziano"/>
    <n v="2985"/>
    <n v="852"/>
    <n v="50"/>
    <n v="14"/>
    <n v="16"/>
    <s v="ARGENTINA"/>
    <n v="8"/>
    <s v="ARGENTINA"/>
    <n v="4"/>
    <s v="ROS - BS AS"/>
    <s v="ROS - BS ASSUPPOREX03"/>
    <n v="15"/>
    <s v="RM &amp; Recruting"/>
    <n v="174"/>
    <s v="RESOURCE MANAGEMENT"/>
    <s v="B84"/>
    <s v="RM &amp; Recruiting"/>
    <n v="0"/>
    <s v="Non Billable"/>
    <n v="10"/>
    <s v="Country Management"/>
    <m/>
    <s v="ARGROS"/>
    <s v="Rosario-MadresPlaza 25Mayo3020"/>
    <n v="40"/>
    <m/>
    <s v="."/>
    <s v="BUSINESS SUPPORT"/>
    <s v="BUSINESS SUPPORT"/>
    <s v="HUMAN CAPITAL"/>
    <s v="RESOURCE MANAGER"/>
    <s v="HUMAN CAPITAL-RESOURCE MANAGER"/>
    <m/>
    <m/>
    <m/>
    <m/>
    <m/>
    <n v="0"/>
    <m/>
    <m/>
    <n v="76850.17"/>
    <n v="1236.7262632764725"/>
    <m/>
    <m/>
    <n v="1"/>
    <n v="110405.29673949683"/>
    <n v="110405.29673949683"/>
    <n v="1776.718647240052"/>
    <n v="0.69607321631795693"/>
    <n v="106845.60606510032"/>
    <n v="1719.433634777926"/>
    <s v="Apply"/>
    <m/>
    <n v="76850.17"/>
    <n v="1236.7262632764725"/>
    <n v="0.69607321631795693"/>
    <n v="106845.60606510032"/>
    <n v="1719.433634777926"/>
    <s v="ARS"/>
    <n v="0"/>
    <s v="ZABRANA, NICOLAS HORACIO"/>
    <s v="NO"/>
    <m/>
    <n v="0"/>
    <n v="0"/>
    <s v="PEREZ HERNANDEZ, SUSANA EDITH"/>
  </r>
  <r>
    <n v="50253911"/>
    <s v="GUERIN, JUAN PABL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7-03-27T00:00:00"/>
    <d v="2017-03-27T00:00:00"/>
    <d v="2019-05-01T00:00:00"/>
    <m/>
    <m/>
    <d v="1992-03-12T00:00:00"/>
    <n v="50174608"/>
    <s v="DANDINI, WALTER ANDRES"/>
    <n v="50171792"/>
    <s v="PALMITESSA, SABRINA MAGALI"/>
    <n v="50250248"/>
    <s v="ZABRANA, NICOLAS HORACIO"/>
    <n v="50253179"/>
    <s v="RAMOS, JONATAN DAVID"/>
    <n v="50172284"/>
    <s v="DELIA, OSCAR ENRIQUE"/>
    <n v="20363183345"/>
    <s v="M"/>
    <s v="AR"/>
    <s v="Argentina"/>
    <s v="juan.guerin@neoris.com"/>
    <s v="juan.guerin"/>
    <n v="2415"/>
    <n v="690"/>
    <n v="40"/>
    <n v="12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62444.3"/>
    <n v="1004.8970067589315"/>
    <m/>
    <m/>
    <n v="1"/>
    <n v="104993.27238952147"/>
    <n v="104993.27238952147"/>
    <n v="1689.6245959047549"/>
    <n v="0.5947457258816905"/>
    <n v="82956.315476756979"/>
    <n v="1334.9905934463627"/>
    <s v="Apply"/>
    <m/>
    <n v="62444.3"/>
    <n v="1004.8970067589315"/>
    <n v="0.5947457258816905"/>
    <n v="82956.315476756979"/>
    <n v="1334.9905934463627"/>
    <s v="ARS"/>
    <n v="0"/>
    <s v="ZABRANA, NICOLAS HORACIO"/>
    <s v="NO"/>
    <m/>
    <n v="0"/>
    <n v="0"/>
    <s v="LAPORTA, JORGE EDUARDO/DELIA, OSCAR ENRIQUE/MATHEU, EDUARDO GABRIEL"/>
  </r>
  <r>
    <n v="50253983"/>
    <s v="JORDAN, MATIAS"/>
    <s v="AR"/>
    <s v="IC"/>
    <n v="3"/>
    <n v="228"/>
    <s v="NEORIS ARGENTINA"/>
    <n v="2280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7-04-10T00:00:00"/>
    <d v="2017-04-10T00:00:00"/>
    <d v="2019-05-01T00:00:00"/>
    <m/>
    <m/>
    <d v="1988-10-25T00:00:00"/>
    <n v="50173959"/>
    <s v="RODRIGUEZ, CESAR"/>
    <n v="50171792"/>
    <s v="PALMITESSA, SABRINA MAGALI"/>
    <n v="50250248"/>
    <s v="ZABRANA, NICOLAS HORACIO"/>
    <n v="50175183"/>
    <s v="VIGO, MARIO ALBERTO"/>
    <n v="50173959"/>
    <s v="RODRIGUEZ, CESAR"/>
    <n v="20341549052"/>
    <s v="M"/>
    <s v="AR"/>
    <s v="Argentina"/>
    <s v="matias.jordan@neoris.com"/>
    <s v="matias.jordan"/>
    <n v="2405"/>
    <n v="687"/>
    <n v="40"/>
    <n v="11"/>
    <n v="16"/>
    <s v="ARGENTINA"/>
    <n v="8"/>
    <s v="ARGENTINA"/>
    <n v="4"/>
    <s v="ROS - BS AS"/>
    <s v="ROS - BS ASDEVELOGY03"/>
    <n v="7"/>
    <s v="General Operation"/>
    <n v="40"/>
    <s v="SAP Technical"/>
    <s v="T42"/>
    <s v="SAP Delivery"/>
    <n v="100"/>
    <s v="Billable"/>
    <n v="55"/>
    <s v="Foundational Solutions"/>
    <m/>
    <s v="ARGBSAS"/>
    <s v="Caseros 3039, P1, Ed Tesla II"/>
    <n v="40"/>
    <m/>
    <s v="."/>
    <s v="SAP BASIS"/>
    <s v="DEVELOPMENT CAPABILITIES"/>
    <s v="DEVELOPMENT SKILLS"/>
    <s v="FIORI"/>
    <s v="SAP  - SAP FIORI"/>
    <m/>
    <m/>
    <m/>
    <m/>
    <m/>
    <n v="0"/>
    <m/>
    <m/>
    <n v="59504.759999999995"/>
    <n v="957.59188928226581"/>
    <m/>
    <m/>
    <n v="1"/>
    <n v="123892.06141963534"/>
    <n v="123892.06141963534"/>
    <n v="1993.7570231676109"/>
    <n v="0.48029518048336578"/>
    <n v="83431.545640089884"/>
    <n v="1342.6383270049869"/>
    <s v="Apply"/>
    <m/>
    <n v="59504.759999999995"/>
    <n v="957.59188928226581"/>
    <n v="0.48029518048336578"/>
    <n v="83431.545640089884"/>
    <n v="1342.6383270049869"/>
    <s v="ARS"/>
    <n v="0"/>
    <s v="ZABRANA, NICOLAS HORACIO"/>
    <s v="NO"/>
    <m/>
    <n v="0"/>
    <n v="0"/>
    <s v="RODRIGUEZ, CESAR"/>
  </r>
  <r>
    <n v="50173970"/>
    <s v="LARSEN, HERNAN"/>
    <s v="AR"/>
    <s v="IC"/>
    <n v="3"/>
    <n v="3446"/>
    <s v="NEORIS ONE ARGENTINA"/>
    <n v="3446923"/>
    <s v="SWF (Non SAP)"/>
    <s v="Active"/>
    <s v="Full-time Regular"/>
    <s v="DEVELO"/>
    <s v="Software Development"/>
    <s v="HX03"/>
    <s v="Exp Functional Analyst"/>
    <s v="Exp Functional Analyst"/>
    <s v="Experienced Consultant"/>
    <d v="2019-02-18T00:00:00"/>
    <d v="2019-02-18T00:00:00"/>
    <d v="2019-05-01T00:00:00"/>
    <m/>
    <m/>
    <d v="1972-07-19T00:00:00"/>
    <n v="50257553"/>
    <s v="VILARIÑO, MARCELA"/>
    <n v="50171792"/>
    <s v="PALMITESSA, SABRINA MAGALI"/>
    <n v="50250248"/>
    <s v="ZABRANA, NICOLAS HORACIO"/>
    <n v="50178523"/>
    <s v="RAGGI, PAULA"/>
    <n v="50252948"/>
    <s v="LAPORTA, JORGE EDUARDO"/>
    <n v="20229345495"/>
    <s v="M"/>
    <s v="AR"/>
    <s v="Argentina"/>
    <s v=" hernan.larsen@neoris.com"/>
    <s v=" hernan.larsen"/>
    <n v="3255"/>
    <n v="930"/>
    <n v="54"/>
    <n v="16"/>
    <n v="16"/>
    <s v="ARGENTINA"/>
    <n v="8"/>
    <s v="ARGENTINA"/>
    <n v="4"/>
    <s v="SF - SN - ROJAS"/>
    <s v="SF - SN - ROJASDEVELOHX03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6728.600000000006"/>
    <n v="1234.7698744769875"/>
    <m/>
    <m/>
    <n v="1"/>
    <n v="98273.702956592097"/>
    <n v="109193.00328510234"/>
    <n v="1757.2095797409454"/>
    <n v="0.70268788009852645"/>
    <n v="107875.39168247215"/>
    <n v="1736.0056595183803"/>
    <s v="Apply"/>
    <m/>
    <n v="76728.600000000006"/>
    <n v="1234.7698744769875"/>
    <n v="0.70268788009852645"/>
    <n v="107875.39168247215"/>
    <n v="1736.0056595183803"/>
    <s v="ARS"/>
    <n v="0"/>
    <s v="ZABRANA, NICOLAS HORACIO"/>
    <s v="NO"/>
    <m/>
    <n v="0"/>
    <n v="0"/>
    <s v="JUNIOR, EULER DE ALMEIDA BARBOSA"/>
  </r>
  <r>
    <n v="50256295"/>
    <s v="LEMA ALBINO, SEBASTIAN"/>
    <s v="AR"/>
    <s v="IC"/>
    <n v="3"/>
    <n v="3446"/>
    <s v="NEORIS ONE ARGENTINA"/>
    <n v="3446919"/>
    <s v="TELCOS Global Department"/>
    <s v="Active"/>
    <s v="Full-time Regular"/>
    <s v="CONSUL"/>
    <s v="Business Consulting"/>
    <s v="BX03"/>
    <s v="Exp Business Consultant"/>
    <s v="Exp Business Consultant"/>
    <s v="Experienced Consultant"/>
    <d v="2018-11-01T00:00:00"/>
    <d v="2018-11-01T00:00:00"/>
    <d v="2019-05-01T00:00:00"/>
    <m/>
    <m/>
    <d v="1993-10-12T00:00:00"/>
    <n v="50173587"/>
    <s v="DONZELLI, SERGIO ADOLFO"/>
    <n v="50171792"/>
    <s v="PALMITESSA, SABRINA MAGALI"/>
    <n v="50250248"/>
    <s v="ZABRANA, NICOLAS HORACIO"/>
    <n v="50173587"/>
    <s v="DONZELLI, SERGIO ADOLFO"/>
    <n v="50173587"/>
    <s v="DONZELLI, SERGIO ADOLFO"/>
    <n v="20378714819"/>
    <s v="M"/>
    <s v="AR"/>
    <s v="Argentina"/>
    <s v="sebastian.lema@neoris.com"/>
    <s v="sebastian.lema"/>
    <n v="2925"/>
    <n v="835"/>
    <n v="49"/>
    <n v="14"/>
    <n v="16"/>
    <s v="ARGENTINA"/>
    <n v="8"/>
    <s v="ARGENTINA"/>
    <n v="4"/>
    <s v="ROS - BS AS"/>
    <s v="ROS - BS ASCONSULBX03"/>
    <n v="9"/>
    <s v="Sales"/>
    <n v="964"/>
    <s v="TELCOS DIVISION"/>
    <s v="DH1"/>
    <s v="TELCOS Global Department"/>
    <n v="0"/>
    <s v="Non Billable"/>
    <n v="17"/>
    <s v="Business Unit SD"/>
    <m/>
    <s v="ARGBSAS"/>
    <s v="Caseros 3039, P1, Ed Tesla II"/>
    <n v="40"/>
    <m/>
    <s v="."/>
    <s v="OTHER"/>
    <s v="MANAGEMENT &amp; STRUCTURE"/>
    <s v="EAGLE"/>
    <s v="."/>
    <s v="Eagle"/>
    <m/>
    <m/>
    <m/>
    <m/>
    <m/>
    <n v="0"/>
    <m/>
    <m/>
    <n v="88261.04"/>
    <n v="1420.3579015127132"/>
    <m/>
    <m/>
    <n v="1"/>
    <n v="109322.89186950175"/>
    <n v="109322.89186950175"/>
    <n v="1759.2998369729924"/>
    <n v="0.80734271194871798"/>
    <n v="117215.34314190446"/>
    <n v="1886.3106395543043"/>
    <s v="Apply"/>
    <m/>
    <n v="88261.04"/>
    <n v="1420.3579015127132"/>
    <n v="0.80734271194871798"/>
    <n v="117215.34314190446"/>
    <n v="1886.3106395543043"/>
    <s v="ARS"/>
    <n v="0"/>
    <s v="ZABRANA, NICOLAS HORACIO"/>
    <s v="NO"/>
    <m/>
    <n v="0"/>
    <n v="0"/>
    <s v="DONZELLI, SERGIO ADOLFO"/>
  </r>
  <r>
    <n v="50256809"/>
    <s v="LOPEZ, DARIO MIGUEL"/>
    <s v="AR"/>
    <s v="IC"/>
    <n v="3"/>
    <n v="3772"/>
    <s v="NEORIS CONSULTING ARGENTINA"/>
    <n v="3772604"/>
    <s v="BI &amp; Analytics Delivery"/>
    <s v="Active"/>
    <s v="Full-time Regular"/>
    <s v="SYINCO"/>
    <s v="Systems Integration Consulting"/>
    <s v="NZ03"/>
    <s v="Experienced SI Consultant - O"/>
    <s v="Experienced SI Consultant - O"/>
    <s v="Experienced Consultant"/>
    <d v="2019-04-01T00:00:00"/>
    <d v="2019-04-01T00:00:00"/>
    <d v="2019-05-01T00:00:00"/>
    <m/>
    <m/>
    <d v="1980-10-01T00:00:00"/>
    <n v="50255089"/>
    <s v="BURRONE, ALEJANDRO EZEQUIEL"/>
    <n v="50171792"/>
    <s v="PALMITESSA, SABRINA MAGALI"/>
    <n v="50250248"/>
    <s v="ZABRANA, NICOLAS HORACIO"/>
    <n v="50255089"/>
    <s v="BURRONE, ALEJANDRO EZEQUIEL"/>
    <n v="50172495"/>
    <s v="ESTEVEZ ESTEVEZ, JULIO"/>
    <n v="23284740939"/>
    <s v="M"/>
    <s v="AR"/>
    <s v="Argentina"/>
    <s v="dario.lopez@neoris.com"/>
    <s v="dario.lopez"/>
    <n v="3550"/>
    <n v="1014"/>
    <n v="59"/>
    <n v="17"/>
    <n v="16"/>
    <s v="ARGENTINA"/>
    <n v="8"/>
    <s v="ARGENTINA"/>
    <n v="4"/>
    <s v="ROS - BS AS"/>
    <s v="ROS - BS ASSYINCONZ03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BIG DATA &amp; ANALYTICS"/>
    <s v="BIG DATA &amp; ANALYTICS"/>
    <s v="STRUCTURED DATA"/>
    <s v="TERADATA"/>
    <s v="Teradata"/>
    <m/>
    <m/>
    <m/>
    <m/>
    <m/>
    <n v="0"/>
    <m/>
    <m/>
    <n v="79900"/>
    <n v="1285.8062439652397"/>
    <m/>
    <m/>
    <n v="1"/>
    <n v="139920"/>
    <n v="139920"/>
    <n v="2251.6897328612808"/>
    <n v="0.57104059462550028"/>
    <n v="119531.74291964676"/>
    <n v="1923.587752166829"/>
    <s v="Apply"/>
    <m/>
    <n v="79900"/>
    <n v="1285.8062439652397"/>
    <n v="0.57104059462550028"/>
    <n v="119531.74291964676"/>
    <n v="1923.587752166829"/>
    <s v="ARS"/>
    <n v="0"/>
    <s v="ZABRANA, NICOLAS HORACIO"/>
    <s v="NO"/>
    <m/>
    <n v="0"/>
    <n v="0"/>
    <s v="VIGETTI, OMAR"/>
  </r>
  <r>
    <n v="50252128"/>
    <s v="LOPEZ, HECTOR ANTONIO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5-04-14T00:00:00"/>
    <d v="2015-04-14T00:00:00"/>
    <d v="2019-05-01T00:00:00"/>
    <m/>
    <m/>
    <d v="1988-11-09T00:00:00"/>
    <n v="50178049"/>
    <s v="MAJLUF, ANDREA PAOLA"/>
    <n v="50171792"/>
    <s v="PALMITESSA, SABRINA MAGALI"/>
    <n v="50250248"/>
    <s v="ZABRANA, NICOLAS HORACIO"/>
    <n v="50250247"/>
    <s v="MATRERO, MAXIMILIANO"/>
    <n v="50254511"/>
    <s v="CANELO, ALEJANDRO FABIO"/>
    <n v="20343360402"/>
    <s v="M"/>
    <s v="AR"/>
    <s v="Argentina"/>
    <s v="hectorantonio.lopez@neoris.com"/>
    <s v="hectorantonio.lopez"/>
    <n v="3295"/>
    <n v="941"/>
    <n v="55"/>
    <n v="16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DBA/SQL"/>
    <s v="DEVELOPMENT CAPABILITIES"/>
    <s v="TESTING"/>
    <s v="GENERIC"/>
    <s v="Rational"/>
    <m/>
    <m/>
    <m/>
    <m/>
    <m/>
    <n v="0"/>
    <m/>
    <m/>
    <n v="79732.399999999994"/>
    <n v="1283.1091084647569"/>
    <m/>
    <m/>
    <n v="1"/>
    <n v="96593.810598359763"/>
    <n v="96593.810598359763"/>
    <n v="1554.4546282323747"/>
    <n v="0.82544005155288813"/>
    <n v="115481.05900228236"/>
    <n v="1858.4013357303245"/>
    <s v="Apply"/>
    <m/>
    <n v="79732.399999999994"/>
    <n v="1283.1091084647569"/>
    <n v="0.82544005155288813"/>
    <n v="115481.05900228236"/>
    <n v="1858.4013357303245"/>
    <s v="ARS"/>
    <n v="0"/>
    <s v="ZABRANA, NICOLAS HORACIO"/>
    <s v="NO"/>
    <m/>
    <n v="0"/>
    <n v="0"/>
    <s v="ROJAS VILLALOBOS, LUIS HUGO"/>
  </r>
  <r>
    <n v="50179407"/>
    <s v="MANSILLA, DANIEL ALEJANDRO"/>
    <s v="AR"/>
    <s v="IC"/>
    <n v="3"/>
    <n v="3446"/>
    <s v="NEORIS ONE ARGENTINA"/>
    <n v="3446923"/>
    <s v="SWF (Non SAP)"/>
    <s v="Active"/>
    <s v="Full-time Regular"/>
    <s v="DEVELO"/>
    <s v="Software Development"/>
    <s v="GX03"/>
    <s v="Experienced Developer"/>
    <s v="Experienced Developer"/>
    <s v="Experienced Consultant"/>
    <d v="2010-01-18T00:00:00"/>
    <d v="2010-01-18T00:00:00"/>
    <d v="2019-05-01T00:00:00"/>
    <m/>
    <m/>
    <d v="1985-12-15T00:00:00"/>
    <n v="50172284"/>
    <s v="DELIA, OSCAR ENRIQUE"/>
    <n v="50171792"/>
    <s v="PALMITESSA, SABRINA MAGALI"/>
    <n v="50250248"/>
    <s v="ZABRANA, NICOLAS HORACIO"/>
    <n v="50179424"/>
    <s v="TIRIMACCO, CRISTIAN HORACIO"/>
    <n v="50172284"/>
    <s v="DELIA, OSCAR ENRIQUE"/>
    <n v="20317981822"/>
    <s v="M"/>
    <s v="AR"/>
    <s v="Argentina"/>
    <s v="daniel.mansilla@neoris.com"/>
    <s v="daniel.mansilla"/>
    <n v="2660"/>
    <n v="759"/>
    <n v="44"/>
    <n v="13"/>
    <n v="16"/>
    <s v="ARGENTINA"/>
    <n v="8"/>
    <s v="ARGENTINA"/>
    <n v="3"/>
    <s v="SF - SN - ROJAS"/>
    <s v="SF - SN - ROJASDEVELOGX03"/>
    <n v="7"/>
    <s v="General Operation"/>
    <n v="36"/>
    <s v="Software Factory"/>
    <s v="S64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59903.729999999996"/>
    <n v="964.01239137431594"/>
    <m/>
    <m/>
    <n v="1"/>
    <n v="94493.945150569329"/>
    <n v="104993.27238952147"/>
    <n v="1689.6245959047549"/>
    <n v="0.57054827072880621"/>
    <n v="92045.321942922776"/>
    <n v="1481.2571925156547"/>
    <s v="Apply"/>
    <m/>
    <n v="59903.729999999996"/>
    <n v="964.01239137431594"/>
    <n v="0.57054827072880621"/>
    <n v="92045.321942922776"/>
    <n v="1481.2571925156547"/>
    <s v="ARS"/>
    <n v="0"/>
    <s v="ZABRANA, NICOLAS HORACIO"/>
    <s v="NO"/>
    <m/>
    <n v="0"/>
    <n v="0"/>
    <s v="LAPORTA, JORGE EDUARDO/DELIA, OSCAR ENRIQUE/MATHEU, EDUARDO GABRIEL"/>
  </r>
  <r>
    <n v="50250704"/>
    <s v="MANSILLA, JUAN CRUZ"/>
    <s v="AR"/>
    <s v="IC"/>
    <n v="3"/>
    <n v="3446"/>
    <s v="NEORIS ONE ARGENTINA"/>
    <n v="3446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3-10-15T00:00:00"/>
    <d v="2013-10-15T00:00:00"/>
    <d v="2019-05-01T00:00:00"/>
    <m/>
    <m/>
    <d v="1992-12-16T00:00:00"/>
    <n v="50174985"/>
    <s v="DUNDA, JUAN PABLO"/>
    <n v="50171792"/>
    <s v="PALMITESSA, SABRINA MAGALI"/>
    <n v="50250248"/>
    <s v="ZABRANA, NICOLAS HORACIO"/>
    <n v="50174985"/>
    <s v="DUNDA, JUAN PABLO"/>
    <n v="50173959"/>
    <s v="RODRIGUEZ, CESAR"/>
    <n v="20370538779"/>
    <s v="M"/>
    <s v="AR"/>
    <s v="Argentina"/>
    <s v="juan.mansilla@neoris.com"/>
    <s v="juan.mansilla"/>
    <n v="2345"/>
    <n v="669"/>
    <n v="39"/>
    <n v="11"/>
    <n v="16"/>
    <s v="ARGENTINA"/>
    <n v="8"/>
    <s v="ARGENTINA"/>
    <n v="3"/>
    <s v="SF - SN - ROJAS"/>
    <s v="SF - SN - ROJASDEVELOGY03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58430.400000000001"/>
    <n v="940.30254264563894"/>
    <m/>
    <m/>
    <n v="0.9"/>
    <n v="111502.8552776718"/>
    <n v="111502.85527767181"/>
    <n v="1794.38132085085"/>
    <n v="0.52402604269184627"/>
    <n v="79927.302878017959"/>
    <n v="1286.2456208242349"/>
    <s v="Apply"/>
    <m/>
    <n v="58430.400000000001"/>
    <n v="940.30254264563894"/>
    <n v="0.52402604269184627"/>
    <n v="79927.302878017959"/>
    <n v="1286.2456208242349"/>
    <s v="ARS"/>
    <n v="0"/>
    <s v="ZABRANA, NICOLAS HORACIO"/>
    <s v="NO"/>
    <m/>
    <n v="0"/>
    <n v="0"/>
    <s v="RODRIGUEZ, CESAR"/>
  </r>
  <r>
    <n v="50256834"/>
    <s v="MARENGO, LUCAS"/>
    <s v="AR"/>
    <s v="IC"/>
    <n v="3"/>
    <n v="3772"/>
    <s v="NEORIS CONSULTING ARGENTINA"/>
    <n v="3772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9-04-08T00:00:00"/>
    <d v="2019-04-08T00:00:00"/>
    <d v="2019-05-01T00:00:00"/>
    <m/>
    <m/>
    <d v="1982-06-03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293678821"/>
    <s v="M"/>
    <s v="AR"/>
    <s v="Argentina"/>
    <s v="lucas.marengo@neoris.com"/>
    <s v="lucas.marengo"/>
    <n v="3675"/>
    <n v="1049"/>
    <n v="61"/>
    <n v="17"/>
    <n v="16"/>
    <s v="ARGENTINA"/>
    <n v="8"/>
    <s v="ARGENTINA"/>
    <n v="4"/>
    <s v="ROS - BS AS"/>
    <s v="ROS - BS ASMNGSERFY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FINANCIAL (FI)"/>
    <s v="SAP ECC - SAP FI (FINANCIA ACCOUNTING)"/>
    <m/>
    <m/>
    <m/>
    <m/>
    <m/>
    <n v="0"/>
    <m/>
    <m/>
    <n v="88616"/>
    <n v="1426.070164145478"/>
    <m/>
    <m/>
    <n v="1"/>
    <n v="114756.56431687699"/>
    <n v="114756.56431687699"/>
    <n v="1846.7422645136303"/>
    <n v="0.77220854883128842"/>
    <n v="123942.1748095597"/>
    <n v="1994.5634826128048"/>
    <s v="Apply"/>
    <m/>
    <n v="88616"/>
    <n v="1426.070164145478"/>
    <n v="0.77220854883128842"/>
    <n v="123942.1748095597"/>
    <n v="1994.5634826128048"/>
    <s v="ARS"/>
    <n v="0"/>
    <s v="ZABRANA, NICOLAS HORACIO"/>
    <s v="NO"/>
    <m/>
    <n v="0"/>
    <n v="0"/>
    <s v="RODRIGUEZ, ARIEL EDUARDO"/>
  </r>
  <r>
    <n v="50250444"/>
    <s v="MARINARO, GUIDO HERNAN"/>
    <s v="AR"/>
    <s v="IC"/>
    <n v="3"/>
    <n v="3446"/>
    <s v="NEORIS ONE ARGENTINA"/>
    <n v="3446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3-07-22T00:00:00"/>
    <d v="2013-07-22T00:00:00"/>
    <d v="2019-05-01T00:00:00"/>
    <m/>
    <m/>
    <d v="1992-01-17T00:00:00"/>
    <n v="50174545"/>
    <s v="CURCIO, VIVIAN RITA ROSA"/>
    <n v="50171792"/>
    <s v="PALMITESSA, SABRINA MAGALI"/>
    <n v="50250248"/>
    <s v="ZABRANA, NICOLAS HORACIO"/>
    <n v="50174545"/>
    <s v="CURCIO, VIVIAN RITA ROSA"/>
    <n v="50255479"/>
    <s v="RODRIGUEZ, ARIEL EDUARDO"/>
    <n v="20366863819"/>
    <s v="M"/>
    <s v="AR"/>
    <s v="Argentina"/>
    <s v="guido.marinaro@neoris.com"/>
    <s v="guido.marinaro"/>
    <n v="2345"/>
    <n v="669"/>
    <n v="39"/>
    <n v="11"/>
    <n v="16"/>
    <s v="ARGENTINA"/>
    <n v="8"/>
    <s v="ARGENTINA"/>
    <n v="3"/>
    <s v="ROS - BS AS"/>
    <s v="ROS - BS ASMNGSERFY03"/>
    <n v="7"/>
    <s v="General Operation"/>
    <n v="35"/>
    <s v="SAP BASIS &amp; Global Support"/>
    <s v="S13"/>
    <s v="Managed Services"/>
    <n v="100"/>
    <s v="Billable"/>
    <n v="56"/>
    <s v="New IT"/>
    <m/>
    <s v="ARGBSAS"/>
    <s v="Caseros 3039, P1, Ed Tesla II"/>
    <n v="40"/>
    <m/>
    <s v="."/>
    <s v="APPLICATION SUPPORT"/>
    <s v="PLATFORMS &amp; SOLUTIONS"/>
    <s v="ERP DEVELOPMENT &amp; IMPLEMENTATI"/>
    <s v="SAP SECURITY"/>
    <s v="SAP  - SAP SECURITY"/>
    <m/>
    <m/>
    <m/>
    <m/>
    <m/>
    <n v="0"/>
    <m/>
    <m/>
    <n v="57485.630000000005"/>
    <n v="925.09864821371104"/>
    <m/>
    <m/>
    <n v="1"/>
    <n v="114756.56431687699"/>
    <n v="114756.56431687699"/>
    <n v="1846.7422645136303"/>
    <n v="0.50093543966047194"/>
    <n v="80711.818840441672"/>
    <n v="1298.8705960804903"/>
    <s v="Apply"/>
    <m/>
    <n v="57485.630000000005"/>
    <n v="925.09864821371104"/>
    <n v="0.50093543966047194"/>
    <n v="80711.818840441672"/>
    <n v="1298.8705960804903"/>
    <s v="ARS"/>
    <n v="0"/>
    <s v="ZABRANA, NICOLAS HORACIO"/>
    <s v="NO"/>
    <m/>
    <n v="0"/>
    <n v="0"/>
    <s v="RODRIGUEZ, ARIEL EDUARDO"/>
  </r>
  <r>
    <n v="50254566"/>
    <s v="MARTINEZ HOUSSAY, RAMIRO ALEJO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17-09-11T00:00:00"/>
    <d v="2017-09-11T00:00:00"/>
    <d v="2019-05-01T00:00:00"/>
    <m/>
    <m/>
    <d v="1975-08-29T00:00:00"/>
    <n v="50251673"/>
    <s v="GARCIA, XAVIER LUIS"/>
    <n v="50171792"/>
    <s v="PALMITESSA, SABRINA MAGALI"/>
    <n v="50250248"/>
    <s v="ZABRANA, NICOLAS HORACIO"/>
    <n v="50178685"/>
    <s v="AUDEBERT, JUAN ALBERTO"/>
    <n v="50254511"/>
    <s v="CANELO, ALEJANDRO FABIO"/>
    <n v="20247177664"/>
    <s v="M"/>
    <s v="AR"/>
    <s v="Argentina"/>
    <s v="alejo.martinez@neoris.com"/>
    <s v="alejo.martinez"/>
    <n v="2585"/>
    <n v="738"/>
    <n v="43"/>
    <n v="12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62010.350000000006"/>
    <n v="997.91358223366603"/>
    <m/>
    <m/>
    <n v="1"/>
    <n v="109193.00328510234"/>
    <n v="109193.00328510234"/>
    <n v="1757.2095797409454"/>
    <n v="0.56789673453793843"/>
    <n v="88966.281562485499"/>
    <n v="1431.7071381153121"/>
    <s v="Apply"/>
    <m/>
    <n v="62010.350000000006"/>
    <n v="997.91358223366603"/>
    <n v="0.56789673453793843"/>
    <n v="88966.281562485499"/>
    <n v="1431.7071381153121"/>
    <s v="ARS"/>
    <n v="0"/>
    <s v="ZABRANA, NICOLAS HORACIO"/>
    <s v="NO"/>
    <m/>
    <n v="0"/>
    <n v="0"/>
    <s v="LAPORTA, JORGE EDUARDO/DELIA, OSCAR ENRIQUE/MATHEU, EDUARDO GABRIEL"/>
  </r>
  <r>
    <n v="50255151"/>
    <s v="MARYAÑSKI, SANTIAGO GERMAN"/>
    <s v="AR"/>
    <s v="IC"/>
    <n v="3"/>
    <n v="3772"/>
    <s v="NEORIS CONSULTING ARGENTINA"/>
    <n v="3772931"/>
    <s v="M-C&amp;E"/>
    <s v="Active"/>
    <s v="Full-time Regular"/>
    <s v="MNGSER"/>
    <s v="Managed Services"/>
    <s v="FX03"/>
    <s v="Experienced Consultant"/>
    <s v="Experienced Consultant"/>
    <s v="Experienced Consultant"/>
    <d v="2018-02-05T00:00:00"/>
    <d v="2018-02-05T00:00:00"/>
    <d v="2019-05-01T00:00:00"/>
    <m/>
    <m/>
    <d v="1984-10-01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310452344"/>
    <s v="M"/>
    <s v="AR"/>
    <s v="Argentina"/>
    <s v="santiago.maryanski@neoris.com"/>
    <s v="santiago.maryanski"/>
    <n v="3085"/>
    <n v="881"/>
    <n v="51"/>
    <n v="15"/>
    <n v="16"/>
    <s v="ARGENTINA"/>
    <n v="8"/>
    <s v="ARGENTINA"/>
    <n v="4"/>
    <s v="ROS - BS AS"/>
    <s v="ROS - BS ASMNGSERFX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S4 Hana - SAP FI (FINANCIAL ACCOUNTING)"/>
    <m/>
    <m/>
    <m/>
    <m/>
    <m/>
    <n v="0"/>
    <m/>
    <m/>
    <n v="75324.039999999994"/>
    <n v="1212.1667203089796"/>
    <m/>
    <m/>
    <n v="1"/>
    <n v="100663.65290954121"/>
    <n v="100663.65290954121"/>
    <n v="1619.9493548365176"/>
    <n v="0.74827445480930432"/>
    <n v="103931.29839371511"/>
    <n v="1672.5345734424704"/>
    <s v="Apply"/>
    <m/>
    <n v="75324.039999999994"/>
    <n v="1212.1667203089796"/>
    <n v="0.74827445480930432"/>
    <n v="103931.29839371511"/>
    <n v="1672.5345734424704"/>
    <s v="ARS"/>
    <n v="0"/>
    <s v="ZABRANA, NICOLAS HORACIO"/>
    <s v="NO"/>
    <m/>
    <n v="0"/>
    <n v="0"/>
    <s v="RODRIGUEZ, ARIEL EDUARDO"/>
  </r>
  <r>
    <n v="50171907"/>
    <s v="MASCIANGIOLI, IVANA NOELIA"/>
    <s v="AR"/>
    <s v="IC"/>
    <n v="3"/>
    <n v="3772"/>
    <s v="NEORIS CONSULTING ARGENTINA"/>
    <n v="3772472"/>
    <s v="OTS TELCO"/>
    <s v="Active"/>
    <s v="Full-time Regular"/>
    <s v="MNGSER"/>
    <s v="Managed Services"/>
    <s v="FX03"/>
    <s v="Experienced Consultant"/>
    <s v="Experienced Consultant"/>
    <s v="Experienced Consultant"/>
    <d v="2011-09-01T00:00:00"/>
    <d v="2011-09-01T00:00:00"/>
    <d v="2019-05-01T00:00:00"/>
    <m/>
    <m/>
    <d v="1988-02-01T00:00:00"/>
    <n v="50250786"/>
    <s v="FULCINI, IGNACIO NICOLAS"/>
    <n v="50171792"/>
    <s v="PALMITESSA, SABRINA MAGALI"/>
    <n v="50250248"/>
    <s v="ZABRANA, NICOLAS HORACIO"/>
    <n v="50250869"/>
    <s v="CENTURION BASCOURLEIGUY, MAURO"/>
    <n v="50254511"/>
    <s v="CANELO, ALEJANDRO FABIO"/>
    <n v="23336055644"/>
    <s v="F"/>
    <s v="AR"/>
    <s v="Argentina"/>
    <s v="ivana.masciangioli@neoris.com"/>
    <s v="ivana.masciangioli"/>
    <n v="1855"/>
    <n v="529"/>
    <n v="31"/>
    <n v="9"/>
    <n v="16"/>
    <s v="ARGENTINA"/>
    <n v="8"/>
    <s v="ARGENTINA"/>
    <n v="4"/>
    <s v="ROS - BS AS"/>
    <s v="ROS - BS ASMNGSERFX03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44960.2"/>
    <n v="723.53073704538133"/>
    <m/>
    <m/>
    <n v="1"/>
    <n v="100663.65290954121"/>
    <n v="100663.65290954121"/>
    <n v="1619.9493548365176"/>
    <n v="0.44663787474911443"/>
    <n v="63793.30243616907"/>
    <n v="1026.6060900574359"/>
    <s v="Apply"/>
    <m/>
    <n v="44960.2"/>
    <n v="723.53073704538133"/>
    <n v="0.44663787474911443"/>
    <n v="63793.30243616907"/>
    <n v="1026.6060900574359"/>
    <s v="ARS"/>
    <n v="0"/>
    <s v="ZABRANA, NICOLAS HORACIO"/>
    <s v="NO"/>
    <m/>
    <n v="0"/>
    <n v="0"/>
    <s v="CANELO, ALEJANDRO FABIO"/>
  </r>
  <r>
    <n v="50251222"/>
    <s v="MEDLELL, ALEJANDRA SONIA"/>
    <s v="AR"/>
    <s v="IC"/>
    <n v="3"/>
    <n v="3772"/>
    <s v="NEORIS CONSULTING ARGENTINA"/>
    <n v="3772600"/>
    <s v="FINANCE"/>
    <s v="Active"/>
    <s v="Full-time Regular"/>
    <s v="SUPPOR"/>
    <s v="Business Support"/>
    <s v="EX03"/>
    <s v="BS Experienced Consultant"/>
    <s v="BS Experienced Consultant"/>
    <s v="Experienced Consultant"/>
    <d v="2014-05-15T00:00:00"/>
    <d v="2014-05-15T00:00:00"/>
    <d v="2019-05-01T00:00:00"/>
    <m/>
    <m/>
    <d v="1971-09-01T00:00:00"/>
    <n v="50252779"/>
    <s v="ESPARZA, MARIANA BELEN"/>
    <n v="50172318"/>
    <s v="FIGUEROA CASAS, MAGDALENA"/>
    <n v="50250248"/>
    <s v="ZABRANA, NICOLAS HORACIO"/>
    <n v="50252779"/>
    <s v="ESPARZA, MARIANA BELEN"/>
    <n v="50172318"/>
    <s v="FIGUEROA CASAS, MAGDALENA"/>
    <n v="27221725498"/>
    <s v="F"/>
    <s v="AR"/>
    <s v="Argentina"/>
    <s v="alejandra.medlell@neoris.com"/>
    <s v="alejandra.medlell"/>
    <n v="3100"/>
    <n v="885"/>
    <n v="52"/>
    <n v="15"/>
    <n v="16"/>
    <s v="ARGENTINA"/>
    <n v="8"/>
    <s v="ARGENTINA"/>
    <n v="3"/>
    <s v="SF - SN - ROJAS"/>
    <s v="SF - SN - ROJASSUPPOREX03"/>
    <n v="6"/>
    <s v="Finance"/>
    <n v="200"/>
    <s v="FINANCE"/>
    <n v="600"/>
    <s v="Finance"/>
    <n v="0"/>
    <s v="Non Billable"/>
    <n v="10"/>
    <s v="Country Management"/>
    <n v="5127461"/>
    <s v="ARGROS"/>
    <s v="Rosario-MadresPlaza 25Mayo3020"/>
    <n v="40"/>
    <m/>
    <s v="."/>
    <s v="BUSINESS SUPPORT"/>
    <s v="BUSINESS SUPPORT"/>
    <s v="FINANCE"/>
    <s v="TREASURY"/>
    <s v="FINANCE-TREASURY"/>
    <m/>
    <m/>
    <m/>
    <m/>
    <m/>
    <n v="0"/>
    <m/>
    <m/>
    <n v="74733.22"/>
    <n v="1202.6588348889604"/>
    <m/>
    <m/>
    <n v="1"/>
    <n v="99364.767065547145"/>
    <n v="110405.29673949683"/>
    <n v="1776.718647240052"/>
    <n v="0.67689886452037085"/>
    <n v="105735.82609416411"/>
    <n v="1701.5742853904749"/>
    <s v="Apply"/>
    <m/>
    <n v="74733.22"/>
    <n v="1202.6588348889604"/>
    <n v="0.67689886452037085"/>
    <n v="105735.82609416411"/>
    <n v="1701.5742853904749"/>
    <s v="ARS"/>
    <n v="0"/>
    <s v="ZABRANA, NICOLAS HORACIO"/>
    <s v="NO"/>
    <m/>
    <n v="0"/>
    <n v="0"/>
    <s v="FIGUEROA CASAS, MAGDALENA"/>
  </r>
  <r>
    <n v="50250165"/>
    <s v="MORENO, ANTONIO EDGARD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3-03-20T00:00:00"/>
    <d v="2013-03-20T00:00:00"/>
    <d v="2019-05-01T00:00:00"/>
    <m/>
    <m/>
    <d v="1983-12-14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06895460"/>
    <s v="M"/>
    <s v="AR"/>
    <s v="Argentina"/>
    <s v="antonio.moreno@neoris.com"/>
    <s v="antonio.moreno"/>
    <n v="2780"/>
    <n v="793"/>
    <n v="46"/>
    <n v="13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DESKTOP"/>
    <s v=".NET WEB"/>
    <m/>
    <m/>
    <m/>
    <m/>
    <m/>
    <n v="0"/>
    <m/>
    <m/>
    <n v="71649.69"/>
    <n v="1153.0365304151915"/>
    <m/>
    <m/>
    <n v="1"/>
    <n v="104993.27238952147"/>
    <n v="104993.27238952147"/>
    <n v="1689.6245959047549"/>
    <n v="0.68242172445280191"/>
    <n v="97145.403919035802"/>
    <n v="1563.3312507086546"/>
    <s v="Apply"/>
    <m/>
    <n v="71649.69"/>
    <n v="1153.0365304151915"/>
    <n v="0.68242172445280191"/>
    <n v="97145.403919035802"/>
    <n v="1563.3312507086546"/>
    <s v="ARS"/>
    <n v="0"/>
    <s v="ZABRANA, NICOLAS HORACIO"/>
    <s v="NO"/>
    <m/>
    <n v="0"/>
    <n v="0"/>
    <s v="LAPORTA, JORGE EDUARDO/DELIA, OSCAR ENRIQUE/MATHEU, EDUARDO GABRIEL"/>
  </r>
  <r>
    <n v="50253079"/>
    <s v="MULLER, LUIS LEONARD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6-05-23T00:00:00"/>
    <d v="2016-05-23T00:00:00"/>
    <d v="2019-05-01T00:00:00"/>
    <m/>
    <m/>
    <d v="1989-12-03T00:00:00"/>
    <n v="50178384"/>
    <s v="GAMBARO, MATIAS NICOLAS"/>
    <n v="50171792"/>
    <s v="PALMITESSA, SABRINA MAGALI"/>
    <n v="50250248"/>
    <s v="ZABRANA, NICOLAS HORACIO"/>
    <n v="50179772"/>
    <s v="ZEHNDER PENA, ANDRES ENRIQUE"/>
    <n v="50172284"/>
    <s v="DELIA, OSCAR ENRIQUE"/>
    <n v="20340818955"/>
    <s v="M"/>
    <s v="AR"/>
    <s v="Argentina"/>
    <s v="luis.muller@neoris.com"/>
    <s v="luis.muller"/>
    <n v="2600"/>
    <n v="742"/>
    <n v="43"/>
    <n v="12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65538.559999999998"/>
    <n v="1054.6919858384292"/>
    <m/>
    <m/>
    <n v="0.9"/>
    <n v="104993.27238952147"/>
    <n v="94493.945150569329"/>
    <n v="1520.6621363142795"/>
    <n v="0.69357417446767622"/>
    <n v="88911.104858420935"/>
    <n v="1430.8191963054544"/>
    <s v="Apply"/>
    <m/>
    <n v="65538.559999999998"/>
    <n v="1054.6919858384292"/>
    <n v="0.69357417446767622"/>
    <n v="88911.104858420935"/>
    <n v="1430.8191963054544"/>
    <s v="ARS"/>
    <n v="0"/>
    <s v="ZABRANA, NICOLAS HORACIO"/>
    <s v="NO"/>
    <m/>
    <n v="0"/>
    <n v="0"/>
    <s v="LAPORTA, JORGE EDUARDO/DELIA, OSCAR ENRIQUE/MATHEU, EDUARDO GABRIEL"/>
  </r>
  <r>
    <n v="50250901"/>
    <s v="NEGRETTI, CLAUDIO"/>
    <s v="AR"/>
    <s v="IC"/>
    <n v="3"/>
    <n v="3772"/>
    <s v="NEORIS CONSULTING ARGENTINA"/>
    <n v="3772102"/>
    <s v="Facilities - Rosario"/>
    <s v="Active"/>
    <s v="Full-time Regular"/>
    <s v="SUPPOR"/>
    <s v="Business Support"/>
    <s v="EX03"/>
    <s v="BS Experienced Consultant"/>
    <s v="BS Experienced Consultant"/>
    <s v="Experienced Consultant"/>
    <d v="2014-01-08T00:00:00"/>
    <d v="2014-01-08T00:00:00"/>
    <d v="2019-05-01T00:00:00"/>
    <m/>
    <m/>
    <d v="1988-12-17T00:00:00"/>
    <n v="50171517"/>
    <s v="MANZANARES, SEBASTIAN ALBERTO"/>
    <n v="50171517"/>
    <s v="MANZANARES, SEBASTIAN ALBERTO"/>
    <n v="50250248"/>
    <s v="ZABRANA, NICOLAS HORACIO"/>
    <n v="50171517"/>
    <s v="MANZANARES, SEBASTIAN ALBERTO"/>
    <n v="50172243"/>
    <s v="MANCHO BERCELLINI, VERONICA"/>
    <n v="20343853166"/>
    <s v="M"/>
    <s v="AR"/>
    <s v="Argentina"/>
    <s v="claudio.negretti@neoris.com"/>
    <s v="claudio.negretti"/>
    <n v="3140"/>
    <n v="897"/>
    <n v="52"/>
    <n v="15"/>
    <n v="16"/>
    <s v="ARGENTINA"/>
    <n v="8"/>
    <s v="ARGENTINA"/>
    <n v="3"/>
    <s v="SF - SN - ROJAS"/>
    <s v="SF - SN - ROJASSUPPOREX03"/>
    <n v="10"/>
    <s v="Facilities"/>
    <n v="564"/>
    <s v="Facilities"/>
    <s v="FA2"/>
    <s v="Facilities Rosario"/>
    <n v="0"/>
    <s v="Non Billable"/>
    <n v="10"/>
    <s v="Country Management"/>
    <m/>
    <s v="ARGROS"/>
    <s v="Rosario-MadresPlaza 25Mayo3020"/>
    <n v="40"/>
    <m/>
    <s v="."/>
    <s v="BUSINESS SUPPORT"/>
    <s v="BUSINESS SUPPORT"/>
    <s v="FACILITIES"/>
    <s v="."/>
    <s v="FACILITIES"/>
    <m/>
    <m/>
    <m/>
    <m/>
    <m/>
    <n v="0"/>
    <m/>
    <m/>
    <n v="72522.13"/>
    <n v="1167.0764402961056"/>
    <m/>
    <m/>
    <n v="1"/>
    <n v="99364.767065547145"/>
    <n v="110405.29673949683"/>
    <n v="1776.718647240052"/>
    <n v="0.6568718362409478"/>
    <n v="107115.57382077571"/>
    <n v="1723.7781432374591"/>
    <s v="Apply"/>
    <m/>
    <n v="72522.13"/>
    <n v="1167.0764402961056"/>
    <n v="0.6568718362409478"/>
    <n v="107115.57382077571"/>
    <n v="1723.7781432374591"/>
    <s v="ARS"/>
    <n v="0"/>
    <s v="ZABRANA, NICOLAS HORACIO"/>
    <s v="NO"/>
    <m/>
    <n v="0"/>
    <n v="0"/>
    <s v="MANZANARES, SEBASTIAN ALBERTO"/>
  </r>
  <r>
    <n v="50254646"/>
    <s v="OLLACARISQUETA, HERNAN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7-10-02T00:00:00"/>
    <d v="2017-10-02T00:00:00"/>
    <d v="2019-05-01T00:00:00"/>
    <m/>
    <m/>
    <d v="1992-04-27T00:00:00"/>
    <n v="50178356"/>
    <s v="ORSI, SEBASTIAN ENRIQUE"/>
    <n v="50171792"/>
    <s v="PALMITESSA, SABRINA MAGALI"/>
    <n v="50250248"/>
    <s v="ZABRANA, NICOLAS HORACIO"/>
    <n v="50179424"/>
    <s v="TIRIMACCO, CRISTIAN HORACIO"/>
    <n v="50172284"/>
    <s v="DELIA, OSCAR ENRIQUE"/>
    <n v="20366913689"/>
    <s v="M"/>
    <s v="AR"/>
    <s v="Argentina"/>
    <s v="hernan.ollacarisquet@neoris.com"/>
    <s v="hernan.ollacarisquet"/>
    <n v="2490"/>
    <n v="711"/>
    <n v="42"/>
    <n v="12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64454.039999999994"/>
    <n v="1037.239137431606"/>
    <m/>
    <m/>
    <n v="1"/>
    <n v="104993.27238952147"/>
    <n v="104993.27238952147"/>
    <n v="1689.6245959047549"/>
    <n v="0.6138873332843432"/>
    <n v="85122.002572096724"/>
    <n v="1369.842332991579"/>
    <s v="Apply"/>
    <m/>
    <n v="64454.039999999994"/>
    <n v="1037.239137431606"/>
    <n v="0.6138873332843432"/>
    <n v="85122.002572096724"/>
    <n v="1369.842332991579"/>
    <s v="ARS"/>
    <n v="0"/>
    <s v="ZABRANA, NICOLAS HORACIO"/>
    <s v="NO"/>
    <m/>
    <n v="0"/>
    <n v="0"/>
    <s v="LAPORTA, JORGE EDUARDO/DELIA, OSCAR ENRIQUE/MATHEU, EDUARDO GABRIEL"/>
  </r>
  <r>
    <n v="50250583"/>
    <s v="OPISACCO, ROCIO CELESTE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3-09-02T00:00:00"/>
    <d v="2013-09-02T00:00:00"/>
    <d v="2019-05-01T00:00:00"/>
    <m/>
    <m/>
    <d v="1993-07-09T00:00:00"/>
    <n v="50176899"/>
    <s v="DIP, MARCOS JAVIER"/>
    <n v="50171792"/>
    <s v="PALMITESSA, SABRINA MAGALI"/>
    <n v="50250248"/>
    <s v="ZABRANA, NICOLAS HORACIO"/>
    <n v="50251714"/>
    <s v="BARREIRO, TATIANA VANESA"/>
    <n v="50172253"/>
    <s v="MATHEU, EDUARDO GABRIEL"/>
    <n v="27372549179"/>
    <s v="F"/>
    <s v="AR"/>
    <s v="Argentina"/>
    <s v="rocio.opisacco@neoris.com"/>
    <s v="rocio.opisacco"/>
    <n v="2700"/>
    <n v="771"/>
    <n v="45"/>
    <n v="13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WEB"/>
    <s v=".NET WEB"/>
    <m/>
    <m/>
    <m/>
    <m/>
    <m/>
    <n v="0"/>
    <m/>
    <m/>
    <n v="63393.960000000006"/>
    <n v="1020.1795944641134"/>
    <m/>
    <m/>
    <n v="0.9"/>
    <n v="104993.27238952147"/>
    <n v="94493.945150569329"/>
    <n v="1520.6621363142795"/>
    <n v="0.67087854040792005"/>
    <n v="94572.764948168347"/>
    <n v="1521.9305591916375"/>
    <s v="Apply"/>
    <m/>
    <n v="63393.960000000006"/>
    <n v="1020.1795944641134"/>
    <n v="0.67087854040792005"/>
    <n v="94572.764948168347"/>
    <n v="1521.9305591916375"/>
    <s v="ARS"/>
    <n v="0"/>
    <s v="ZABRANA, NICOLAS HORACIO"/>
    <s v="NO"/>
    <m/>
    <n v="0"/>
    <n v="0"/>
    <s v="LAPORTA, JORGE EDUARDO/DELIA, OSCAR ENRIQUE/MATHEU, EDUARDO GABRIEL"/>
  </r>
  <r>
    <n v="50171400"/>
    <s v="PANIZZA, ALEJANDRO DANIEL"/>
    <s v="AR"/>
    <s v="IC"/>
    <n v="3"/>
    <n v="3772"/>
    <s v="NEORIS CONSULTING ARGENTINA"/>
    <n v="3772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2-09-03T00:00:00"/>
    <d v="2012-09-03T00:00:00"/>
    <d v="2019-05-01T00:00:00"/>
    <m/>
    <m/>
    <d v="1978-07-29T00:00:00"/>
    <n v="50254964"/>
    <s v="ZAREMBA, HERNAN OMAR"/>
    <n v="50171792"/>
    <s v="PALMITESSA, SABRINA MAGALI"/>
    <n v="50250248"/>
    <s v="ZABRANA, NICOLAS HORACIO"/>
    <n v="50254964"/>
    <s v="ZAREMBA, HERNAN OMAR"/>
    <n v="50255479"/>
    <s v="RODRIGUEZ, ARIEL EDUARDO"/>
    <n v="20266261706"/>
    <s v="M"/>
    <s v="AR"/>
    <s v="Argentina"/>
    <s v="alejandro.panizza@neoris.com"/>
    <s v="alejandro.panizza"/>
    <n v="3340"/>
    <n v="954"/>
    <n v="56"/>
    <n v="16"/>
    <n v="16"/>
    <s v="ARGENTINA"/>
    <n v="8"/>
    <s v="ARGENTINA"/>
    <n v="4"/>
    <s v="ROS - BS AS"/>
    <s v="ROS - BS ASMNGSERFY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HCM"/>
    <s v="ERP SOLUTIONS - SAP R3 - HCM"/>
    <m/>
    <m/>
    <m/>
    <m/>
    <m/>
    <n v="0"/>
    <m/>
    <m/>
    <n v="83211.14"/>
    <n v="1339.0914065014483"/>
    <m/>
    <m/>
    <n v="1"/>
    <n v="114756.56431687699"/>
    <n v="114756.56431687699"/>
    <n v="1846.7422645136303"/>
    <n v="0.72511006664707478"/>
    <n v="114832.66431749807"/>
    <n v="1847.9669185307059"/>
    <s v="Apply"/>
    <m/>
    <n v="83211.14"/>
    <n v="1339.0914065014483"/>
    <n v="0.72511006664707478"/>
    <n v="114832.66431749807"/>
    <n v="1847.9669185307059"/>
    <s v="ARS"/>
    <n v="0"/>
    <s v="ZABRANA, NICOLAS HORACIO"/>
    <s v="NO"/>
    <m/>
    <n v="0"/>
    <n v="0"/>
    <s v="RODRIGUEZ, ARIEL EDUARDO"/>
  </r>
  <r>
    <n v="50253461"/>
    <s v="PEREZ, FRANCO"/>
    <s v="AR"/>
    <s v="IC"/>
    <n v="3"/>
    <n v="3446"/>
    <s v="NEORIS ONE ARGENTINA"/>
    <n v="3446923"/>
    <s v="SWF (Non SAP)"/>
    <s v="Active"/>
    <s v="Full-time Regular"/>
    <s v="DEVELO"/>
    <s v="Software Development"/>
    <s v="GX03"/>
    <s v="Experienced Developer"/>
    <s v="Experienced Developer"/>
    <s v="Experienced Consultant"/>
    <d v="2016-11-14T00:00:00"/>
    <d v="2016-11-14T00:00:00"/>
    <d v="2019-05-01T00:00:00"/>
    <m/>
    <m/>
    <d v="1989-04-11T00:00:00"/>
    <n v="50175323"/>
    <s v="CAVAGNARI, LIONEL"/>
    <n v="50171792"/>
    <s v="PALMITESSA, SABRINA MAGALI"/>
    <n v="50250248"/>
    <s v="ZABRANA, NICOLAS HORACIO"/>
    <n v="50179681"/>
    <s v="SANZ, DIEGO SEBASTIAN"/>
    <n v="50172253"/>
    <s v="MATHEU, EDUARDO GABRIEL"/>
    <n v="20344343978"/>
    <s v="M"/>
    <s v="AR"/>
    <s v="Argentina"/>
    <s v="franco.perez@neoris.com"/>
    <s v="franco.perez"/>
    <n v="2685"/>
    <n v="766"/>
    <n v="45"/>
    <n v="13"/>
    <n v="16"/>
    <s v="ARGENTINA"/>
    <n v="8"/>
    <s v="ARGENTINA"/>
    <n v="3"/>
    <s v="SF - SN - ROJAS"/>
    <s v="SF - SN - ROJASDEVELOGX03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PHP"/>
    <s v="PHP"/>
    <m/>
    <m/>
    <m/>
    <m/>
    <m/>
    <n v="0"/>
    <m/>
    <m/>
    <n v="65727.56"/>
    <n v="1057.7335049887351"/>
    <m/>
    <m/>
    <n v="0.9"/>
    <n v="94493.945150569329"/>
    <n v="94493.945150569329"/>
    <n v="1520.6621363142795"/>
    <n v="0.69557430262084885"/>
    <n v="89892.63539486521"/>
    <n v="1446.6146667986034"/>
    <s v="Apply"/>
    <m/>
    <n v="65727.56"/>
    <n v="1057.7335049887351"/>
    <n v="0.69557430262084885"/>
    <n v="89892.63539486521"/>
    <n v="1446.6146667986034"/>
    <s v="ARS"/>
    <n v="0"/>
    <s v="ZABRANA, NICOLAS HORACIO"/>
    <s v="NO"/>
    <m/>
    <n v="0"/>
    <n v="0"/>
    <s v="LAPORTA, JORGE EDUARDO/DELIA, OSCAR ENRIQUE/MATHEU, EDUARDO GABRIEL"/>
  </r>
  <r>
    <n v="50252595"/>
    <s v="QUISPE DELGADO, JONATHAN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5-10-19T00:00:00"/>
    <d v="2015-10-19T00:00:00"/>
    <d v="2019-05-01T00:00:00"/>
    <m/>
    <m/>
    <d v="1987-01-03T00:00:00"/>
    <n v="50178049"/>
    <s v="MAJLUF, ANDREA PAOLA"/>
    <n v="50171792"/>
    <s v="PALMITESSA, SABRINA MAGALI"/>
    <n v="50250248"/>
    <s v="ZABRANA, NICOLAS HORACIO"/>
    <n v="50250247"/>
    <s v="MATRERO, MAXIMILIANO"/>
    <n v="50254511"/>
    <s v="CANELO, ALEJANDRO FABIO"/>
    <n v="20942222123"/>
    <s v="M"/>
    <s v="AR"/>
    <s v="Argentina"/>
    <s v="jonathan.quispe@neoris.com"/>
    <s v="jonathan.quispe"/>
    <n v="2810"/>
    <n v="802"/>
    <n v="47"/>
    <n v="13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 Functional Tester"/>
    <m/>
    <m/>
    <m/>
    <m/>
    <m/>
    <n v="0"/>
    <m/>
    <m/>
    <n v="71375.7"/>
    <n v="1148.6272932088832"/>
    <m/>
    <m/>
    <n v="1"/>
    <n v="96593.810598359763"/>
    <n v="96593.810598359763"/>
    <n v="1554.4546282323747"/>
    <n v="0.73892622682401987"/>
    <n v="99140.681409246594"/>
    <n v="1595.4406406380206"/>
    <s v="Apply"/>
    <m/>
    <n v="71375.7"/>
    <n v="1148.6272932088832"/>
    <n v="0.73892622682401987"/>
    <n v="99140.681409246594"/>
    <n v="1595.4406406380206"/>
    <s v="ARS"/>
    <n v="0"/>
    <s v="ZABRANA, NICOLAS HORACIO"/>
    <s v="NO"/>
    <m/>
    <n v="0"/>
    <n v="0"/>
    <s v="ROJAS VILLALOBOS, LUIS HUGO"/>
  </r>
  <r>
    <n v="50256204"/>
    <s v="RAMIREZ TORREGROZA, LISCARY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8-10-08T00:00:00"/>
    <d v="2018-10-08T00:00:00"/>
    <d v="2019-05-01T00:00:00"/>
    <m/>
    <m/>
    <d v="1986-07-31T00:00:00"/>
    <n v="50178356"/>
    <s v="ORSI, SEBASTIAN ENRIQUE"/>
    <n v="50171792"/>
    <s v="PALMITESSA, SABRINA MAGALI"/>
    <n v="50250248"/>
    <s v="ZABRANA, NICOLAS HORACIO"/>
    <n v="50251445"/>
    <s v="FOJGIEL, MATIAS ARIEL"/>
    <n v="50252948"/>
    <s v="LAPORTA, JORGE EDUARDO"/>
    <n v="27958565076"/>
    <s v="F"/>
    <s v="VE"/>
    <s v="Venezuela"/>
    <s v="liscary.ramirez@neoris.com"/>
    <s v="liscary.ramirez"/>
    <n v="3640"/>
    <n v="1039"/>
    <n v="61"/>
    <n v="17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91308.98000000001"/>
    <n v="1469.4074670099776"/>
    <m/>
    <m/>
    <n v="1"/>
    <n v="104993.27238952147"/>
    <n v="104993.27238952147"/>
    <n v="1689.6245959047549"/>
    <n v="0.86966505493082258"/>
    <n v="124934.36662579105"/>
    <n v="2010.5305218183305"/>
    <s v="Apply"/>
    <m/>
    <n v="91308.98000000001"/>
    <n v="1469.4074670099776"/>
    <n v="0.86966505493082258"/>
    <n v="124934.36662579105"/>
    <n v="2010.5305218183305"/>
    <s v="ARS"/>
    <n v="0"/>
    <s v="ZABRANA, NICOLAS HORACIO"/>
    <s v="NO"/>
    <m/>
    <n v="0"/>
    <n v="0"/>
    <s v="LAPORTA, JORGE EDUARDO/DELIA, OSCAR ENRIQUE/MATHEU, EDUARDO GABRIEL"/>
  </r>
  <r>
    <n v="50253179"/>
    <s v="RAMOS, JONATAN DAVID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6-06-27T00:00:00"/>
    <d v="2016-06-27T00:00:00"/>
    <d v="2019-05-01T00:00:00"/>
    <m/>
    <m/>
    <d v="1987-06-26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31354202"/>
    <s v="M"/>
    <s v="AR"/>
    <s v="Argentina"/>
    <s v="jonatan.ramos@neoris.com"/>
    <s v="jonatan.ramos"/>
    <n v="3350"/>
    <n v="957"/>
    <n v="56"/>
    <n v="16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85387.5"/>
    <n v="1374.114901834567"/>
    <m/>
    <m/>
    <n v="1"/>
    <n v="104993.27238952147"/>
    <n v="104993.27238952147"/>
    <n v="1689.6245959047549"/>
    <n v="0.8132663937096396"/>
    <n v="114336.17779335733"/>
    <n v="1839.9771128638129"/>
    <s v="Apply"/>
    <m/>
    <n v="85387.5"/>
    <n v="1374.114901834567"/>
    <n v="0.8132663937096396"/>
    <n v="114336.17779335733"/>
    <n v="1839.9771128638129"/>
    <s v="ARS"/>
    <n v="0"/>
    <s v="ZABRANA, NICOLAS HORACIO"/>
    <s v="NO"/>
    <m/>
    <n v="0"/>
    <n v="0"/>
    <s v="LAPORTA, JORGE EDUARDO/DELIA, OSCAR ENRIQUE/MATHEU, EDUARDO GABRIEL"/>
  </r>
  <r>
    <n v="50256001"/>
    <s v="RANGEL CARHUAZ, RANDHALL ORLAND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8-08-21T00:00:00"/>
    <d v="2018-08-21T00:00:00"/>
    <d v="2019-05-01T00:00:00"/>
    <m/>
    <m/>
    <d v="1983-12-20T00:00:00"/>
    <n v="50173362"/>
    <s v="MENDEZ, ALBERTO JUAN"/>
    <n v="50171792"/>
    <s v="PALMITESSA, SABRINA MAGALI"/>
    <n v="50250248"/>
    <s v="ZABRANA, NICOLAS HORACIO"/>
    <n v="50251445"/>
    <s v="FOJGIEL, MATIAS ARIEL"/>
    <n v="50252948"/>
    <s v="LAPORTA, JORGE EDUARDO"/>
    <n v="20940556288"/>
    <s v="M"/>
    <s v="PE"/>
    <s v="Peru"/>
    <s v="randhall.rangel@neoris.com"/>
    <s v="randhall.rangel"/>
    <n v="3980"/>
    <n v="1136"/>
    <n v="66"/>
    <n v="19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90163.34"/>
    <n v="1450.9710331509493"/>
    <m/>
    <m/>
    <n v="1"/>
    <n v="104993.27238952147"/>
    <n v="104993.27238952147"/>
    <n v="1689.6245959047549"/>
    <n v="0.85875349865748607"/>
    <n v="135944.2910324118"/>
    <n v="2187.7098653429643"/>
    <s v="Apply"/>
    <m/>
    <n v="90163.34"/>
    <n v="1450.9710331509493"/>
    <n v="0.85875349865748607"/>
    <n v="135944.2910324118"/>
    <n v="2187.7098653429643"/>
    <s v="ARS"/>
    <n v="0"/>
    <s v="ZABRANA, NICOLAS HORACIO"/>
    <s v="NO"/>
    <m/>
    <n v="0"/>
    <n v="0"/>
    <s v="LAPORTA, JORGE EDUARDO/DELIA, OSCAR ENRIQUE/MATHEU, EDUARDO GABRIEL"/>
  </r>
  <r>
    <n v="50254989"/>
    <s v="SAAVEDRA, ANGY"/>
    <s v="AR"/>
    <s v="IC"/>
    <n v="3"/>
    <n v="228"/>
    <s v="NEORIS ARGENTINA"/>
    <n v="228192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8-01-02T00:00:00"/>
    <d v="2018-01-02T00:00:00"/>
    <d v="2019-05-01T00:00:00"/>
    <m/>
    <m/>
    <d v="1996-02-24T00:00:00"/>
    <n v="50250869"/>
    <s v="CENTURION BASCOURLEIGUY, MAURO"/>
    <n v="50171792"/>
    <s v="PALMITESSA, SABRINA MAGALI"/>
    <n v="50250248"/>
    <s v="ZABRANA, NICOLAS HORACIO"/>
    <n v="50252664"/>
    <s v="GARCIA, MARIANA BEATRIZ"/>
    <n v="50254511"/>
    <s v="CANELO, ALEJANDRO FABIO"/>
    <n v="27958089002"/>
    <s v="F"/>
    <s v="VE"/>
    <s v="Venezuela"/>
    <s v="angy.saavedra@neoris.com"/>
    <s v="angy.saavedra"/>
    <n v="2590"/>
    <n v="740"/>
    <n v="43"/>
    <n v="12"/>
    <n v="16"/>
    <s v="ARGENTINA"/>
    <n v="8"/>
    <s v="ARGENTINA"/>
    <n v="4"/>
    <s v="ROS - BS AS"/>
    <s v="ROS - BS ASDEVELOJX03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Selenium"/>
    <m/>
    <m/>
    <m/>
    <m/>
    <m/>
    <n v="0"/>
    <m/>
    <m/>
    <n v="66000"/>
    <n v="1062.1177985194722"/>
    <m/>
    <m/>
    <n v="1"/>
    <n v="96593.810598359763"/>
    <n v="96593.810598359763"/>
    <n v="1554.4546282323747"/>
    <n v="0.68327359269870991"/>
    <n v="89532.21402883064"/>
    <n v="1440.8145160738757"/>
    <s v="Apply"/>
    <m/>
    <n v="66000"/>
    <n v="1062.1177985194722"/>
    <n v="0.68327359269870991"/>
    <n v="89532.21402883064"/>
    <n v="1440.8145160738757"/>
    <s v="ARS"/>
    <n v="0"/>
    <s v="ZABRANA, NICOLAS HORACIO"/>
    <s v="NO"/>
    <m/>
    <n v="0"/>
    <n v="0"/>
    <s v="ROJAS VILLALOBOS, LUIS HUGO"/>
  </r>
  <r>
    <n v="50173993"/>
    <s v="SAENZ, MARIA FERNANDA"/>
    <s v="AR"/>
    <s v="IC"/>
    <n v="3"/>
    <n v="3772"/>
    <s v="NEORIS CONSULTING ARGENTINA"/>
    <n v="3772600"/>
    <s v="FINANCE"/>
    <s v="Active"/>
    <s v="Full-time Regular"/>
    <s v="SUPPOR"/>
    <s v="Business Support"/>
    <s v="EX03"/>
    <s v="BS Experienced Consultant"/>
    <s v="BS Experienced Consultant"/>
    <s v="Experienced Consultant"/>
    <d v="2005-01-17T00:00:00"/>
    <d v="2005-01-17T00:00:00"/>
    <d v="2019-05-01T00:00:00"/>
    <m/>
    <m/>
    <d v="1979-07-19T00:00:00"/>
    <n v="50172318"/>
    <s v="FIGUEROA CASAS, MAGDALENA"/>
    <n v="50250248"/>
    <s v="ZABRANA, NICOLAS HORACIO"/>
    <n v="50250248"/>
    <s v="ZABRANA, NICOLAS HORACIO"/>
    <n v="50172318"/>
    <s v="FIGUEROA CASAS, MAGDALENA"/>
    <n v="50172318"/>
    <s v="FIGUEROA CASAS, MAGDALENA"/>
    <n v="27275090463"/>
    <s v="F"/>
    <s v="AR"/>
    <s v="Argentina"/>
    <s v="fernanda.saenz@neoris.com"/>
    <s v="fernanda.saenz"/>
    <n v="2870"/>
    <n v="819"/>
    <n v="48"/>
    <n v="14"/>
    <n v="16"/>
    <s v="ARGENTINA"/>
    <n v="8"/>
    <s v="ARGENTINA"/>
    <n v="3"/>
    <s v="SF - SN - ROJAS"/>
    <s v="SF - SN - ROJASSUPPOREX03"/>
    <n v="6"/>
    <s v="Finance"/>
    <n v="200"/>
    <s v="FINANCE"/>
    <n v="600"/>
    <s v="Finance"/>
    <n v="0"/>
    <s v="Non Billable"/>
    <n v="10"/>
    <s v="Country Management"/>
    <n v="7947"/>
    <s v="ARGROS"/>
    <s v="Rosario-MadresPlaza 25Mayo3020"/>
    <n v="40"/>
    <m/>
    <s v="."/>
    <s v="BUSINESS SUPPORT"/>
    <s v="BUSINESS SUPPORT"/>
    <s v="FINANCE"/>
    <s v="VENDOR MANAGEMENT"/>
    <s v="FINANCE-VENDOR MANAGEMENT"/>
    <m/>
    <m/>
    <m/>
    <m/>
    <m/>
    <n v="0"/>
    <m/>
    <m/>
    <n v="69121.600000000006"/>
    <n v="1112.3527518506598"/>
    <m/>
    <m/>
    <n v="1"/>
    <n v="99364.767065547145"/>
    <n v="110405.29673949683"/>
    <n v="1776.718647240052"/>
    <n v="0.62607141180095371"/>
    <n v="99828.355751640484"/>
    <n v="1606.5071733447132"/>
    <s v="Apply"/>
    <m/>
    <n v="69121.600000000006"/>
    <n v="1112.3527518506598"/>
    <n v="0.62607141180095371"/>
    <n v="99828.355751640484"/>
    <n v="1606.5071733447132"/>
    <s v="ARS"/>
    <n v="0"/>
    <s v="ZABRANA, NICOLAS HORACIO"/>
    <s v="NO"/>
    <m/>
    <n v="0"/>
    <n v="0"/>
    <s v="FIGUEROA CASAS, MAGDALENA"/>
  </r>
  <r>
    <n v="50254644"/>
    <s v="SALETTI, SIMON JOAQUIN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7-10-02T00:00:00"/>
    <d v="2017-10-02T00:00:00"/>
    <d v="2019-05-01T00:00:00"/>
    <m/>
    <m/>
    <d v="1991-12-25T00:00:00"/>
    <n v="50178356"/>
    <s v="ORSI, SEBASTIAN ENRIQUE"/>
    <n v="50171792"/>
    <s v="PALMITESSA, SABRINA MAGALI"/>
    <n v="50250248"/>
    <s v="ZABRANA, NICOLAS HORACIO"/>
    <n v="50179424"/>
    <s v="TIRIMACCO, CRISTIAN HORACIO"/>
    <n v="50172284"/>
    <s v="DELIA, OSCAR ENRIQUE"/>
    <n v="20362362955"/>
    <s v="M"/>
    <s v="AR"/>
    <s v="Argentina"/>
    <s v="simon.saletti@neoris.com"/>
    <s v="simon.saletti"/>
    <n v="2495"/>
    <n v="712"/>
    <n v="42"/>
    <n v="12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60375"/>
    <n v="971.59639523656256"/>
    <m/>
    <m/>
    <n v="1"/>
    <n v="104993.27238952147"/>
    <n v="104993.27238952147"/>
    <n v="1689.6245959047549"/>
    <n v="0.57503684403711885"/>
    <n v="85193.051650038309"/>
    <n v="1370.9857040559752"/>
    <s v="Apply"/>
    <m/>
    <n v="60375"/>
    <n v="971.59639523656256"/>
    <n v="0.57503684403711885"/>
    <n v="85193.051650038309"/>
    <n v="1370.9857040559752"/>
    <s v="ARS"/>
    <n v="0"/>
    <s v="ZABRANA, NICOLAS HORACIO"/>
    <s v="NO"/>
    <m/>
    <n v="0"/>
    <n v="0"/>
    <s v="LAPORTA, JORGE EDUARDO/DELIA, OSCAR ENRIQUE/MATHEU, EDUARDO GABRIEL"/>
  </r>
  <r>
    <n v="50251963"/>
    <s v="SCARSO, BERNABE CRISPINO"/>
    <s v="AR"/>
    <s v="IC"/>
    <n v="3"/>
    <n v="3772"/>
    <s v="NEORIS CONSULTING ARGENTINA"/>
    <n v="3772906"/>
    <s v="SAP Delivery"/>
    <s v="Active"/>
    <s v="Full-time Regular"/>
    <s v="DEVELO"/>
    <s v="Software Development"/>
    <s v="GX03"/>
    <s v="Experienced Developer"/>
    <s v="Experienced Developer"/>
    <s v="Experienced Consultant"/>
    <d v="2015-02-09T00:00:00"/>
    <d v="2015-02-09T00:00:00"/>
    <d v="2019-05-01T00:00:00"/>
    <m/>
    <m/>
    <d v="1984-05-17T00:00:00"/>
    <n v="50252240"/>
    <s v="VILLARROEL, HECTOR FABIAN"/>
    <n v="50171792"/>
    <s v="PALMITESSA, SABRINA MAGALI"/>
    <n v="50250248"/>
    <s v="ZABRANA, NICOLAS HORACIO"/>
    <n v="50252240"/>
    <s v="VILLARROEL, HECTOR FABIAN"/>
    <n v="50173959"/>
    <s v="RODRIGUEZ, CESAR"/>
    <n v="20305724085"/>
    <s v="M"/>
    <s v="AR"/>
    <s v="Argentina"/>
    <s v="bernabe.crispino@neoris.com"/>
    <s v="bernabe.crispino"/>
    <n v="2730"/>
    <n v="779"/>
    <n v="46"/>
    <n v="13"/>
    <n v="16"/>
    <s v="ARGENTINA"/>
    <n v="8"/>
    <s v="ARGENTINA"/>
    <n v="3"/>
    <s v="SF - SN - ROJAS"/>
    <s v="SF - SN - ROJASDEVELOGX03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OTHER"/>
    <s v="DEVELOPMENT CAPABILITIES"/>
    <s v="DEVELOPMENT SKILLS"/>
    <s v=".NET DESKTOP"/>
    <s v=".NET DESKTOP"/>
    <m/>
    <m/>
    <m/>
    <m/>
    <m/>
    <n v="0"/>
    <m/>
    <m/>
    <n v="61238.69"/>
    <n v="985.49549404570325"/>
    <m/>
    <m/>
    <n v="0.9"/>
    <n v="94493.945150569329"/>
    <n v="94493.945150569329"/>
    <n v="1520.6621363142795"/>
    <n v="0.64806998906036295"/>
    <n v="95075.032636906297"/>
    <n v="1530.0133993708771"/>
    <s v="Apply"/>
    <m/>
    <n v="61238.69"/>
    <n v="985.49549404570325"/>
    <n v="0.64806998906036295"/>
    <n v="95075.032636906297"/>
    <n v="1530.0133993708771"/>
    <s v="ARS"/>
    <n v="0"/>
    <s v="ZABRANA, NICOLAS HORACIO"/>
    <s v="NO"/>
    <m/>
    <n v="0"/>
    <n v="0"/>
    <s v="RODRIGUEZ, CESAR"/>
  </r>
  <r>
    <n v="50252848"/>
    <s v="SCHVAP, MATIAS ROMAN"/>
    <s v="AR"/>
    <s v="IC"/>
    <n v="3"/>
    <n v="3772"/>
    <s v="NEORIS CONSULTING ARGENTINA"/>
    <n v="3772969"/>
    <s v="Testing &amp; Quality Assurance"/>
    <s v="Active"/>
    <s v="Full-time Regular"/>
    <s v="DEVELO"/>
    <s v="Software Development"/>
    <s v="JX03"/>
    <s v="Experienced Tester"/>
    <s v="Experienced Tester"/>
    <s v="Experienced Consultant"/>
    <d v="2016-02-10T00:00:00"/>
    <d v="2016-02-10T00:00:00"/>
    <d v="2019-05-01T00:00:00"/>
    <m/>
    <m/>
    <d v="1983-11-27T00:00:00"/>
    <n v="50250869"/>
    <s v="CENTURION BASCOURLEIGUY, MAURO"/>
    <n v="50171792"/>
    <s v="PALMITESSA, SABRINA MAGALI"/>
    <n v="50250248"/>
    <s v="ZABRANA, NICOLAS HORACIO"/>
    <n v="50251474"/>
    <s v="NOGUEIRA, DIEGO GABRIEL HERNAN"/>
    <n v="50254511"/>
    <s v="CANELO, ALEJANDRO FABIO"/>
    <n v="20305538893"/>
    <s v="M"/>
    <s v="AR"/>
    <s v="Argentina"/>
    <s v="matias.schvap@neoris.com"/>
    <s v="matias.schvap"/>
    <n v="2940"/>
    <n v="839"/>
    <n v="49"/>
    <n v="14"/>
    <n v="16"/>
    <s v="ARGENTINA"/>
    <n v="8"/>
    <s v="ARGENTINA"/>
    <n v="4"/>
    <s v="ROS - BS AS"/>
    <s v="ROS - BS ASDEVELOJX03"/>
    <n v="7"/>
    <s v="General Operation"/>
    <n v="37"/>
    <s v="Testing &amp; Quality Assurance"/>
    <s v="S75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69638.720000000001"/>
    <n v="1120.674605728999"/>
    <m/>
    <m/>
    <n v="1"/>
    <n v="96593.810598359763"/>
    <n v="96593.810598359763"/>
    <n v="1554.4546282323747"/>
    <n v="0.72094391523241674"/>
    <n v="99141.041419200788"/>
    <n v="1595.4464341680205"/>
    <s v="Apply"/>
    <m/>
    <n v="69638.720000000001"/>
    <n v="1120.674605728999"/>
    <n v="0.72094391523241674"/>
    <n v="99141.041419200788"/>
    <n v="1595.4464341680205"/>
    <s v="ARS"/>
    <n v="0"/>
    <s v="ZABRANA, NICOLAS HORACIO"/>
    <s v="NO"/>
    <m/>
    <n v="0"/>
    <n v="0"/>
    <s v="ROJAS VILLALOBOS, LUIS HUGO"/>
  </r>
  <r>
    <n v="50250607"/>
    <s v="SCUNCIA, MATIAS JORGE OSCAR"/>
    <s v="AR"/>
    <s v="IC"/>
    <n v="3"/>
    <n v="3446"/>
    <s v="NEORIS ONE ARGENTINA"/>
    <n v="3446134"/>
    <s v="Sales Performance Mgte."/>
    <s v="Active"/>
    <s v="Full-time Regular"/>
    <s v="SYINCO"/>
    <s v="Systems Integration Consulting"/>
    <s v="NX03"/>
    <s v="Experienced SI Consultant"/>
    <s v="Experienced SI Consultant"/>
    <s v="Experienced Consultant"/>
    <d v="2013-09-09T00:00:00"/>
    <d v="2013-09-09T00:00:00"/>
    <d v="2019-05-01T00:00:00"/>
    <m/>
    <m/>
    <d v="1990-04-23T00:00:00"/>
    <n v="50257573"/>
    <s v="SANSALONE, MARTIN"/>
    <n v="50171792"/>
    <s v="PALMITESSA, SABRINA MAGALI"/>
    <n v="50250248"/>
    <s v="ZABRANA, NICOLAS HORACIO"/>
    <n v="50252019"/>
    <s v="GIAMPAOLETTI, MARIA EUGENIA"/>
    <n v="50256044"/>
    <s v="JUNIOR, EULER DE ALMEIDA BARBO"/>
    <n v="20351726513"/>
    <s v="M"/>
    <s v="AR"/>
    <s v="Argentina"/>
    <s v="matias.scuncia@neoris.com"/>
    <s v="matias.scuncia"/>
    <n v="2195"/>
    <n v="627"/>
    <n v="37"/>
    <n v="10"/>
    <n v="16"/>
    <s v="ARGENTINA"/>
    <n v="8"/>
    <s v="ARGENTINA"/>
    <n v="4"/>
    <s v="ROS - BS AS"/>
    <s v="ROS - BS ASSYINCON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DBA/SQL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52248.719999999994"/>
    <n v="840.82265851303498"/>
    <m/>
    <m/>
    <n v="1"/>
    <n v="106075.67725951654"/>
    <n v="106075.67725951654"/>
    <n v="1707.0434061718142"/>
    <n v="0.49256079574370587"/>
    <n v="75360.397767883522"/>
    <n v="1212.7518147390331"/>
    <s v="Apply"/>
    <m/>
    <n v="52248.719999999994"/>
    <n v="840.82265851303498"/>
    <n v="0.49256079574370587"/>
    <n v="75360.397767883522"/>
    <n v="1212.7518147390331"/>
    <s v="ARS"/>
    <n v="0"/>
    <s v="ZABRANA, NICOLAS HORACIO"/>
    <s v="NO"/>
    <m/>
    <n v="0"/>
    <n v="0"/>
    <s v="JUNIOR, EULER DE ALMEIDA BARBOSA"/>
  </r>
  <r>
    <n v="50253841"/>
    <s v="SILVA, JUAN CRUZ"/>
    <s v="AR"/>
    <s v="IC"/>
    <n v="3"/>
    <n v="3446"/>
    <s v="NEORIS ONE ARGENTINA"/>
    <n v="3446923"/>
    <s v="SWF (Non SAP)"/>
    <s v="Active"/>
    <s v="Full-time Regular"/>
    <s v="DEVELO"/>
    <s v="Software Development"/>
    <s v="GX03"/>
    <s v="Experienced Developer"/>
    <s v="Experienced Developer"/>
    <s v="Experienced Consultant"/>
    <d v="2017-03-01T00:00:00"/>
    <d v="2017-03-01T00:00:00"/>
    <d v="2019-05-01T00:00:00"/>
    <m/>
    <m/>
    <d v="1996-07-11T00:00:00"/>
    <n v="50175323"/>
    <s v="CAVAGNARI, LIONEL"/>
    <n v="50171792"/>
    <s v="PALMITESSA, SABRINA MAGALI"/>
    <n v="50250248"/>
    <s v="ZABRANA, NICOLAS HORACIO"/>
    <n v="50176896"/>
    <s v="VILAR, LUCIO"/>
    <n v="50172253"/>
    <s v="MATHEU, EDUARDO GABRIEL"/>
    <n v="20392891995"/>
    <s v="M"/>
    <s v="AR"/>
    <s v="Argentina"/>
    <s v="juan.silva@neoris.com"/>
    <s v="juan.silva"/>
    <n v="2705"/>
    <n v="772"/>
    <n v="45"/>
    <n v="13"/>
    <n v="16"/>
    <s v="ARGENTINA"/>
    <n v="8"/>
    <s v="ARGENTINA"/>
    <n v="3"/>
    <s v="SF - SN - ROJAS"/>
    <s v="SF - SN - ROJASDEVELOGX03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68078.62"/>
    <n v="1095.5683939491471"/>
    <m/>
    <m/>
    <n v="0.9"/>
    <n v="94493.945150569329"/>
    <n v="94493.945150569329"/>
    <n v="1520.6621363142795"/>
    <n v="0.72045483857745163"/>
    <n v="86391.613252462528"/>
    <n v="1390.2737890644114"/>
    <s v="Apply"/>
    <m/>
    <n v="68078.62"/>
    <n v="1095.5683939491471"/>
    <n v="0.72045483857745163"/>
    <n v="86391.613252462528"/>
    <n v="1390.2737890644114"/>
    <s v="ARS"/>
    <n v="0"/>
    <s v="ZABRANA, NICOLAS HORACIO"/>
    <s v="NO"/>
    <m/>
    <n v="0"/>
    <n v="0"/>
    <s v="LAPORTA, JORGE EDUARDO/DELIA, OSCAR ENRIQUE/MATHEU, EDUARDO GABRIEL"/>
  </r>
  <r>
    <n v="50252851"/>
    <s v="SIONE, JUAN MANUEL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6-02-10T00:00:00"/>
    <d v="2016-02-10T00:00:00"/>
    <d v="2019-05-01T00:00:00"/>
    <m/>
    <m/>
    <d v="1989-03-15T00:00:00"/>
    <n v="50175323"/>
    <s v="CAVAGNARI, LIONEL"/>
    <n v="50171792"/>
    <s v="PALMITESSA, SABRINA MAGALI"/>
    <n v="50250248"/>
    <s v="ZABRANA, NICOLAS HORACIO"/>
    <n v="50176735"/>
    <s v="PRAUSE, ADRIAN"/>
    <n v="50172284"/>
    <s v="DELIA, OSCAR ENRIQUE"/>
    <n v="23344333149"/>
    <s v="M"/>
    <s v="AR"/>
    <s v="Argentina"/>
    <s v="juan.sione@neoris.com"/>
    <s v="juan.sione"/>
    <n v="2770"/>
    <n v="791"/>
    <n v="46"/>
    <n v="13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JAVA FULL STACK"/>
    <m/>
    <m/>
    <m/>
    <m/>
    <m/>
    <n v="0"/>
    <m/>
    <m/>
    <n v="69970.31"/>
    <n v="1126.0107821049244"/>
    <m/>
    <m/>
    <n v="0.9"/>
    <n v="104993.27238952147"/>
    <n v="94493.945150569329"/>
    <n v="1520.6621363142795"/>
    <n v="0.74047400485298109"/>
    <n v="94587.861217205864"/>
    <n v="1522.1734988285461"/>
    <s v="Apply"/>
    <m/>
    <n v="69970.31"/>
    <n v="1126.0107821049244"/>
    <n v="0.74047400485298109"/>
    <n v="94587.861217205864"/>
    <n v="1522.1734988285461"/>
    <s v="ARS"/>
    <n v="0"/>
    <s v="ZABRANA, NICOLAS HORACIO"/>
    <s v="NO"/>
    <m/>
    <n v="0"/>
    <n v="0"/>
    <s v="LAPORTA, JORGE EDUARDO/DELIA, OSCAR ENRIQUE/MATHEU, EDUARDO GABRIEL"/>
  </r>
  <r>
    <n v="50254415"/>
    <s v="STELLA, NERINA"/>
    <s v="AR"/>
    <s v="IC"/>
    <n v="3"/>
    <n v="3772"/>
    <s v="NEORIS CONSULTING ARGENTINA"/>
    <n v="3772698"/>
    <s v="CORPORATE FINANCE"/>
    <s v="Active"/>
    <s v="Full-time Temporary"/>
    <s v="SUPPOR"/>
    <s v="Business Support"/>
    <s v="EX03"/>
    <s v="BS Experienced Consultant"/>
    <s v="BS Experienced Consultant"/>
    <s v="Experienced Consultant"/>
    <d v="2018-02-07T00:00:00"/>
    <d v="2018-02-07T00:00:00"/>
    <d v="2019-05-01T00:00:00"/>
    <m/>
    <m/>
    <d v="1994-08-29T00:00:00"/>
    <n v="50172269"/>
    <s v="FERNANDEZ CHEMES, JULIANA"/>
    <n v="50171792"/>
    <s v="PALMITESSA, SABRINA MAGALI"/>
    <n v="50250248"/>
    <s v="ZABRANA, NICOLAS HORACIO"/>
    <n v="50172269"/>
    <s v="FERNANDEZ CHEMES, JULIANA"/>
    <n v="50172269"/>
    <s v="FERNANDEZ CHEMES, JULIANA"/>
    <n v="27378302787"/>
    <s v="F"/>
    <s v="AR"/>
    <s v="Argentina"/>
    <s v="nerina.stella@neoris.com"/>
    <s v="nerina.stella"/>
    <n v="2050"/>
    <n v="585"/>
    <n v="34"/>
    <n v="10"/>
    <n v="11"/>
    <s v="HEADQUARTERS"/>
    <n v="8"/>
    <s v="ARGENTINA"/>
    <n v="3"/>
    <s v="SF - SN - ROJAS"/>
    <s v="SF - SN - ROJASSUPPOREX03"/>
    <n v="6"/>
    <s v="Finance"/>
    <n v="229"/>
    <s v="FINANCE CORPORATE"/>
    <s v="N69"/>
    <s v="CORPORATE FINANCE"/>
    <n v="0"/>
    <s v="Non Billable"/>
    <n v="5"/>
    <s v="Corporate"/>
    <m/>
    <s v="ARGROS"/>
    <s v="Rosario-MadresPlaza 25Mayo3020"/>
    <n v="40"/>
    <m/>
    <s v="."/>
    <s v="OTHER"/>
    <s v="BUSINESS SUPPORT"/>
    <s v="EAGLE"/>
    <s v="DIGITAL MARKETING"/>
    <s v="Eagle"/>
    <m/>
    <m/>
    <m/>
    <m/>
    <m/>
    <n v="0"/>
    <m/>
    <m/>
    <n v="51036"/>
    <n v="821.30672674605728"/>
    <m/>
    <m/>
    <n v="1"/>
    <n v="99364.767065547145"/>
    <n v="110405.29673949683"/>
    <n v="1776.718647240052"/>
    <n v="0.46226043049746346"/>
    <n v="68261.410091461585"/>
    <n v="1098.5099789420917"/>
    <s v="Apply"/>
    <m/>
    <n v="51036"/>
    <n v="821.30672674605728"/>
    <n v="0.46226043049746346"/>
    <n v="68261.410091461585"/>
    <n v="1098.5099789420917"/>
    <s v="ARS"/>
    <n v="0"/>
    <s v="ZABRANA, NICOLAS HORACIO"/>
    <s v="NO"/>
    <m/>
    <n v="0"/>
    <n v="0"/>
    <s v="FERNANDEZ CHEMES, JULIANA"/>
  </r>
  <r>
    <n v="50255970"/>
    <s v="STIPETIC, DEBORA SOLEDAD"/>
    <s v="AR"/>
    <s v="IC"/>
    <n v="3"/>
    <n v="228"/>
    <s v="NEORIS ARGENTINA"/>
    <n v="2280200"/>
    <s v="HUMAN CAPITAL"/>
    <s v="Active"/>
    <s v="Full-time Regular"/>
    <s v="SUPPOR"/>
    <s v="Business Support"/>
    <s v="EX03"/>
    <s v="BS Experienced Consultant"/>
    <s v="BS Experienced Consultant"/>
    <s v="Experienced Consultant"/>
    <d v="2018-08-06T00:00:00"/>
    <d v="2018-08-06T00:00:00"/>
    <d v="2019-05-01T00:00:00"/>
    <m/>
    <m/>
    <d v="1987-07-28T00:00:00"/>
    <n v="50250248"/>
    <s v="ZABRANA, NICOLAS HORACIO"/>
    <n v="50250248"/>
    <s v="ZABRANA, NICOLAS HORACIO"/>
    <n v="50250248"/>
    <s v="ZABRANA, NICOLAS HORACIO"/>
    <n v="50256753"/>
    <s v="DELGADO, MARIA ELISA"/>
    <n v="50250248"/>
    <s v="ZABRANA, NICOLAS HORACIO"/>
    <n v="27331822731"/>
    <s v="F"/>
    <s v="AR"/>
    <s v="Argentina"/>
    <s v="debora.stipetic@neoris.com"/>
    <s v="debora.stipetic"/>
    <n v="2790"/>
    <n v="797"/>
    <n v="47"/>
    <n v="13"/>
    <n v="16"/>
    <s v="ARGENTINA"/>
    <n v="8"/>
    <s v="ARGENTINA"/>
    <n v="4"/>
    <s v="ROS - BS AS"/>
    <s v="ROS - BS ASSUPPOREX03"/>
    <n v="2"/>
    <s v="Human Capital"/>
    <n v="203"/>
    <s v="Human Capital"/>
    <s v="HC3"/>
    <s v="Human Capital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BUSINESS PARTNER / GENERALIST"/>
    <s v="HUMAN CAPITAL-BUSINESS PARTNER / GENERALIST"/>
    <m/>
    <m/>
    <m/>
    <m/>
    <m/>
    <n v="0"/>
    <m/>
    <m/>
    <n v="69335.760000000009"/>
    <n v="1115.7991631799164"/>
    <m/>
    <m/>
    <n v="1"/>
    <n v="110405.29673949683"/>
    <n v="110405.29673949683"/>
    <n v="1776.718647240052"/>
    <n v="0.62801117380807292"/>
    <n v="96061.786461065567"/>
    <n v="1545.8929266344635"/>
    <s v="Apply"/>
    <m/>
    <n v="69335.760000000009"/>
    <n v="1115.7991631799164"/>
    <n v="0.62801117380807292"/>
    <n v="96061.786461065567"/>
    <n v="1545.8929266344635"/>
    <s v="ARS"/>
    <n v="0"/>
    <s v="ZABRANA, NICOLAS HORACIO"/>
    <s v="NO"/>
    <m/>
    <n v="0"/>
    <n v="0"/>
    <s v="ZABRANA, NICOLAS HORACIO"/>
  </r>
  <r>
    <n v="50255475"/>
    <s v="STRASSERA, NATALIA"/>
    <s v="AR"/>
    <s v="IC"/>
    <n v="3"/>
    <n v="228"/>
    <s v="NEORIS ARGENTINA"/>
    <n v="2280923"/>
    <s v="SWF (Non SAP)"/>
    <s v="Active"/>
    <s v="Full-time Regular"/>
    <s v="CONSUL"/>
    <s v="Business Consulting"/>
    <s v="BX03"/>
    <s v="Exp Business Consultant"/>
    <s v="Exp Business Consultant"/>
    <s v="Experienced Consultant"/>
    <d v="2018-05-02T00:00:00"/>
    <d v="2018-05-02T00:00:00"/>
    <d v="2019-05-01T00:00:00"/>
    <m/>
    <m/>
    <d v="1980-04-13T00:00:00"/>
    <n v="50250869"/>
    <s v="CENTURION BASCOURLEIGUY, MAURO"/>
    <n v="50171792"/>
    <s v="PALMITESSA, SABRINA MAGALI"/>
    <n v="50250248"/>
    <s v="ZABRANA, NICOLAS HORACIO"/>
    <n v="50250869"/>
    <s v="CENTURION BASCOURLEIGUY, MAURO"/>
    <n v="50254511"/>
    <s v="CANELO, ALEJANDRO FABIO"/>
    <n v="27278315318"/>
    <s v="F"/>
    <s v="AR"/>
    <s v="Argentina"/>
    <s v="natalia.strassera@neoris.com"/>
    <s v="natalia.strassera"/>
    <n v="3650"/>
    <n v="1042"/>
    <n v="61"/>
    <n v="17"/>
    <n v="16"/>
    <s v="ARGENTINA"/>
    <n v="8"/>
    <s v="ARGENTINA"/>
    <n v="4"/>
    <s v="ROS - BS AS"/>
    <s v="ROS - BS ASCONSULB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OTHER"/>
    <s v="BUSINESS CONSULTING"/>
    <s v="PROCESSES"/>
    <s v="BUSINESS PLAN"/>
    <s v="BUSINESS PROCESSES"/>
    <m/>
    <m/>
    <m/>
    <m/>
    <m/>
    <n v="0"/>
    <m/>
    <m/>
    <n v="89640.989999999991"/>
    <n v="1442.5650144834244"/>
    <m/>
    <m/>
    <n v="1"/>
    <n v="109322.89186950175"/>
    <n v="109322.89186950175"/>
    <n v="1759.2998369729924"/>
    <n v="0.81996541133401446"/>
    <n v="125592.37695791532"/>
    <n v="2021.1196806874045"/>
    <s v="Apply"/>
    <m/>
    <n v="89640.989999999991"/>
    <n v="1442.5650144834244"/>
    <n v="0.81996541133401446"/>
    <n v="125592.37695791532"/>
    <n v="2021.1196806874045"/>
    <s v="ARS"/>
    <n v="0"/>
    <s v="ZABRANA, NICOLAS HORACIO"/>
    <s v="NO"/>
    <m/>
    <n v="0"/>
    <n v="0"/>
    <s v="LAPORTA, JORGE EDUARDO/DELIA, OSCAR ENRIQUE/MATHEU, EDUARDO GABRIEL"/>
  </r>
  <r>
    <n v="50254103"/>
    <s v="SUAREZ, ERICA ALEJANDRA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17-06-01T00:00:00"/>
    <d v="2017-06-01T00:00:00"/>
    <d v="2019-05-01T00:00:00"/>
    <m/>
    <m/>
    <d v="1988-02-03T00:00:00"/>
    <n v="50174608"/>
    <s v="DANDINI, WALTER ANDRES"/>
    <n v="50171792"/>
    <s v="PALMITESSA, SABRINA MAGALI"/>
    <n v="50250248"/>
    <s v="ZABRANA, NICOLAS HORACIO"/>
    <n v="50177948"/>
    <s v="BASILICO, MARINA"/>
    <n v="50172284"/>
    <s v="DELIA, OSCAR ENRIQUE"/>
    <n v="27331338279"/>
    <s v="F"/>
    <s v="AR"/>
    <s v="Argentina"/>
    <s v="erica.suarez@neoris.com"/>
    <s v="erica.suarez"/>
    <n v="2975"/>
    <n v="850"/>
    <n v="50"/>
    <n v="14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3415.73000000001"/>
    <n v="1181.4568715803027"/>
    <m/>
    <m/>
    <n v="1"/>
    <n v="109193.00328510234"/>
    <n v="109193.00328510234"/>
    <n v="1757.2095797409454"/>
    <n v="0.67234829880365077"/>
    <n v="101850.82891635963"/>
    <n v="1639.0542149398075"/>
    <s v="Apply"/>
    <m/>
    <n v="73415.73000000001"/>
    <n v="1181.4568715803027"/>
    <n v="0.67234829880365077"/>
    <n v="101850.82891635963"/>
    <n v="1639.0542149398075"/>
    <s v="ARS"/>
    <n v="0"/>
    <s v="ZABRANA, NICOLAS HORACIO"/>
    <s v="NO"/>
    <m/>
    <n v="0"/>
    <n v="0"/>
    <s v="LAPORTA, JORGE EDUARDO/DELIA, OSCAR ENRIQUE/MATHEU, EDUARDO GABRIEL"/>
  </r>
  <r>
    <n v="50255801"/>
    <s v="SURIANO, CANDELA"/>
    <s v="AR"/>
    <s v="IC"/>
    <n v="3"/>
    <n v="3772"/>
    <s v="NEORIS CONSULTING ARGENTINA"/>
    <n v="3772931"/>
    <s v="M-C&amp;E"/>
    <s v="Active"/>
    <s v="Full-time Regular"/>
    <s v="MNGSER"/>
    <s v="Managed Services"/>
    <s v="FY03"/>
    <s v="Experienced Consultant - HT"/>
    <s v="Experienced Consultant - HT"/>
    <s v="Experienced Consultant"/>
    <d v="2018-07-02T00:00:00"/>
    <d v="2018-07-02T00:00:00"/>
    <d v="2019-05-01T00:00:00"/>
    <m/>
    <m/>
    <d v="1991-02-28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7354233520"/>
    <s v="F"/>
    <s v="AR"/>
    <s v="Argentina"/>
    <s v="candela.suriano@neoris.com"/>
    <s v="candela.suriano"/>
    <n v="4180"/>
    <n v="1193"/>
    <n v="70"/>
    <n v="20"/>
    <n v="16"/>
    <s v="ARGENTINA"/>
    <n v="8"/>
    <s v="ARGENTINA"/>
    <n v="4"/>
    <s v="ROS - BS AS"/>
    <s v="ROS - BS ASMNGSERFY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ECC - SAP FI (FINANCIA ACCOUNTING)"/>
    <m/>
    <m/>
    <m/>
    <m/>
    <m/>
    <n v="0"/>
    <m/>
    <m/>
    <n v="103602.06"/>
    <n v="1667.236240746701"/>
    <m/>
    <m/>
    <n v="1"/>
    <n v="114756.56431687699"/>
    <n v="114756.56431687699"/>
    <n v="1846.7422645136303"/>
    <n v="0.90279855114801022"/>
    <n v="141063.87275718289"/>
    <n v="2270.0977270225762"/>
    <s v="Apply"/>
    <m/>
    <n v="103602.06"/>
    <n v="1667.236240746701"/>
    <n v="0.90279855114801022"/>
    <n v="141063.87275718289"/>
    <n v="2270.0977270225762"/>
    <s v="ARS"/>
    <n v="0"/>
    <s v="ZABRANA, NICOLAS HORACIO"/>
    <s v="NO"/>
    <m/>
    <n v="0"/>
    <n v="0"/>
    <s v="RODRIGUEZ, ARIEL EDUARDO"/>
  </r>
  <r>
    <n v="50252267"/>
    <s v="URRUTIA MICHELINI, IGNACI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5-05-18T00:00:00"/>
    <d v="2015-05-18T00:00:00"/>
    <d v="2019-05-01T00:00:00"/>
    <m/>
    <m/>
    <d v="1989-04-23T00:00:00"/>
    <n v="50172253"/>
    <s v="MATHEU, EDUARDO GABRIEL"/>
    <n v="50171792"/>
    <s v="PALMITESSA, SABRINA MAGALI"/>
    <n v="50250248"/>
    <s v="ZABRANA, NICOLAS HORACIO"/>
    <n v="50176735"/>
    <s v="PRAUSE, ADRIAN"/>
    <n v="50172284"/>
    <s v="DELIA, OSCAR ENRIQUE"/>
    <n v="20340827830"/>
    <s v="M"/>
    <s v="AR"/>
    <s v="Argentina"/>
    <s v="ignacio.urrutia@neoris.com"/>
    <s v="ignacio.urrutia"/>
    <n v="3020"/>
    <n v="862"/>
    <n v="50"/>
    <n v="14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CONTENT MANAGEMENT PLATFORM (C"/>
    <s v="SHAREPOINT"/>
    <s v=".NET WEB"/>
    <m/>
    <m/>
    <m/>
    <m/>
    <m/>
    <n v="0"/>
    <m/>
    <m/>
    <n v="76231.25"/>
    <n v="1226.7661731573864"/>
    <m/>
    <m/>
    <n v="0.9"/>
    <n v="104993.27238952147"/>
    <n v="94493.945150569329"/>
    <n v="1520.6621363142795"/>
    <n v="0.80673158347374496"/>
    <n v="105158.63472115295"/>
    <n v="1692.2857212930953"/>
    <s v="Apply"/>
    <m/>
    <n v="76231.25"/>
    <n v="1226.7661731573864"/>
    <n v="0.80673158347374496"/>
    <n v="105158.63472115295"/>
    <n v="1692.2857212930953"/>
    <s v="ARS"/>
    <n v="0"/>
    <s v="ZABRANA, NICOLAS HORACIO"/>
    <s v="NO"/>
    <m/>
    <n v="0"/>
    <n v="0"/>
    <s v="LAPORTA, JORGE EDUARDO/DELIA, OSCAR ENRIQUE/MATHEU, EDUARDO GABRIEL"/>
  </r>
  <r>
    <n v="50256762"/>
    <s v="VARGAS, DANTE"/>
    <s v="AR"/>
    <s v="IC"/>
    <n v="3"/>
    <n v="3446"/>
    <s v="NEORIS ONE ARGENTINA"/>
    <n v="3446923"/>
    <s v="SWF (Non SAP)"/>
    <s v="Active"/>
    <s v="Full-time Regular"/>
    <s v="CONSUL"/>
    <s v="Business Consulting"/>
    <s v="BX03"/>
    <s v="Exp Business Consultant"/>
    <s v="Exp Business Consultant"/>
    <s v="Experienced Consultant"/>
    <d v="2019-03-18T00:00:00"/>
    <d v="2019-03-18T00:00:00"/>
    <d v="2019-05-01T00:00:00"/>
    <m/>
    <m/>
    <d v="1980-04-22T00:00:00"/>
    <n v="50252948"/>
    <s v="LAPORTA, JORGE EDUARDO"/>
    <n v="50171792"/>
    <s v="PALMITESSA, SABRINA MAGALI"/>
    <n v="50250248"/>
    <s v="ZABRANA, NICOLAS HORACIO"/>
    <n v="50178356"/>
    <s v="ORSI, SEBASTIAN ENRIQUE"/>
    <n v="50252948"/>
    <s v="LAPORTA, JORGE EDUARDO"/>
    <n v="20190002412"/>
    <s v="M"/>
    <s v="AR"/>
    <s v="Argentina"/>
    <s v="dante.vargas@neoris.com"/>
    <s v="dante.vargas"/>
    <n v="4025"/>
    <n v="1150"/>
    <n v="67"/>
    <n v="19"/>
    <n v="16"/>
    <s v="ARGENTINA"/>
    <n v="8"/>
    <s v="ARGENTINA"/>
    <n v="3"/>
    <s v="SF - SN - ROJAS"/>
    <s v="SF - SN - ROJASCONSULBX03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PROJECT MANAGER"/>
    <s v="PROJECT MANAGEMENT &amp; PMO"/>
    <s v="PROJECT MANAGER"/>
    <s v="."/>
    <s v="PMO"/>
    <m/>
    <m/>
    <m/>
    <m/>
    <m/>
    <n v="0"/>
    <m/>
    <m/>
    <n v="94500"/>
    <n v="1520.7595751528806"/>
    <m/>
    <m/>
    <n v="1"/>
    <n v="98390.602682551587"/>
    <n v="109322.89186950175"/>
    <n v="1759.2998369729924"/>
    <n v="0.86441182065330135"/>
    <n v="137023.795962428"/>
    <n v="2205.0820077635663"/>
    <s v="Apply"/>
    <m/>
    <n v="94500"/>
    <n v="1520.7595751528806"/>
    <n v="0.86441182065330135"/>
    <n v="137023.795962428"/>
    <n v="2205.0820077635663"/>
    <s v="ARS"/>
    <n v="0"/>
    <s v="ZABRANA, NICOLAS HORACIO"/>
    <s v="NO"/>
    <m/>
    <n v="0"/>
    <n v="0"/>
    <s v="LAPORTA, JORGE EDUARDO/DELIA, OSCAR ENRIQUE/MATHEU, EDUARDO GABRIEL"/>
  </r>
  <r>
    <n v="50253652"/>
    <s v="VELIZ, LEONARDO MARTIN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17-01-09T00:00:00"/>
    <d v="2017-01-09T00:00:00"/>
    <d v="2019-05-01T00:00:00"/>
    <m/>
    <m/>
    <d v="1985-01-26T00:00:00"/>
    <n v="50172253"/>
    <s v="MATHEU, EDUARDO GABRIEL"/>
    <n v="50171792"/>
    <s v="PALMITESSA, SABRINA MAGALI"/>
    <n v="50250248"/>
    <s v="ZABRANA, NICOLAS HORACIO"/>
    <n v="50172253"/>
    <s v="MATHEU, EDUARDO GABRIEL"/>
    <n v="50172253"/>
    <s v="MATHEU, EDUARDO GABRIEL"/>
    <n v="20314475462"/>
    <s v="M"/>
    <s v="AR"/>
    <s v="Argentina"/>
    <s v="leonardo.veliz@neoris.com"/>
    <s v="leonardo.veliz"/>
    <n v="3035"/>
    <n v="867"/>
    <n v="51"/>
    <n v="14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2254.02"/>
    <n v="1162.761828130029"/>
    <m/>
    <m/>
    <n v="0.9"/>
    <n v="109193.00328510234"/>
    <n v="98273.702956592111"/>
    <n v="1581.4886217668509"/>
    <n v="0.73523249685538861"/>
    <n v="105158.16856126174"/>
    <n v="1692.2782195246498"/>
    <s v="Apply"/>
    <m/>
    <n v="72254.02"/>
    <n v="1162.761828130029"/>
    <n v="0.73523249685538861"/>
    <n v="105158.16856126174"/>
    <n v="1692.2782195246498"/>
    <s v="ARS"/>
    <n v="0"/>
    <s v="ZABRANA, NICOLAS HORACIO"/>
    <s v="NO"/>
    <m/>
    <n v="0"/>
    <n v="0"/>
    <s v="LAPORTA, JORGE EDUARDO/DELIA, OSCAR ENRIQUE/MATHEU, EDUARDO GABRIEL"/>
  </r>
  <r>
    <n v="50251701"/>
    <s v="VITALE, LEANDRO IGNACI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4-10-14T00:00:00"/>
    <d v="2014-10-14T00:00:00"/>
    <d v="2019-05-01T00:00:00"/>
    <m/>
    <m/>
    <d v="1990-02-21T00:00:00"/>
    <n v="50176892"/>
    <s v="BISCAYART, ALEJANDRO ANDRES"/>
    <n v="50171792"/>
    <s v="PALMITESSA, SABRINA MAGALI"/>
    <n v="50250248"/>
    <s v="ZABRANA, NICOLAS HORACIO"/>
    <n v="50176735"/>
    <s v="PRAUSE, ADRIAN"/>
    <n v="50172284"/>
    <s v="DELIA, OSCAR ENRIQUE"/>
    <n v="20350920707"/>
    <s v="M"/>
    <s v="AR"/>
    <s v="Argentina"/>
    <s v="leandro.vitale@neoris.com"/>
    <s v="leandro.vitale"/>
    <n v="2785"/>
    <n v="795"/>
    <n v="46"/>
    <n v="13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JAVA FULL STACK"/>
    <m/>
    <m/>
    <m/>
    <m/>
    <m/>
    <n v="0"/>
    <m/>
    <m/>
    <n v="70096.19"/>
    <n v="1128.0365304151915"/>
    <m/>
    <m/>
    <n v="0.9"/>
    <n v="104993.27238952147"/>
    <n v="94493.945150569329"/>
    <n v="1520.6621363142795"/>
    <n v="0.74180615369912584"/>
    <n v="97199.424322311112"/>
    <n v="1564.200584523835"/>
    <s v="Apply"/>
    <m/>
    <n v="70096.19"/>
    <n v="1128.0365304151915"/>
    <n v="0.74180615369912584"/>
    <n v="97199.424322311112"/>
    <n v="1564.200584523835"/>
    <s v="ARS"/>
    <n v="0"/>
    <s v="ZABRANA, NICOLAS HORACIO"/>
    <s v="NO"/>
    <m/>
    <n v="0"/>
    <n v="0"/>
    <s v="LAPORTA, JORGE EDUARDO/DELIA, OSCAR ENRIQUE/MATHEU, EDUARDO GABRIEL"/>
  </r>
  <r>
    <n v="50251527"/>
    <s v="ALCONCHEL, GERMAN ANDRES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4-08-19T00:00:00"/>
    <d v="2014-08-19T00:00:00"/>
    <d v="2019-05-01T00:00:00"/>
    <m/>
    <m/>
    <d v="1988-05-05T00:00:00"/>
    <n v="50176092"/>
    <s v="GUARDIA, GUILLERMO MIGUEL"/>
    <n v="50171792"/>
    <s v="PALMITESSA, SABRINA MAGALI"/>
    <n v="50250248"/>
    <s v="ZABRANA, NICOLAS HORACIO"/>
    <n v="50176092"/>
    <s v="GUARDIA, GUILLERMO MIGUEL"/>
    <n v="50173959"/>
    <s v="RODRIGUEZ, CESAR"/>
    <n v="20335147376"/>
    <s v="M"/>
    <s v="AR"/>
    <s v="Argentina"/>
    <s v="german.alconchel@neoris.com"/>
    <s v="german.alconchel"/>
    <n v="2550"/>
    <n v="728"/>
    <n v="43"/>
    <n v="12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62033.1"/>
    <n v="998.2796910202768"/>
    <m/>
    <m/>
    <n v="0.9"/>
    <n v="138013.57476938071"/>
    <n v="138013.57476938071"/>
    <n v="2221.0102151493516"/>
    <n v="0.44947100387521072"/>
    <n v="86990.448670139798"/>
    <n v="1399.9106641477276"/>
    <s v="Apply"/>
    <m/>
    <n v="62033.1"/>
    <n v="998.2796910202768"/>
    <n v="0.44947100387521072"/>
    <n v="86990.448670139798"/>
    <n v="1399.9106641477276"/>
    <s v="ARS"/>
    <n v="0"/>
    <s v="ZABRANA, NICOLAS HORACIO"/>
    <s v="NO"/>
    <m/>
    <n v="0"/>
    <n v="0"/>
    <s v="RODRIGUEZ, CESAR"/>
  </r>
  <r>
    <n v="50256401"/>
    <s v="ALFONSO, MANUEL ROBERTO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18-12-03T00:00:00"/>
    <d v="2018-12-03T00:00:00"/>
    <d v="2019-05-01T00:00:00"/>
    <m/>
    <m/>
    <d v="1984-11-05T00:00:00"/>
    <n v="50178772"/>
    <s v="MERCOL, JUAN PABLO"/>
    <n v="50171792"/>
    <s v="PALMITESSA, SABRINA MAGALI"/>
    <n v="50250248"/>
    <s v="ZABRANA, NICOLAS HORACIO"/>
    <n v="50178772"/>
    <s v="MERCOL, JUAN PABLO"/>
    <n v="50173959"/>
    <s v="RODRIGUEZ, CESAR"/>
    <n v="20312892570"/>
    <s v="M"/>
    <s v="AR"/>
    <s v="Argentina"/>
    <s v="manuel.alfonso@neoris.com"/>
    <s v="manuel.alfonso"/>
    <n v="4775"/>
    <n v="1363"/>
    <n v="80"/>
    <n v="23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- SAP  CLOUD PLATFORM - Machine Learning"/>
    <m/>
    <m/>
    <m/>
    <m/>
    <m/>
    <n v="0"/>
    <m/>
    <m/>
    <n v="117394.2"/>
    <n v="1889.1889282265852"/>
    <m/>
    <m/>
    <n v="1"/>
    <n v="138013.57476938071"/>
    <n v="153348.416410423"/>
    <n v="2467.789127943724"/>
    <n v="0.76553904336256828"/>
    <n v="164051.68619363732"/>
    <n v="2640.0335724756569"/>
    <s v="Apply"/>
    <m/>
    <n v="117394.2"/>
    <n v="1889.1889282265852"/>
    <n v="0.76553904336256828"/>
    <n v="164051.68619363732"/>
    <n v="2640.0335724756569"/>
    <s v="ARS"/>
    <n v="0"/>
    <s v="ZABRANA, NICOLAS HORACIO"/>
    <s v="NO"/>
    <m/>
    <n v="0"/>
    <n v="0"/>
    <s v="RODRIGUEZ, CESAR"/>
  </r>
  <r>
    <n v="50254697"/>
    <s v="ALVAREZ GREGORIO, PABLO AGUSTIN"/>
    <s v="AR"/>
    <s v="IC"/>
    <n v="4"/>
    <n v="228"/>
    <s v="NEORIS ARGENTINA"/>
    <n v="2280923"/>
    <s v="SWF (Non SAP)"/>
    <s v="Active"/>
    <s v="Full-time Regular"/>
    <s v="DEVELO"/>
    <s v="Software Development"/>
    <s v="KX04"/>
    <s v="Sr Software Architect"/>
    <s v="Sr Software Architect"/>
    <s v="Sr. Consultant"/>
    <d v="2017-10-17T00:00:00"/>
    <d v="2017-10-17T00:00:00"/>
    <d v="2019-05-01T00:00:00"/>
    <m/>
    <m/>
    <d v="1985-10-28T00:00:00"/>
    <n v="50179357"/>
    <s v="BUZEY ROCCI, MILTON IGNACIO"/>
    <n v="50171792"/>
    <s v="PALMITESSA, SABRINA MAGALI"/>
    <n v="50250248"/>
    <s v="ZABRANA, NICOLAS HORACIO"/>
    <n v="50251445"/>
    <s v="FOJGIEL, MATIAS ARIEL"/>
    <n v="50252948"/>
    <s v="LAPORTA, JORGE EDUARDO"/>
    <n v="20319259679"/>
    <s v="M"/>
    <s v="AR"/>
    <s v="Argentina"/>
    <s v="pabloa.alvarez@neoris.com"/>
    <s v="pabloa.alvarez"/>
    <n v="5770"/>
    <n v="1648"/>
    <n v="96"/>
    <n v="27"/>
    <n v="16"/>
    <s v="ARGENTINA"/>
    <n v="8"/>
    <s v="ARGENTINA"/>
    <n v="4"/>
    <s v="ROS - BS AS"/>
    <s v="ROS - BS ASDEVELOK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46437.87"/>
    <n v="2356.5798197618278"/>
    <m/>
    <m/>
    <n v="1"/>
    <n v="135154.536497322"/>
    <n v="135154.536497322"/>
    <n v="2175.0005873402315"/>
    <n v="1.0834846820173258"/>
    <n v="197369.78606890375"/>
    <n v="3176.2115556630793"/>
    <s v="Apply"/>
    <m/>
    <n v="146437.87"/>
    <n v="2356.5798197618278"/>
    <n v="1.0834846820173258"/>
    <n v="197369.78606890375"/>
    <n v="3176.2115556630793"/>
    <s v="ARS"/>
    <n v="0"/>
    <s v="ZABRANA, NICOLAS HORACIO"/>
    <s v="NO"/>
    <m/>
    <n v="0"/>
    <n v="0"/>
    <s v="LAPORTA, JORGE EDUARDO/DELIA, OSCAR ENRIQUE/MATHEU, EDUARDO GABRIEL"/>
  </r>
  <r>
    <n v="50253377"/>
    <s v="ALVAREZ LEDESMA, JORGE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6-10-24T00:00:00"/>
    <d v="2016-10-24T00:00:00"/>
    <d v="2019-05-01T00:00:00"/>
    <m/>
    <m/>
    <d v="1980-12-19T00:00:00"/>
    <n v="50251673"/>
    <s v="GARCIA, XAVIER LUIS"/>
    <n v="50171792"/>
    <s v="PALMITESSA, SABRINA MAGALI"/>
    <n v="50250248"/>
    <s v="ZABRANA, NICOLAS HORACIO"/>
    <n v="50178685"/>
    <s v="AUDEBERT, JUAN ALBERTO"/>
    <n v="50252948"/>
    <s v="LAPORTA, JORGE EDUARDO"/>
    <n v="20285080879"/>
    <s v="M"/>
    <s v="AR"/>
    <s v="Argentina"/>
    <s v="jorge.alvarez@neoris.com"/>
    <s v="jorge.alvarez"/>
    <n v="4020"/>
    <n v="1148"/>
    <n v="67"/>
    <n v="19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1228.39"/>
    <n v="1468.1105568072096"/>
    <m/>
    <m/>
    <n v="1"/>
    <n v="135154.536497322"/>
    <n v="135154.536497322"/>
    <n v="2175.0005873402315"/>
    <n v="0.67499317717543006"/>
    <n v="137548.2392882054"/>
    <n v="2213.5217136820952"/>
    <s v="Apply"/>
    <m/>
    <n v="91228.39"/>
    <n v="1468.1105568072096"/>
    <n v="0.67499317717543006"/>
    <n v="137548.2392882054"/>
    <n v="2213.5217136820952"/>
    <s v="ARS"/>
    <n v="0"/>
    <s v="ZABRANA, NICOLAS HORACIO"/>
    <s v="NO"/>
    <m/>
    <n v="0"/>
    <n v="0"/>
    <s v="LAPORTA, JORGE EDUARDO/DELIA, OSCAR ENRIQUE/MATHEU, EDUARDO GABRIEL"/>
  </r>
  <r>
    <n v="50177783"/>
    <s v="ALVAREZ MARTINEZ, CRISTIAN MARIANO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2-03-19T00:00:00"/>
    <d v="2012-03-19T00:00:00"/>
    <d v="2019-05-01T00:00:00"/>
    <m/>
    <m/>
    <d v="1969-07-22T00:00:00"/>
    <n v="50253251"/>
    <s v="LONGO, CRISTIAN"/>
    <n v="50171792"/>
    <s v="PALMITESSA, SABRINA MAGALI"/>
    <n v="50250248"/>
    <s v="ZABRANA, NICOLAS HORACIO"/>
    <n v="50178523"/>
    <s v="RAGGI, PAULA"/>
    <n v="50256044"/>
    <s v="JUNIOR, EULER DE ALMEIDA BARBO"/>
    <n v="20210030582"/>
    <s v="M"/>
    <s v="AR"/>
    <s v="Argentina"/>
    <s v="cristian.alvarez@neoris.com"/>
    <s v="cristian.alvarez"/>
    <n v="4150"/>
    <n v="1185"/>
    <n v="69"/>
    <n v="20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92385.04"/>
    <n v="1486.7241712262633"/>
    <m/>
    <m/>
    <n v="1"/>
    <n v="151580"/>
    <n v="151580"/>
    <n v="2439.3305439330543"/>
    <n v="0.60948040638606671"/>
    <n v="142465.40620573331"/>
    <n v="2292.6521758244821"/>
    <s v="Apply"/>
    <m/>
    <n v="92385.04"/>
    <n v="1486.7241712262633"/>
    <n v="0.60948040638606671"/>
    <n v="142465.40620573331"/>
    <n v="2292.6521758244821"/>
    <s v="ARS"/>
    <n v="0"/>
    <s v="ZABRANA, NICOLAS HORACIO"/>
    <s v="NO"/>
    <m/>
    <n v="0"/>
    <n v="0"/>
    <s v="JUNIOR, EULER DE ALMEIDA BARBOSA"/>
  </r>
  <r>
    <n v="50173145"/>
    <s v="ALVAREZ, DAMIAN GUILLERMO"/>
    <s v="AR"/>
    <s v="IC"/>
    <n v="4"/>
    <n v="228"/>
    <s v="NEORIS ARGENTINA"/>
    <n v="2280923"/>
    <s v="SWF (Non SAP)"/>
    <s v="Active"/>
    <s v="Full-time Regular"/>
    <s v="CONSUL"/>
    <s v="Business Consulting"/>
    <s v="BX04"/>
    <s v="Sr Business Consultant"/>
    <s v="Sr Business Consultant"/>
    <s v="Sr. Consultant"/>
    <d v="2011-06-27T00:00:00"/>
    <d v="2011-06-27T00:00:00"/>
    <d v="2019-05-01T00:00:00"/>
    <m/>
    <m/>
    <d v="1964-04-17T00:00:00"/>
    <n v="50250869"/>
    <s v="CENTURION BASCOURLEIGUY, MAURO"/>
    <n v="50171792"/>
    <s v="PALMITESSA, SABRINA MAGALI"/>
    <n v="50250248"/>
    <s v="ZABRANA, NICOLAS HORACIO"/>
    <n v="50250869"/>
    <s v="CENTURION BASCOURLEIGUY, MAURO"/>
    <n v="50252948"/>
    <s v="LAPORTA, JORGE EDUARDO"/>
    <n v="20170390378"/>
    <s v="M"/>
    <s v="AR"/>
    <s v="Argentina"/>
    <s v="damian.alvarez@neoris.com"/>
    <s v="damian.alvarez"/>
    <n v="2975"/>
    <n v="850"/>
    <n v="50"/>
    <n v="14"/>
    <n v="16"/>
    <s v="ARGENTINA"/>
    <n v="8"/>
    <s v="ARGENTINA"/>
    <n v="4"/>
    <s v="ROS - BS AS"/>
    <s v="ROS - BS ASCONSULB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5673.539999999994"/>
    <n v="1217.7911168329576"/>
    <m/>
    <m/>
    <n v="1"/>
    <n v="135315.30715929341"/>
    <n v="135315.30715929341"/>
    <n v="2177.5878203941652"/>
    <n v="0.55923857831484636"/>
    <n v="105233.15784420382"/>
    <n v="1693.484999102089"/>
    <s v="Apply"/>
    <m/>
    <n v="75673.539999999994"/>
    <n v="1217.7911168329576"/>
    <n v="0.55923857831484636"/>
    <n v="105233.15784420382"/>
    <n v="1693.484999102089"/>
    <s v="ARS"/>
    <n v="0"/>
    <s v="ZABRANA, NICOLAS HORACIO"/>
    <s v="NO"/>
    <m/>
    <n v="0"/>
    <n v="0"/>
    <s v="LAPORTA, JORGE EDUARDO/DELIA, OSCAR ENRIQUE/MATHEU, EDUARDO GABRIEL"/>
  </r>
  <r>
    <n v="50251915"/>
    <s v="ALZAPIEDI, DANI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1-26T00:00:00"/>
    <d v="2015-01-26T00:00:00"/>
    <d v="2019-05-01T00:00:00"/>
    <m/>
    <m/>
    <d v="1987-07-30T00:00:00"/>
    <n v="50175141"/>
    <s v="YUTIZ, GABRIELA LAURA"/>
    <n v="50171792"/>
    <s v="PALMITESSA, SABRINA MAGALI"/>
    <n v="50250248"/>
    <s v="ZABRANA, NICOLAS HORACIO"/>
    <n v="50171933"/>
    <s v="CASALS, CARLOS CELESTE"/>
    <n v="50172284"/>
    <s v="DELIA, OSCAR ENRIQUE"/>
    <n v="20331753123"/>
    <s v="M"/>
    <s v="AR"/>
    <s v="Argentina"/>
    <s v="daniel.alzapiedi@neoris.com"/>
    <s v="daniel.alzapiedi"/>
    <n v="4400"/>
    <n v="1256"/>
    <n v="73"/>
    <n v="21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10529.35"/>
    <n v="1778.7149983907307"/>
    <m/>
    <m/>
    <n v="1"/>
    <n v="129956.28509357883"/>
    <n v="129956.28509357883"/>
    <n v="2091.3467185963764"/>
    <n v="0.85051176955704844"/>
    <n v="152905.33944399958"/>
    <n v="2460.6588259414157"/>
    <s v="Apply"/>
    <m/>
    <n v="110529.35"/>
    <n v="1778.7149983907307"/>
    <n v="0.85051176955704844"/>
    <n v="152905.33944399958"/>
    <n v="2460.6588259414157"/>
    <s v="ARS"/>
    <n v="0"/>
    <s v="ZABRANA, NICOLAS HORACIO"/>
    <s v="NO"/>
    <m/>
    <n v="0"/>
    <n v="0"/>
    <s v="LAPORTA, JORGE EDUARDO/DELIA, OSCAR ENRIQUE/MATHEU, EDUARDO GABRIEL"/>
  </r>
  <r>
    <n v="50179618"/>
    <s v="ANDRADA, DANIEL MARTI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0-05-03T00:00:00"/>
    <d v="2010-05-03T00:00:00"/>
    <d v="2019-05-01T00:00:00"/>
    <m/>
    <m/>
    <d v="1991-08-10T00:00:00"/>
    <n v="50175323"/>
    <s v="CAVAGNARI, LIONEL"/>
    <n v="50171792"/>
    <s v="PALMITESSA, SABRINA MAGALI"/>
    <n v="50250248"/>
    <s v="ZABRANA, NICOLAS HORACIO"/>
    <n v="50176903"/>
    <s v="DALL´ASTA LESCANO, ANDRES SANT"/>
    <n v="50172253"/>
    <s v="MATHEU, EDUARDO GABRIEL"/>
    <n v="20363613641"/>
    <s v="M"/>
    <s v="AR"/>
    <s v="Argentina"/>
    <s v="daniel.andrada@neoris.com"/>
    <s v="daniel.andrada"/>
    <n v="3300"/>
    <n v="942"/>
    <n v="55"/>
    <n v="16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WEB"/>
    <s v=".NET WEB"/>
    <m/>
    <m/>
    <m/>
    <m/>
    <m/>
    <n v="0"/>
    <m/>
    <m/>
    <n v="77969.59"/>
    <n v="1254.7407467009978"/>
    <m/>
    <m/>
    <n v="0.9"/>
    <n v="129956.28509357883"/>
    <n v="116960.65658422095"/>
    <n v="1882.2120467367388"/>
    <n v="0.66663091912326689"/>
    <n v="117419.35470553754"/>
    <n v="1889.593735203372"/>
    <s v="Apply"/>
    <m/>
    <n v="77969.59"/>
    <n v="1254.7407467009978"/>
    <n v="0.66663091912326689"/>
    <n v="117419.35470553754"/>
    <n v="1889.593735203372"/>
    <s v="ARS"/>
    <n v="0"/>
    <s v="ZABRANA, NICOLAS HORACIO"/>
    <s v="NO"/>
    <m/>
    <n v="0"/>
    <n v="0"/>
    <s v="LAPORTA, JORGE EDUARDO/DELIA, OSCAR ENRIQUE/MATHEU, EDUARDO GABRIEL"/>
  </r>
  <r>
    <n v="50179924"/>
    <s v="ANOBILE, EMANUEL"/>
    <s v="AR"/>
    <s v="IC"/>
    <n v="4"/>
    <n v="228"/>
    <s v="NEORIS ARGENTINA"/>
    <n v="2280906"/>
    <s v="SAP Delivery"/>
    <s v="Active"/>
    <s v="Full-time Temporary"/>
    <s v="DEVELO"/>
    <s v="Software Development"/>
    <s v="GY04"/>
    <s v="Sr Developer - HT"/>
    <s v="Sr Developer - HT"/>
    <s v="Sr. Consultant"/>
    <d v="2010-08-09T00:00:00"/>
    <d v="2010-08-09T00:00:00"/>
    <d v="2019-05-01T00:00:00"/>
    <m/>
    <m/>
    <d v="1987-04-21T00:00:00"/>
    <n v="50176259"/>
    <s v="VITELLI RAFAELLE, MARIANO EZEQ"/>
    <n v="50171792"/>
    <s v="PALMITESSA, SABRINA MAGALI"/>
    <n v="50250248"/>
    <s v="ZABRANA, NICOLAS HORACIO"/>
    <n v="50176259"/>
    <s v="VITELLI RAFAELLE, MARIANO EZEQ"/>
    <n v="50173959"/>
    <s v="RODRIGUEZ, CESAR"/>
    <n v="20326581799"/>
    <s v="M"/>
    <s v="AR"/>
    <s v="Argentina"/>
    <s v="emanuel.anobile@neoris.com"/>
    <s v="emanuel.anobile"/>
    <n v="3315"/>
    <n v="946"/>
    <n v="55"/>
    <n v="16"/>
    <n v="16"/>
    <s v="ARGENTINA"/>
    <n v="8"/>
    <s v="ARGENTINA"/>
    <n v="4"/>
    <s v="ROS - BS AS"/>
    <s v="ROS - BS ASDEVELOGY04"/>
    <n v="7"/>
    <s v="General Operation"/>
    <n v="40"/>
    <s v="SAP Technical"/>
    <s v="T42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85002.08"/>
    <n v="1367.9124557450918"/>
    <m/>
    <m/>
    <n v="0.9"/>
    <n v="153348.416410423"/>
    <n v="138013.57476938071"/>
    <n v="2221.0102151493516"/>
    <n v="0.61589651700593673"/>
    <n v="118496.4098488123"/>
    <n v="1906.9264539557821"/>
    <s v="Apply"/>
    <m/>
    <n v="85002.08"/>
    <n v="1367.9124557450918"/>
    <n v="0.61589651700593673"/>
    <n v="118496.4098488123"/>
    <n v="1906.9264539557821"/>
    <s v="ARS"/>
    <n v="0"/>
    <s v="ZABRANA, NICOLAS HORACIO"/>
    <s v="NO"/>
    <m/>
    <n v="0"/>
    <n v="0"/>
    <s v="RODRIGUEZ, CESAR"/>
  </r>
  <r>
    <n v="50250879"/>
    <s v="ARAKAKI, URIEL GASHIN CARLO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4-01-02T00:00:00"/>
    <d v="2014-01-02T00:00:00"/>
    <d v="2019-05-01T00:00:00"/>
    <m/>
    <m/>
    <d v="1978-11-17T00:00:00"/>
    <n v="50174608"/>
    <s v="DANDINI, WALTER ANDRES"/>
    <n v="50171792"/>
    <s v="PALMITESSA, SABRINA MAGALI"/>
    <n v="50250248"/>
    <s v="ZABRANA, NICOLAS HORACIO"/>
    <n v="50179698"/>
    <s v="GUAITA, JOSE IGNACIO"/>
    <n v="50172284"/>
    <s v="DELIA, OSCAR ENRIQUE"/>
    <n v="20271158670"/>
    <s v="M"/>
    <s v="AR"/>
    <s v="Argentina"/>
    <s v="uriel.arakaki@neoris.com"/>
    <s v="uriel.arakaki"/>
    <n v="3445"/>
    <n v="984"/>
    <n v="57"/>
    <n v="16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DBA/SQL"/>
    <s v="DEVELOPMENT CAPABILITIES"/>
    <s v="DATABASE ADMINISTRATION"/>
    <s v="DBA ORACLE"/>
    <s v="ORACLE - DBA ORACLE"/>
    <m/>
    <m/>
    <m/>
    <m/>
    <m/>
    <n v="0"/>
    <m/>
    <m/>
    <n v="89314.83"/>
    <n v="1437.3162214354684"/>
    <m/>
    <m/>
    <n v="1"/>
    <n v="129956.28509357883"/>
    <n v="129956.28509357883"/>
    <n v="2091.3467185963764"/>
    <n v="0.68726826052073009"/>
    <n v="121395.69969195325"/>
    <n v="1953.5838379780052"/>
    <s v="Apply"/>
    <m/>
    <n v="89314.83"/>
    <n v="1437.3162214354684"/>
    <n v="0.68726826052073009"/>
    <n v="121395.69969195325"/>
    <n v="1953.5838379780052"/>
    <s v="ARS"/>
    <n v="0"/>
    <s v="ZABRANA, NICOLAS HORACIO"/>
    <s v="NO"/>
    <m/>
    <n v="0"/>
    <n v="0"/>
    <s v="LAPORTA, JORGE EDUARDO/DELIA, OSCAR ENRIQUE/MATHEU, EDUARDO GABRIEL"/>
  </r>
  <r>
    <n v="50251404"/>
    <s v="AREVALO, MATIAS EMANU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4-07-07T00:00:00"/>
    <d v="2014-07-07T00:00:00"/>
    <d v="2019-05-01T00:00:00"/>
    <m/>
    <m/>
    <d v="1987-04-16T00:00:00"/>
    <n v="50174608"/>
    <s v="DANDINI, WALTER ANDRES"/>
    <n v="50171792"/>
    <s v="PALMITESSA, SABRINA MAGALI"/>
    <n v="50250248"/>
    <s v="ZABRANA, NICOLAS HORACIO"/>
    <n v="50179169"/>
    <s v="ROSATTI, ANIBAL JOSE"/>
    <n v="50172284"/>
    <s v="DELIA, OSCAR ENRIQUE"/>
    <n v="20329245811"/>
    <s v="M"/>
    <s v="AR"/>
    <s v="Argentina"/>
    <s v="matias.arevalo@neoris.com"/>
    <s v="matias.arevalo"/>
    <n v="4575"/>
    <n v="1307"/>
    <n v="76"/>
    <n v="22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9323.98"/>
    <n v="1759.3173479240425"/>
    <m/>
    <m/>
    <n v="1"/>
    <n v="129956.28509357883"/>
    <n v="129956.28509357883"/>
    <n v="2091.3467185963764"/>
    <n v="0.84123657367766447"/>
    <n v="159260.58930791757"/>
    <n v="2562.9319167672606"/>
    <s v="Apply"/>
    <m/>
    <n v="109323.98"/>
    <n v="1759.3173479240425"/>
    <n v="0.84123657367766447"/>
    <n v="159260.58930791757"/>
    <n v="2562.9319167672606"/>
    <s v="ARS"/>
    <n v="0"/>
    <s v="ZABRANA, NICOLAS HORACIO"/>
    <s v="NO"/>
    <m/>
    <n v="0"/>
    <n v="0"/>
    <s v="LAPORTA, JORGE EDUARDO/DELIA, OSCAR ENRIQUE/MATHEU, EDUARDO GABRIEL"/>
  </r>
  <r>
    <n v="50178685"/>
    <s v="AUDEBERT, JUAN ALBERTO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08-11-12T00:00:00"/>
    <d v="2008-11-12T00:00:00"/>
    <d v="2019-05-01T00:00:00"/>
    <m/>
    <m/>
    <d v="1964-06-17T00:00:00"/>
    <n v="50173362"/>
    <s v="MENDEZ, ALBERTO JUAN"/>
    <n v="50171792"/>
    <s v="PALMITESSA, SABRINA MAGALI"/>
    <n v="50250248"/>
    <s v="ZABRANA, NICOLAS HORACIO"/>
    <n v="50174758"/>
    <s v="OLIVIERI, FABIO MARTIN"/>
    <n v="50252948"/>
    <s v="LAPORTA, JORGE EDUARDO"/>
    <n v="20169202509"/>
    <s v="M"/>
    <s v="AR"/>
    <s v="Argentina"/>
    <s v=" juan.audebert@neoris.com"/>
    <s v=" juan.audebert"/>
    <n v="3395"/>
    <n v="969"/>
    <n v="57"/>
    <n v="16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86111.76"/>
    <n v="1385.7701963308657"/>
    <m/>
    <m/>
    <n v="1"/>
    <n v="135154.536497322"/>
    <n v="135154.536497322"/>
    <n v="2175.0005873402315"/>
    <n v="0.63713555039794201"/>
    <n v="121993.69709836098"/>
    <n v="1963.2072272024618"/>
    <s v="Apply"/>
    <m/>
    <n v="86111.76"/>
    <n v="1385.7701963308657"/>
    <n v="0.63713555039794201"/>
    <n v="121993.69709836098"/>
    <n v="1963.2072272024618"/>
    <s v="ARS"/>
    <n v="0"/>
    <s v="ZABRANA, NICOLAS HORACIO"/>
    <s v="NO"/>
    <m/>
    <n v="0"/>
    <n v="0"/>
    <s v="LAPORTA, JORGE EDUARDO/DELIA, OSCAR ENRIQUE/MATHEU, EDUARDO GABRIEL"/>
  </r>
  <r>
    <n v="50174897"/>
    <s v="BARBERIS, IVAN EZEQUIEL"/>
    <s v="AR"/>
    <s v="IC"/>
    <n v="4"/>
    <n v="3772"/>
    <s v="NEORIS CONSULTING ARGENTINA"/>
    <n v="3772924"/>
    <s v="SAP Functional Delivery"/>
    <s v="Active"/>
    <s v="Full-time Regular"/>
    <s v="SYINCO"/>
    <s v="Systems Integration Consulting"/>
    <s v="NX04"/>
    <s v="Sr SI Consultant"/>
    <s v="Sr SI Consultant"/>
    <s v="Sr. Consultant"/>
    <d v="2005-10-24T00:00:00"/>
    <d v="2005-10-24T00:00:00"/>
    <d v="2019-05-01T00:00:00"/>
    <m/>
    <m/>
    <d v="1980-02-22T00:00:00"/>
    <n v="50255506"/>
    <s v="VIDAL, SANDRA KARINA"/>
    <n v="50171792"/>
    <s v="PALMITESSA, SABRINA MAGALI"/>
    <n v="50250248"/>
    <s v="ZABRANA, NICOLAS HORACIO"/>
    <n v="50255506"/>
    <s v="VIDAL, SANDRA KARINA"/>
    <n v="50256445"/>
    <s v="LLAMBIAS, JAIME LUIS"/>
    <n v="23278255549"/>
    <s v="M"/>
    <s v="AR"/>
    <s v="Argentina"/>
    <s v="ivan.barberis@neoris.com"/>
    <s v="ivan.barberis"/>
    <n v="5270"/>
    <n v="1505"/>
    <n v="88"/>
    <n v="25"/>
    <n v="16"/>
    <s v="ARGENTINA"/>
    <n v="8"/>
    <s v="ARGENTINA"/>
    <n v="4"/>
    <s v="ROS - BS AS"/>
    <s v="ROS - BS ASSYINCONX04"/>
    <n v="7"/>
    <s v="General Operation"/>
    <n v="39"/>
    <s v="SAP Functional"/>
    <s v="T24"/>
    <s v="SAP Functional Delivery"/>
    <n v="100"/>
    <s v="Billable"/>
    <n v="55"/>
    <s v="Foundational Solutions"/>
    <m/>
    <s v="ARGSNICOLA"/>
    <s v="25 de mayo 11"/>
    <n v="40"/>
    <m/>
    <s v="."/>
    <s v="SAP FUNCTIONAL"/>
    <s v="PLATFORMS &amp; SOLUTIONS"/>
    <s v="ERP DEVELOPMENT &amp; IMPLEMENTATI"/>
    <s v="SAP R3 - LOGISTICS PP (PRODUCT"/>
    <s v="ERP SOLUTIONS - SAP R3 - LOGISTICS PP (PRODUCTION PLANNING)"/>
    <m/>
    <m/>
    <m/>
    <m/>
    <m/>
    <n v="0"/>
    <m/>
    <m/>
    <n v="121460.71"/>
    <n v="1954.6300289668491"/>
    <m/>
    <m/>
    <n v="0.9"/>
    <n v="151580"/>
    <n v="136422"/>
    <n v="2195.3974895397491"/>
    <n v="0.89033081174590611"/>
    <n v="184131.59241927799"/>
    <n v="2963.1733572461858"/>
    <s v="Apply"/>
    <m/>
    <n v="121460.71"/>
    <n v="1954.6300289668491"/>
    <n v="0.89033081174590611"/>
    <n v="184131.59241927799"/>
    <n v="2963.1733572461858"/>
    <s v="ARS"/>
    <n v="0"/>
    <s v="ZABRANA, NICOLAS HORACIO"/>
    <s v="NO"/>
    <m/>
    <n v="0"/>
    <n v="0"/>
    <s v="LLAMBIAS, JAIME LUIS"/>
  </r>
  <r>
    <n v="50255721"/>
    <s v="BARGA, PATRICIA NORA"/>
    <s v="AR"/>
    <s v="IC"/>
    <n v="4"/>
    <n v="3446"/>
    <s v="NEORIS ONE ARGENTINA"/>
    <n v="3446923"/>
    <s v="SWF (Non SAP)"/>
    <s v="Active"/>
    <s v="Full-time Temporary"/>
    <s v="DEVELO"/>
    <s v="Software Development"/>
    <s v="HX04"/>
    <s v="Sr Functional Analyst"/>
    <s v="Sr Functional Analyst"/>
    <s v="Sr. Consultant"/>
    <d v="2018-06-26T00:00:00"/>
    <d v="2018-06-26T00:00:00"/>
    <d v="2019-05-01T00:00:00"/>
    <m/>
    <m/>
    <d v="1960-03-14T00:00:00"/>
    <n v="50175183"/>
    <s v="VIGO, MARIO ALBERTO"/>
    <n v="50171792"/>
    <s v="PALMITESSA, SABRINA MAGALI"/>
    <n v="50250248"/>
    <s v="ZABRANA, NICOLAS HORACIO"/>
    <n v="50175183"/>
    <s v="VIGO, MARIO ALBERTO"/>
    <n v="50252948"/>
    <s v="LAPORTA, JORGE EDUARDO"/>
    <n v="27138555009"/>
    <s v="F"/>
    <s v="AR"/>
    <s v="Argentina"/>
    <s v="patricia.barga@neoris.com"/>
    <s v="patricia.barga"/>
    <n v="4460"/>
    <n v="1274"/>
    <n v="74"/>
    <n v="21"/>
    <n v="16"/>
    <s v="ARGENTINA"/>
    <n v="8"/>
    <s v="ARGENTINA"/>
    <n v="3"/>
    <s v="SF - SN - ROJAS"/>
    <s v="SF - SN - ROJASDEVELOHX04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03502.55"/>
    <n v="1665.6348567750242"/>
    <m/>
    <m/>
    <n v="1"/>
    <n v="121639.08284758979"/>
    <n v="135154.536497322"/>
    <n v="2175.0005873402315"/>
    <n v="0.76580892275155588"/>
    <n v="151259.47895163743"/>
    <n v="2434.172496807812"/>
    <s v="Apply"/>
    <m/>
    <n v="103502.55"/>
    <n v="1665.6348567750242"/>
    <n v="0.76580892275155588"/>
    <n v="151259.47895163743"/>
    <n v="2434.172496807812"/>
    <s v="ARS"/>
    <n v="0"/>
    <s v="ZABRANA, NICOLAS HORACIO"/>
    <s v="NO"/>
    <m/>
    <n v="0"/>
    <n v="0"/>
    <s v="LAPORTA, JORGE EDUARDO/DELIA, OSCAR ENRIQUE/MATHEU, EDUARDO GABRIEL"/>
  </r>
  <r>
    <n v="50251714"/>
    <s v="BARREIRO, TATIANA VANESA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4-10-20T00:00:00"/>
    <d v="2014-10-20T00:00:00"/>
    <d v="2019-05-01T00:00:00"/>
    <m/>
    <m/>
    <d v="1990-06-13T00:00:00"/>
    <n v="50178384"/>
    <s v="GAMBARO, MATIAS NICOLAS"/>
    <n v="50171792"/>
    <s v="PALMITESSA, SABRINA MAGALI"/>
    <n v="50250248"/>
    <s v="ZABRANA, NICOLAS HORACIO"/>
    <n v="50176899"/>
    <s v="DIP, MARCOS JAVIER"/>
    <n v="50172253"/>
    <s v="MATHEU, EDUARDO GABRIEL"/>
    <n v="27350957478"/>
    <s v="F"/>
    <s v="AR"/>
    <s v="Argentina"/>
    <s v="tatiana.barreiro@neoris.com"/>
    <s v="tatiana.barreiro"/>
    <n v="3775"/>
    <n v="1078"/>
    <n v="63"/>
    <n v="1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.NET WEB"/>
    <s v="JAVA FULL STACK"/>
    <m/>
    <m/>
    <m/>
    <m/>
    <m/>
    <n v="0"/>
    <m/>
    <m/>
    <n v="95497.9"/>
    <n v="1536.8184744126165"/>
    <m/>
    <m/>
    <n v="0.9"/>
    <n v="129956.28509357883"/>
    <n v="116960.65658422095"/>
    <n v="1882.2120467367388"/>
    <n v="0.81649592939172611"/>
    <n v="131556.91336390763"/>
    <n v="2117.1051394256137"/>
    <s v="Apply"/>
    <m/>
    <n v="95497.9"/>
    <n v="1536.8184744126165"/>
    <n v="0.81649592939172611"/>
    <n v="131556.91336390763"/>
    <n v="2117.1051394256137"/>
    <s v="ARS"/>
    <n v="0"/>
    <s v="ZABRANA, NICOLAS HORACIO"/>
    <s v="NO"/>
    <m/>
    <n v="0"/>
    <n v="0"/>
    <s v="LAPORTA, JORGE EDUARDO/DELIA, OSCAR ENRIQUE/MATHEU, EDUARDO GABRIEL"/>
  </r>
  <r>
    <n v="50171620"/>
    <s v="BARRIO, GUSTAVO ARIEL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2-10-09T00:00:00"/>
    <d v="2012-10-09T00:00:00"/>
    <d v="2019-05-01T00:00:00"/>
    <m/>
    <m/>
    <d v="1983-12-16T00:00:00"/>
    <n v="50174986"/>
    <s v="LOMBARDI, CRISTIAN"/>
    <n v="50171792"/>
    <s v="PALMITESSA, SABRINA MAGALI"/>
    <n v="50250248"/>
    <s v="ZABRANA, NICOLAS HORACIO"/>
    <n v="50174986"/>
    <s v="LOMBARDI, CRISTIAN"/>
    <n v="50173959"/>
    <s v="RODRIGUEZ, CESAR"/>
    <n v="20307186722"/>
    <s v="M"/>
    <s v="AR"/>
    <s v="Argentina"/>
    <s v="gustavo.barrio@neoris.com"/>
    <s v="gustavo.barrio"/>
    <n v="5145"/>
    <n v="1469"/>
    <n v="86"/>
    <n v="24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122037.07"/>
    <n v="1963.9052140328292"/>
    <m/>
    <m/>
    <n v="0.9"/>
    <n v="138013.57476938071"/>
    <n v="138013.57476938071"/>
    <n v="2221.0102151493516"/>
    <n v="0.88423961341427992"/>
    <n v="176432.17140572958"/>
    <n v="2839.2689315373282"/>
    <s v="Apply"/>
    <m/>
    <n v="122037.07"/>
    <n v="1963.9052140328292"/>
    <n v="0.88423961341427992"/>
    <n v="176432.17140572958"/>
    <n v="2839.2689315373282"/>
    <s v="ARS"/>
    <n v="0"/>
    <s v="ZABRANA, NICOLAS HORACIO"/>
    <s v="NO"/>
    <m/>
    <n v="0"/>
    <n v="0"/>
    <s v="RODRIGUEZ, CESAR"/>
  </r>
  <r>
    <n v="50177948"/>
    <s v="BASILICO, MARIN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08-02-01T00:00:00"/>
    <d v="2008-02-01T00:00:00"/>
    <d v="2019-05-01T00:00:00"/>
    <m/>
    <m/>
    <d v="1984-06-21T00:00:00"/>
    <n v="50174608"/>
    <s v="DANDINI, WALTER ANDRES"/>
    <n v="50171792"/>
    <s v="PALMITESSA, SABRINA MAGALI"/>
    <n v="50250248"/>
    <s v="ZABRANA, NICOLAS HORACIO"/>
    <n v="50174608"/>
    <s v="DANDINI, WALTER ANDRES"/>
    <n v="50172284"/>
    <s v="DELIA, OSCAR ENRIQUE"/>
    <n v="27303015618"/>
    <s v="F"/>
    <s v="AR"/>
    <s v="Argentina"/>
    <s v="marina.basilico@neoris.com"/>
    <s v="marina.basilico"/>
    <n v="4155"/>
    <n v="1186"/>
    <n v="69"/>
    <n v="20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8423.17"/>
    <n v="1583.8939491470871"/>
    <m/>
    <m/>
    <n v="1"/>
    <n v="135154.536497322"/>
    <n v="135154.536497322"/>
    <n v="2175.0005873402315"/>
    <n v="0.72822690640465626"/>
    <n v="146278.25812650277"/>
    <n v="2354.0112347361242"/>
    <s v="Apply"/>
    <m/>
    <n v="98423.17"/>
    <n v="1583.8939491470871"/>
    <n v="0.72822690640465626"/>
    <n v="146278.25812650277"/>
    <n v="2354.0112347361242"/>
    <s v="ARS"/>
    <n v="0"/>
    <s v="ZABRANA, NICOLAS HORACIO"/>
    <s v="NO"/>
    <m/>
    <n v="0"/>
    <n v="0"/>
    <s v="LAPORTA, JORGE EDUARDO/DELIA, OSCAR ENRIQUE/MATHEU, EDUARDO GABRIEL"/>
  </r>
  <r>
    <n v="50177605"/>
    <s v="BASSI, MAURICIO GASTO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08-04-01T00:00:00"/>
    <d v="2008-04-01T00:00:00"/>
    <d v="2019-05-01T00:00:00"/>
    <m/>
    <m/>
    <d v="1986-01-10T00:00:00"/>
    <n v="50175323"/>
    <s v="CAVAGNARI, LIONEL"/>
    <n v="50171792"/>
    <s v="PALMITESSA, SABRINA MAGALI"/>
    <n v="50250248"/>
    <s v="ZABRANA, NICOLAS HORACIO"/>
    <n v="50251537"/>
    <s v="GRIPPO, GISELA YANINA"/>
    <n v="50172253"/>
    <s v="MATHEU, EDUARDO GABRIEL"/>
    <n v="20317981679"/>
    <s v="M"/>
    <s v="AR"/>
    <s v="Argentina"/>
    <s v="mauricio.bassi@neoris.com"/>
    <s v="mauricio.bassi"/>
    <n v="3140"/>
    <n v="897"/>
    <n v="52"/>
    <n v="15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WEB"/>
    <s v=".NET WEB"/>
    <m/>
    <m/>
    <m/>
    <m/>
    <m/>
    <n v="0"/>
    <m/>
    <m/>
    <n v="80532.39"/>
    <n v="1295.9831026713871"/>
    <m/>
    <m/>
    <n v="0.9"/>
    <n v="129956.28509357883"/>
    <n v="116960.65658422095"/>
    <n v="1882.2120467367388"/>
    <n v="0.68854256082266685"/>
    <n v="112421.6162518139"/>
    <n v="1809.1666599905682"/>
    <s v="Apply"/>
    <m/>
    <n v="80532.39"/>
    <n v="1295.9831026713871"/>
    <n v="0.68854256082266685"/>
    <n v="112421.6162518139"/>
    <n v="1809.1666599905682"/>
    <s v="ARS"/>
    <n v="0"/>
    <s v="ZABRANA, NICOLAS HORACIO"/>
    <s v="NO"/>
    <m/>
    <n v="0"/>
    <n v="0"/>
    <s v="LAPORTA, JORGE EDUARDO/DELIA, OSCAR ENRIQUE/MATHEU, EDUARDO GABRIEL"/>
  </r>
  <r>
    <n v="50256728"/>
    <s v="BELLO, FEDERICO CARLOS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03-11T00:00:00"/>
    <d v="2019-03-11T00:00:00"/>
    <d v="2019-05-01T00:00:00"/>
    <m/>
    <m/>
    <d v="1983-03-19T00:00:00"/>
    <n v="50257553"/>
    <s v="VILARIÑO, MARCELA"/>
    <n v="50171792"/>
    <s v="PALMITESSA, SABRINA MAGALI"/>
    <n v="50250248"/>
    <s v="ZABRANA, NICOLAS HORACIO"/>
    <n v="50253251"/>
    <s v="LONGO, CRISTIAN"/>
    <n v="50256044"/>
    <s v="JUNIOR, EULER DE ALMEIDA BARBO"/>
    <n v="20299419992"/>
    <s v="M"/>
    <s v="AR"/>
    <s v="Argentina"/>
    <s v="federico.bello@neoris.com"/>
    <s v="federico.bello"/>
    <n v="2545"/>
    <n v="727"/>
    <n v="42"/>
    <n v="12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Functional Analyst"/>
    <m/>
    <m/>
    <m/>
    <m/>
    <m/>
    <n v="0"/>
    <m/>
    <m/>
    <n v="59440"/>
    <n v="956.54972642420341"/>
    <m/>
    <m/>
    <n v="1"/>
    <n v="151580"/>
    <n v="151580"/>
    <n v="2439.3305439330543"/>
    <n v="0.39213616572107141"/>
    <n v="85561.316867314134"/>
    <n v="1376.9120834778587"/>
    <s v="Apply"/>
    <m/>
    <n v="59440"/>
    <n v="956.54972642420341"/>
    <n v="0.39213616572107141"/>
    <n v="85561.316867314134"/>
    <n v="1376.9120834778587"/>
    <s v="ARS"/>
    <n v="0"/>
    <s v="ZABRANA, NICOLAS HORACIO"/>
    <s v="NO"/>
    <m/>
    <n v="0"/>
    <n v="0"/>
    <s v="JUNIOR, EULER DE ALMEIDA BARBOSA"/>
  </r>
  <r>
    <n v="50252473"/>
    <s v="BIGLIA, GUSTAVO ANTONIO"/>
    <s v="AR"/>
    <s v="IC"/>
    <n v="4"/>
    <n v="3446"/>
    <s v="NEORIS ONE ARGENTINA"/>
    <n v="3446931"/>
    <s v="M-C&amp;E"/>
    <s v="Active"/>
    <s v="Full-time Regular"/>
    <s v="MNGSER"/>
    <s v="Managed Services"/>
    <s v="FY04"/>
    <s v="Sr Consultant - HT"/>
    <s v="Sr Consultant - HT"/>
    <s v="Sr. Consultant"/>
    <d v="2015-09-01T00:00:00"/>
    <d v="2015-09-01T00:00:00"/>
    <d v="2019-05-01T00:00:00"/>
    <m/>
    <m/>
    <d v="1971-08-14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221949790"/>
    <s v="M"/>
    <s v="AR"/>
    <s v="Argentina"/>
    <s v="gustavo.biglia@neoris.com"/>
    <s v="gustavo.biglia"/>
    <n v="4765"/>
    <n v="1361"/>
    <n v="79"/>
    <n v="23"/>
    <n v="16"/>
    <s v="ARGENTINA"/>
    <n v="8"/>
    <s v="ARGENTINA"/>
    <n v="4"/>
    <s v="ROS - BS AS"/>
    <s v="ROS - BS ASMNGSERFY04"/>
    <n v="7"/>
    <s v="General Operation"/>
    <n v="35"/>
    <s v="SAP BASIS &amp; Global Support"/>
    <s v="S13"/>
    <s v="Managed Services"/>
    <n v="100"/>
    <s v="Billable"/>
    <n v="56"/>
    <s v="New IT"/>
    <m/>
    <s v="ARGSNICOLA"/>
    <s v="25 de mayo 11"/>
    <n v="40"/>
    <m/>
    <s v="."/>
    <s v="SAP FUNCTIONAL"/>
    <s v="PLATFORMS &amp; SOLUTIONS"/>
    <s v="ERP DEVELOPMENT &amp; IMPLEMENTATI"/>
    <s v="SAP S4HANA - FINANCIAL (FI)"/>
    <s v="SAP S4 Hana - SAP FI (FINANCIAL ACCOUNTING)"/>
    <m/>
    <m/>
    <m/>
    <m/>
    <m/>
    <n v="0"/>
    <m/>
    <m/>
    <n v="108963.24"/>
    <n v="1753.5120695204378"/>
    <m/>
    <m/>
    <n v="0.9"/>
    <n v="142040.87985176526"/>
    <n v="127836.79186658874"/>
    <n v="2057.2383628353514"/>
    <n v="0.85236212837470693"/>
    <n v="163176.5881646976"/>
    <n v="2625.9508877485937"/>
    <s v="Apply"/>
    <m/>
    <n v="108963.24"/>
    <n v="1753.5120695204378"/>
    <n v="0.85236212837470693"/>
    <n v="163176.5881646976"/>
    <n v="2625.9508877485937"/>
    <s v="ARS"/>
    <n v="0"/>
    <s v="ZABRANA, NICOLAS HORACIO"/>
    <s v="NO"/>
    <m/>
    <n v="0"/>
    <n v="0"/>
    <s v="RODRIGUEZ, ARIEL EDUARDO"/>
  </r>
  <r>
    <n v="50253212"/>
    <s v="BLANCO, CRISTIAN PABLO"/>
    <s v="AR"/>
    <s v="IC"/>
    <n v="4"/>
    <n v="228"/>
    <s v="NEORIS ARGENTINA"/>
    <n v="2280923"/>
    <s v="SWF (Non SAP)"/>
    <s v="Active"/>
    <s v="Full-time Regular"/>
    <s v="CONSUL"/>
    <s v="Business Consulting"/>
    <s v="BX04"/>
    <s v="Sr Business Consultant"/>
    <s v="Sr Business Consultant"/>
    <s v="Sr. Consultant"/>
    <d v="2016-07-18T00:00:00"/>
    <d v="2016-07-18T00:00:00"/>
    <d v="2019-05-01T00:00:00"/>
    <m/>
    <m/>
    <d v="1983-05-23T00:00:00"/>
    <n v="50178356"/>
    <s v="ORSI, SEBASTIAN ENRIQUE"/>
    <n v="50171792"/>
    <s v="PALMITESSA, SABRINA MAGALI"/>
    <n v="50250248"/>
    <s v="ZABRANA, NICOLAS HORACIO"/>
    <n v="50178356"/>
    <s v="ORSI, SEBASTIAN ENRIQUE"/>
    <n v="50252948"/>
    <s v="LAPORTA, JORGE EDUARDO"/>
    <n v="20303246186"/>
    <s v="M"/>
    <s v="AR"/>
    <s v="Argentina"/>
    <s v="cristian.blanco@neoris.com"/>
    <s v="cristian.blanco"/>
    <n v="4110"/>
    <n v="1173"/>
    <n v="69"/>
    <n v="20"/>
    <n v="16"/>
    <s v="ARGENTINA"/>
    <n v="8"/>
    <s v="ARGENTINA"/>
    <n v="4"/>
    <s v="ROS - BS AS"/>
    <s v="ROS - BS ASCONSULB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02457.44"/>
    <n v="1648.8162214354684"/>
    <m/>
    <m/>
    <n v="1"/>
    <n v="135315.30715929341"/>
    <n v="135315.30715929341"/>
    <n v="2177.5878203941652"/>
    <n v="0.75717553431990459"/>
    <n v="141231.3212593706"/>
    <n v="2272.7924245151366"/>
    <s v="Apply"/>
    <m/>
    <n v="102457.44"/>
    <n v="1648.8162214354684"/>
    <n v="0.75717553431990459"/>
    <n v="141231.3212593706"/>
    <n v="2272.7924245151366"/>
    <s v="ARS"/>
    <n v="0"/>
    <s v="ZABRANA, NICOLAS HORACIO"/>
    <s v="NO"/>
    <m/>
    <n v="0"/>
    <n v="0"/>
    <s v="LAPORTA, JORGE EDUARDO/DELIA, OSCAR ENRIQUE/MATHEU, EDUARDO GABRIEL"/>
  </r>
  <r>
    <n v="50251966"/>
    <s v="BOLLATTI, CARLOS EDUARD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2-09T00:00:00"/>
    <d v="2015-02-09T00:00:00"/>
    <d v="2019-05-01T00:00:00"/>
    <m/>
    <m/>
    <d v="1992-05-13T00:00:00"/>
    <n v="50174608"/>
    <s v="DANDINI, WALTER ANDRES"/>
    <n v="50171792"/>
    <s v="PALMITESSA, SABRINA MAGALI"/>
    <n v="50250248"/>
    <s v="ZABRANA, NICOLAS HORACIO"/>
    <n v="50179169"/>
    <s v="ROSATTI, ANIBAL JOSE"/>
    <n v="50172284"/>
    <s v="DELIA, OSCAR ENRIQUE"/>
    <n v="20366318926"/>
    <s v="M"/>
    <s v="AR"/>
    <s v="Argentina"/>
    <s v="carlos.bollatti@neoris.com"/>
    <s v="carlos.bollatti"/>
    <n v="4040"/>
    <n v="1153"/>
    <n v="67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4720"/>
    <n v="1685.2269069842291"/>
    <m/>
    <m/>
    <n v="1"/>
    <n v="129956.28509357883"/>
    <n v="129956.28509357883"/>
    <n v="2091.3467185963764"/>
    <n v="0.80580942987554083"/>
    <n v="142916.20149329191"/>
    <n v="2299.9066864063711"/>
    <s v="Apply"/>
    <m/>
    <n v="104720"/>
    <n v="1685.2269069842291"/>
    <n v="0.80580942987554083"/>
    <n v="142916.20149329191"/>
    <n v="2299.9066864063711"/>
    <s v="ARS"/>
    <n v="0"/>
    <s v="ZABRANA, NICOLAS HORACIO"/>
    <s v="NO"/>
    <m/>
    <n v="0"/>
    <n v="0"/>
    <s v="LAPORTA, JORGE EDUARDO/DELIA, OSCAR ENRIQUE/MATHEU, EDUARDO GABRIEL"/>
  </r>
  <r>
    <n v="50252418"/>
    <s v="BOLLATTI, MARTIN JORGE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8-03T00:00:00"/>
    <d v="2015-08-03T00:00:00"/>
    <d v="2019-05-01T00:00:00"/>
    <m/>
    <m/>
    <d v="1992-05-13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66318934"/>
    <s v="M"/>
    <s v="AR"/>
    <s v="Argentina"/>
    <s v="martin.bollatti@neoris.com"/>
    <s v="martin.bollatti"/>
    <n v="3675"/>
    <n v="1050"/>
    <n v="61"/>
    <n v="1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95295.2"/>
    <n v="1533.5564853556484"/>
    <m/>
    <m/>
    <n v="1"/>
    <n v="129956.28509357883"/>
    <n v="129956.28509357883"/>
    <n v="2091.3467185963764"/>
    <n v="0.73328658118674217"/>
    <n v="130501.25223102435"/>
    <n v="2100.1167079340898"/>
    <s v="Apply"/>
    <m/>
    <n v="95295.2"/>
    <n v="1533.5564853556484"/>
    <n v="0.73328658118674217"/>
    <n v="130501.25223102435"/>
    <n v="2100.1167079340898"/>
    <s v="ARS"/>
    <n v="0"/>
    <s v="ZABRANA, NICOLAS HORACIO"/>
    <s v="NO"/>
    <m/>
    <n v="0"/>
    <n v="0"/>
    <s v="LAPORTA, JORGE EDUARDO/DELIA, OSCAR ENRIQUE/MATHEU, EDUARDO GABRIEL"/>
  </r>
  <r>
    <n v="50252387"/>
    <s v="BONIFETTO, DANTE SEBASTIA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7-06-05T00:00:00"/>
    <d v="2017-06-05T00:00:00"/>
    <d v="2019-05-01T00:00:00"/>
    <m/>
    <m/>
    <d v="1984-08-29T00:00:00"/>
    <n v="50176819"/>
    <s v="MESERE, CECILIA GUADALUPE"/>
    <n v="50171792"/>
    <s v="PALMITESSA, SABRINA MAGALI"/>
    <n v="50250248"/>
    <s v="ZABRANA, NICOLAS HORACIO"/>
    <n v="50179698"/>
    <s v="GUAITA, JOSE IGNACIO"/>
    <n v="50172284"/>
    <s v="DELIA, OSCAR ENRIQUE"/>
    <n v="20307568897"/>
    <s v="M"/>
    <s v="AR"/>
    <s v="Argentina"/>
    <s v="dante.bonifetto@neoris.com"/>
    <s v="dante.bonifetto"/>
    <n v="4180"/>
    <n v="1193"/>
    <n v="70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6391.56"/>
    <n v="1712.1268104280657"/>
    <m/>
    <m/>
    <n v="1"/>
    <n v="129956.28509357883"/>
    <n v="129956.28509357883"/>
    <n v="2091.3467185963764"/>
    <n v="0.81867190896838604"/>
    <n v="149533.80442682569"/>
    <n v="2406.4017448797181"/>
    <s v="Apply"/>
    <m/>
    <n v="106391.56"/>
    <n v="1712.1268104280657"/>
    <n v="0.81867190896838604"/>
    <n v="149533.80442682569"/>
    <n v="2406.4017448797181"/>
    <s v="ARS"/>
    <n v="0"/>
    <s v="ZABRANA, NICOLAS HORACIO"/>
    <s v="NO"/>
    <m/>
    <n v="0"/>
    <n v="0"/>
    <s v="LAPORTA, JORGE EDUARDO/DELIA, OSCAR ENRIQUE/MATHEU, EDUARDO GABRIEL"/>
  </r>
  <r>
    <n v="50254351"/>
    <s v="BORDA, RAMIRO EZEQUIEL"/>
    <s v="AR"/>
    <s v="IC"/>
    <n v="4"/>
    <n v="3772"/>
    <s v="NEORIS CONSULTING ARGENTINA"/>
    <n v="3772604"/>
    <s v="BI &amp; Analytics Delivery"/>
    <s v="Active"/>
    <s v="Full-time Regular"/>
    <s v="SYINCO"/>
    <s v="Systems Integration Consulting"/>
    <s v="NZ04"/>
    <s v="Sr SI Consultant - O"/>
    <s v="Sr SI Consultant - O"/>
    <s v="Sr. Consultant"/>
    <d v="2017-07-31T00:00:00"/>
    <d v="2017-07-31T00:00:00"/>
    <d v="2019-05-01T00:00:00"/>
    <m/>
    <m/>
    <d v="1986-09-15T00:00:00"/>
    <n v="50175183"/>
    <s v="VIGO, MARIO ALBERTO"/>
    <n v="50171792"/>
    <s v="PALMITESSA, SABRINA MAGALI"/>
    <n v="50252429"/>
    <s v="SANCHEZ, EZEQUIEL RAUL"/>
    <n v="50175183"/>
    <s v="VIGO, MARIO ALBERTO"/>
    <n v="50172495"/>
    <s v="ESTEVEZ ESTEVEZ, JULIO"/>
    <n v="20325555786"/>
    <s v="M"/>
    <s v="AR"/>
    <s v="Argentina"/>
    <s v="ramiro.borda@neoris.com"/>
    <s v="ramiro.borda"/>
    <n v="3375"/>
    <n v="963"/>
    <n v="56"/>
    <n v="16"/>
    <n v="16"/>
    <s v="ARGENTINA"/>
    <n v="8"/>
    <s v="ARGENTINA"/>
    <n v="4"/>
    <s v="ROS - BS AS"/>
    <s v="ROS - BS ASSYINCONZ04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BI ETL"/>
    <s v="BIG DATA &amp; ANALYTICS"/>
    <s v="STRUCTURED DATA"/>
    <s v="TERADATA"/>
    <s v="Teradata"/>
    <m/>
    <m/>
    <m/>
    <m/>
    <m/>
    <n v="0"/>
    <m/>
    <m/>
    <n v="84283.68"/>
    <n v="1356.3514644351462"/>
    <m/>
    <m/>
    <n v="1"/>
    <n v="159000"/>
    <n v="159000"/>
    <n v="2558.7383327969101"/>
    <n v="0.53008603773584906"/>
    <n v="113647.78958636989"/>
    <n v="1828.8990921527179"/>
    <s v="Apply"/>
    <m/>
    <n v="84283.68"/>
    <n v="1356.3514644351462"/>
    <n v="0.53008603773584906"/>
    <n v="113647.78958636989"/>
    <n v="1828.8990921527179"/>
    <s v="ARS"/>
    <n v="0"/>
    <s v="ZABRANA, NICOLAS HORACIO"/>
    <s v="NO"/>
    <m/>
    <n v="0"/>
    <n v="0"/>
    <s v="VIGETTI, OMAR"/>
  </r>
  <r>
    <n v="50253468"/>
    <s v="BORGEAUD, EDUARDO"/>
    <s v="AR"/>
    <s v="IC"/>
    <n v="4"/>
    <n v="3772"/>
    <s v="NEORIS CONSULTING ARGENTINA"/>
    <n v="3772931"/>
    <s v="M-C&amp;E"/>
    <s v="Active"/>
    <s v="Full-time Regular"/>
    <s v="MNGSER"/>
    <s v="Managed Services"/>
    <s v="FZ04"/>
    <s v="Sr Consultant - O"/>
    <s v="Sr Consultant - O"/>
    <s v="Sr. Consultant"/>
    <d v="2016-11-14T00:00:00"/>
    <d v="2016-11-14T00:00:00"/>
    <d v="2019-05-01T00:00:00"/>
    <m/>
    <m/>
    <d v="1966-02-23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179107474"/>
    <s v="M"/>
    <s v="AR"/>
    <s v="Argentina"/>
    <s v="eduardo.borgeaud@neoris.com"/>
    <s v="eduardo.borgeaud"/>
    <n v="5985"/>
    <n v="1710"/>
    <n v="100"/>
    <n v="29"/>
    <n v="16"/>
    <s v="ARGENTINA"/>
    <n v="8"/>
    <s v="ARGENTINA"/>
    <n v="4"/>
    <s v="ROS - BS AS"/>
    <s v="ROS - BS ASMNGSERFZ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PROJECT MANAGER"/>
    <s v="PLATFORMS &amp; SOLUTIONS"/>
    <s v="ERP DEVELOPMENT &amp; IMPLEMENTATI"/>
    <s v="SAP R3 - LOGISTICS PM (PLANT M"/>
    <s v="ERP SOLUTIONS - SAP R3 - LOGISTICS PM (PLANT MAINTENANCE)"/>
    <m/>
    <m/>
    <m/>
    <m/>
    <m/>
    <n v="0"/>
    <m/>
    <m/>
    <n v="139449.21"/>
    <n v="2244.1134534921143"/>
    <m/>
    <m/>
    <n v="1"/>
    <n v="131296.04061000748"/>
    <n v="131296.04061000748"/>
    <n v="2112.9069940458235"/>
    <n v="1.0620976028836249"/>
    <n v="202276.63094100912"/>
    <n v="3255.1759082878839"/>
    <s v="Apply"/>
    <m/>
    <n v="139449.21"/>
    <n v="2244.1134534921143"/>
    <n v="1.0620976028836249"/>
    <n v="202276.63094100912"/>
    <n v="3255.1759082878839"/>
    <s v="ARS"/>
    <n v="0"/>
    <s v="ZABRANA, NICOLAS HORACIO"/>
    <s v="NO"/>
    <m/>
    <n v="0"/>
    <n v="0"/>
    <s v="RODRIGUEZ, ARIEL EDUARDO"/>
  </r>
  <r>
    <n v="50252018"/>
    <s v="BORSANI, MARCELA SILVIA"/>
    <s v="AR"/>
    <s v="IC"/>
    <n v="4"/>
    <n v="3446"/>
    <s v="NEORIS ONE ARGENTINA"/>
    <n v="3446923"/>
    <s v="SWF (Non SAP)"/>
    <s v="Active"/>
    <s v="Full-time Regular"/>
    <s v="SYINCO"/>
    <s v="Systems Integration Consulting"/>
    <s v="NX04"/>
    <s v="Sr SI Consultant"/>
    <s v="Sr SI Consultant"/>
    <s v="Sr. Consultant"/>
    <d v="2018-12-10T00:00:00"/>
    <d v="2018-12-10T00:00:00"/>
    <d v="2019-05-01T00:00:00"/>
    <m/>
    <m/>
    <d v="1965-09-26T00:00:00"/>
    <n v="50257553"/>
    <s v="VILARIÑO, MARCELA"/>
    <n v="50171792"/>
    <s v="PALMITESSA, SABRINA MAGALI"/>
    <n v="50250248"/>
    <s v="ZABRANA, NICOLAS HORACIO"/>
    <n v="50178523"/>
    <s v="RAGGI, PAULA"/>
    <n v="50252948"/>
    <s v="LAPORTA, JORGE EDUARDO"/>
    <n v="27178015457"/>
    <s v="F"/>
    <s v="AR"/>
    <s v="Argentina"/>
    <s v="marcela.borsani@neoris.com"/>
    <s v="marcela.borsani"/>
    <n v="3560"/>
    <n v="1017"/>
    <n v="59"/>
    <n v="17"/>
    <n v="16"/>
    <s v="ARGENTINA"/>
    <n v="8"/>
    <s v="ARGENTINA"/>
    <n v="4"/>
    <s v="SF - SN - ROJAS"/>
    <s v="SF - SN - ROJASSYINCONX04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FUNCTIONAL ANALYST"/>
    <s v="PLATFORMS &amp; SOLUTIONS"/>
    <s v="ERP DEVELOPMENT &amp; IMPLEMENTATI"/>
    <s v="CALLIDUS"/>
    <s v="Functional Analyst"/>
    <m/>
    <m/>
    <m/>
    <m/>
    <m/>
    <n v="0"/>
    <m/>
    <m/>
    <n v="83435.259999999995"/>
    <n v="1342.6981010621178"/>
    <m/>
    <m/>
    <n v="1"/>
    <n v="136422.00000000003"/>
    <n v="151580"/>
    <n v="2439.3305439330543"/>
    <n v="0.55043712890882701"/>
    <n v="118059.20125882165"/>
    <n v="1899.8905899391962"/>
    <s v="Apply"/>
    <m/>
    <n v="83435.259999999995"/>
    <n v="1342.6981010621178"/>
    <n v="0.55043712890882701"/>
    <n v="118059.20125882165"/>
    <n v="1899.8905899391962"/>
    <s v="ARS"/>
    <n v="0"/>
    <s v="ZABRANA, NICOLAS HORACIO"/>
    <s v="NO"/>
    <m/>
    <n v="0"/>
    <n v="0"/>
    <s v="JUNIOR, EULER DE ALMEIDA BARBOSA"/>
  </r>
  <r>
    <n v="50251965"/>
    <s v="BORTOLOTTO, AGUSTIN IGNACI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2-09T00:00:00"/>
    <d v="2015-02-09T00:00:00"/>
    <d v="2019-05-01T00:00:00"/>
    <m/>
    <m/>
    <d v="1991-05-05T00:00:00"/>
    <n v="50179357"/>
    <s v="BUZEY ROCCI, MILTON IGNACIO"/>
    <n v="50171792"/>
    <s v="PALMITESSA, SABRINA MAGALI"/>
    <n v="50250248"/>
    <s v="ZABRANA, NICOLAS HORACIO"/>
    <n v="50171933"/>
    <s v="CASALS, CARLOS CELESTE"/>
    <n v="50172284"/>
    <s v="DELIA, OSCAR ENRIQUE"/>
    <n v="23360060624"/>
    <s v="M"/>
    <s v="AR"/>
    <s v="Argentina"/>
    <s v="agustin.bortolotto@neoris.com"/>
    <s v="agustin.bortolotto"/>
    <n v="3775"/>
    <n v="1078"/>
    <n v="63"/>
    <n v="1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96065.15"/>
    <n v="1545.9470550370131"/>
    <m/>
    <m/>
    <n v="1"/>
    <n v="129956.28509357883"/>
    <n v="129956.28509357883"/>
    <n v="2091.3467185963764"/>
    <n v="0.73921126577930008"/>
    <n v="130312.48255212713"/>
    <n v="2097.078895270794"/>
    <s v="Apply"/>
    <m/>
    <n v="96065.15"/>
    <n v="1545.9470550370131"/>
    <n v="0.73921126577930008"/>
    <n v="130312.48255212713"/>
    <n v="2097.078895270794"/>
    <s v="ARS"/>
    <n v="0"/>
    <s v="ZABRANA, NICOLAS HORACIO"/>
    <s v="NO"/>
    <m/>
    <n v="0"/>
    <n v="0"/>
    <s v="LAPORTA, JORGE EDUARDO/DELIA, OSCAR ENRIQUE/MATHEU, EDUARDO GABRIEL"/>
  </r>
  <r>
    <n v="50172469"/>
    <s v="BROVEGLIO, DIEGO FERNANDO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1-06-13T00:00:00"/>
    <d v="2011-06-13T00:00:00"/>
    <d v="2019-05-01T00:00:00"/>
    <m/>
    <m/>
    <d v="1974-06-25T00:00:00"/>
    <n v="50256330"/>
    <s v="RICARDO, SABRINA"/>
    <n v="50250248"/>
    <s v="ZABRANA, NICOLAS HORACIO"/>
    <n v="50250248"/>
    <s v="ZABRANA, NICOLAS HORACIO"/>
    <n v="50256330"/>
    <s v="RICARDO, SABRINA"/>
    <n v="50250248"/>
    <s v="ZABRANA, NICOLAS HORACIO"/>
    <n v="23239957579"/>
    <s v="M"/>
    <s v="AR"/>
    <s v="Argentina"/>
    <s v=" diego.broveglio@neoris.com"/>
    <s v=" diego.broveglio"/>
    <n v="3575"/>
    <n v="1021"/>
    <n v="60"/>
    <n v="17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82667.460000000006"/>
    <n v="1330.3421306726748"/>
    <m/>
    <m/>
    <n v="1"/>
    <n v="136655.06267572206"/>
    <n v="136655.06267572206"/>
    <n v="2199.1480958436123"/>
    <n v="0.60493521704473663"/>
    <n v="123243.74860138319"/>
    <n v="1983.3239234210362"/>
    <s v="Apply"/>
    <m/>
    <n v="82667.460000000006"/>
    <n v="1330.3421306726748"/>
    <n v="0.60493521704473663"/>
    <n v="123243.74860138319"/>
    <n v="1983.3239234210362"/>
    <s v="ARS"/>
    <n v="0"/>
    <s v="ZABRANA, NICOLAS HORACIO"/>
    <s v="NO"/>
    <m/>
    <n v="0"/>
    <n v="0"/>
    <s v="PEREZ HERNANDEZ, SUSANA EDITH"/>
  </r>
  <r>
    <n v="50179721"/>
    <s v="CABRERA POMA, GINA CAROLINA"/>
    <s v="AR"/>
    <s v="IC"/>
    <n v="4"/>
    <n v="228"/>
    <s v="NEORIS ARGENTINA"/>
    <n v="2280470"/>
    <s v="OTS AGRIBUSINESS"/>
    <s v="Active"/>
    <s v="Full-time Regular"/>
    <s v="DEVELO"/>
    <s v="Software Development"/>
    <s v="HX04"/>
    <s v="Sr Functional Analyst"/>
    <s v="Sr Functional Analyst"/>
    <s v="Sr. Consultant"/>
    <d v="2010-06-01T00:00:00"/>
    <d v="2010-06-01T00:00:00"/>
    <d v="2019-05-01T00:00:00"/>
    <m/>
    <m/>
    <d v="1976-05-22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7188908166"/>
    <s v="F"/>
    <s v="PE"/>
    <s v="Peru"/>
    <s v="gina.cabrera@neoris.com"/>
    <s v="gina.cabrera"/>
    <n v="3420"/>
    <n v="977"/>
    <n v="57"/>
    <n v="16"/>
    <n v="16"/>
    <s v="ARGENTINA"/>
    <n v="8"/>
    <s v="ARGENTINA"/>
    <n v="4"/>
    <s v="ROS - BS AS"/>
    <s v="ROS - BS ASDEVELOHX04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81916.34"/>
    <n v="1318.2545864177662"/>
    <m/>
    <m/>
    <n v="1"/>
    <n v="135154.536497322"/>
    <n v="135154.536497322"/>
    <n v="2175.0005873402315"/>
    <n v="0.60609389905031508"/>
    <n v="120422.2214373062"/>
    <n v="1937.9179503911523"/>
    <s v="Apply"/>
    <m/>
    <n v="81916.34"/>
    <n v="1318.2545864177662"/>
    <n v="0.60609389905031508"/>
    <n v="120422.2214373062"/>
    <n v="1937.9179503911523"/>
    <s v="ARS"/>
    <n v="0"/>
    <s v="ZABRANA, NICOLAS HORACIO"/>
    <s v="NO"/>
    <m/>
    <n v="0"/>
    <n v="0"/>
    <s v="MORENO, CESAR OSCAR"/>
  </r>
  <r>
    <n v="50252954"/>
    <s v="CARBONELLI, RODOLFO PASCUA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6-04-04T00:00:00"/>
    <d v="2016-04-04T00:00:00"/>
    <d v="2019-05-01T00:00:00"/>
    <m/>
    <m/>
    <d v="1988-06-09T00:00:00"/>
    <n v="50173362"/>
    <s v="MENDEZ, ALBERTO JUAN"/>
    <n v="50171792"/>
    <s v="PALMITESSA, SABRINA MAGALI"/>
    <n v="50250248"/>
    <s v="ZABRANA, NICOLAS HORACIO"/>
    <n v="50179618"/>
    <s v="ANDRADA, DANIEL MARTIN"/>
    <n v="50172253"/>
    <s v="MATHEU, EDUARDO GABRIEL"/>
    <n v="20331339548"/>
    <s v="M"/>
    <s v="AR"/>
    <s v="Argentina"/>
    <s v="rodolfo.carbonelli@neoris.com"/>
    <s v="rodolfo.carbonelli"/>
    <n v="4260"/>
    <n v="1217"/>
    <n v="71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.NET DESKTOP"/>
    <s v=".NET FULL STACK"/>
    <m/>
    <m/>
    <m/>
    <m/>
    <m/>
    <n v="0"/>
    <m/>
    <m/>
    <n v="100898.29"/>
    <n v="1623.7252977148373"/>
    <m/>
    <m/>
    <n v="0.9"/>
    <n v="129956.28509357883"/>
    <n v="116960.65658422095"/>
    <n v="1882.2120467367388"/>
    <n v="0.86266863530596904"/>
    <n v="145199.86701026311"/>
    <n v="2336.6570165797089"/>
    <s v="Apply"/>
    <m/>
    <n v="100898.29"/>
    <n v="1623.7252977148373"/>
    <n v="0.86266863530596904"/>
    <n v="145199.86701026311"/>
    <n v="2336.6570165797089"/>
    <s v="ARS"/>
    <n v="0"/>
    <s v="ZABRANA, NICOLAS HORACIO"/>
    <s v="NO"/>
    <m/>
    <n v="0"/>
    <n v="0"/>
    <s v="LAPORTA, JORGE EDUARDO/DELIA, OSCAR ENRIQUE/MATHEU, EDUARDO GABRIEL"/>
  </r>
  <r>
    <n v="50171933"/>
    <s v="CASALS, CARLOS CELESTE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2-11-05T00:00:00"/>
    <d v="2012-11-05T00:00:00"/>
    <d v="2019-05-01T00:00:00"/>
    <m/>
    <m/>
    <d v="1977-04-10T00:00:00"/>
    <n v="50173362"/>
    <s v="MENDEZ, ALBERTO JUAN"/>
    <n v="50171792"/>
    <s v="PALMITESSA, SABRINA MAGALI"/>
    <n v="50250248"/>
    <s v="ZABRANA, NICOLAS HORACIO"/>
    <n v="50179826"/>
    <s v="TARGHETTA, BRUNO NORBERTO"/>
    <n v="50172284"/>
    <s v="DELIA, OSCAR ENRIQUE"/>
    <n v="20258598386"/>
    <s v="M"/>
    <s v="AR"/>
    <s v="Argentina"/>
    <s v="carlos.casals@neoris.com"/>
    <s v="carlos.casals"/>
    <n v="5110"/>
    <n v="1459"/>
    <n v="85"/>
    <n v="24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21061.93"/>
    <n v="1948.212584486643"/>
    <m/>
    <m/>
    <n v="1"/>
    <n v="129956.28509357883"/>
    <n v="129956.28509357883"/>
    <n v="2091.3467185963764"/>
    <n v="0.9315588692984399"/>
    <n v="176257.56383260389"/>
    <n v="2836.459025307433"/>
    <s v="Apply"/>
    <m/>
    <n v="121061.93"/>
    <n v="1948.212584486643"/>
    <n v="0.9315588692984399"/>
    <n v="176257.56383260389"/>
    <n v="2836.459025307433"/>
    <s v="ARS"/>
    <n v="0"/>
    <s v="ZABRANA, NICOLAS HORACIO"/>
    <s v="NO"/>
    <m/>
    <n v="0"/>
    <n v="0"/>
    <s v="LAPORTA, JORGE EDUARDO/DELIA, OSCAR ENRIQUE/MATHEU, EDUARDO GABRIEL"/>
  </r>
  <r>
    <n v="50173148"/>
    <s v="CASSESE, LEANDRO EDUARDO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03-06T00:00:00"/>
    <d v="2019-03-06T00:00:00"/>
    <d v="2019-05-01T00:00:00"/>
    <m/>
    <m/>
    <d v="1984-05-20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308702457"/>
    <s v="M"/>
    <s v="AR"/>
    <s v="Argentina"/>
    <s v=" leandro.cassese@neoris.com"/>
    <s v="leandro.cassese"/>
    <n v="3910"/>
    <n v="1117"/>
    <n v="65"/>
    <n v="19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DBA/SQL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96795.27"/>
    <n v="1557.6966527196653"/>
    <m/>
    <m/>
    <n v="1"/>
    <n v="151580"/>
    <n v="151580"/>
    <n v="2439.3305439330543"/>
    <n v="0.63857547169811324"/>
    <n v="137502.68401728236"/>
    <n v="2212.7886066508263"/>
    <s v="Apply"/>
    <m/>
    <n v="96795.27"/>
    <n v="1557.6966527196653"/>
    <n v="0.63857547169811324"/>
    <n v="137502.68401728236"/>
    <n v="2212.7886066508263"/>
    <s v="ARS"/>
    <n v="0"/>
    <s v="ZABRANA, NICOLAS HORACIO"/>
    <s v="NO"/>
    <m/>
    <n v="0"/>
    <n v="0"/>
    <s v="JUNIOR, EULER DE ALMEIDA BARBOSA"/>
  </r>
  <r>
    <n v="50253044"/>
    <s v="CECHI, ALEJANDRO DANI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6-05-09T00:00:00"/>
    <d v="2016-05-09T00:00:00"/>
    <d v="2019-05-01T00:00:00"/>
    <m/>
    <m/>
    <d v="1988-10-13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40876963"/>
    <s v="M"/>
    <s v="AR"/>
    <s v="Argentina"/>
    <s v="alejandro.cechi@neoris.com"/>
    <s v="alejandro.cechi"/>
    <n v="3965"/>
    <n v="1132"/>
    <n v="66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1687.42"/>
    <n v="1636.4245252655294"/>
    <m/>
    <m/>
    <n v="1"/>
    <n v="129956.28509357883"/>
    <n v="129956.28509357883"/>
    <n v="2091.3467185963764"/>
    <n v="0.78247404445869617"/>
    <n v="136187.44197991531"/>
    <n v="2191.6228191167575"/>
    <s v="Apply"/>
    <m/>
    <n v="101687.42"/>
    <n v="1636.4245252655294"/>
    <n v="0.78247404445869617"/>
    <n v="136187.44197991531"/>
    <n v="2191.6228191167575"/>
    <s v="ARS"/>
    <n v="0"/>
    <s v="ZABRANA, NICOLAS HORACIO"/>
    <s v="NO"/>
    <m/>
    <n v="0"/>
    <n v="0"/>
    <s v="LAPORTA, JORGE EDUARDO/DELIA, OSCAR ENRIQUE/MATHEU, EDUARDO GABRIEL"/>
  </r>
  <r>
    <n v="50256207"/>
    <s v="COMESAÑA, DAMIA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8-10-08T00:00:00"/>
    <d v="2018-10-08T00:00:00"/>
    <d v="2019-05-01T00:00:00"/>
    <m/>
    <m/>
    <d v="1979-06-04T00:00:00"/>
    <n v="50179777"/>
    <s v="GARCIA, VERONICA LORENA"/>
    <n v="50171792"/>
    <s v="PALMITESSA, SABRINA MAGALI"/>
    <n v="50250248"/>
    <s v="ZABRANA, NICOLAS HORACIO"/>
    <n v="50251445"/>
    <s v="FOJGIEL, MATIAS ARIEL"/>
    <n v="50252948"/>
    <s v="LAPORTA, JORGE EDUARDO"/>
    <n v="20273726846"/>
    <s v="M"/>
    <s v="AR"/>
    <s v="Argentina"/>
    <s v="damian.comesana@neoris.com"/>
    <s v="damian.comesana"/>
    <n v="5955"/>
    <n v="1701"/>
    <n v="99"/>
    <n v="2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40282.93"/>
    <n v="2257.5302542645636"/>
    <m/>
    <m/>
    <n v="1"/>
    <n v="129956.28509357883"/>
    <n v="129956.28509357883"/>
    <n v="2091.3467185963764"/>
    <n v="1.0794624507693888"/>
    <n v="203375.43746917613"/>
    <n v="3272.8586654196351"/>
    <s v="Apply"/>
    <m/>
    <n v="140282.93"/>
    <n v="2257.5302542645636"/>
    <n v="1.0794624507693888"/>
    <n v="203375.43746917613"/>
    <n v="3272.8586654196351"/>
    <s v="ARS"/>
    <n v="0"/>
    <s v="ZABRANA, NICOLAS HORACIO"/>
    <s v="NO"/>
    <m/>
    <n v="0"/>
    <n v="0"/>
    <s v="LAPORTA, JORGE EDUARDO/DELIA, OSCAR ENRIQUE/MATHEU, EDUARDO GABRIEL"/>
  </r>
  <r>
    <n v="50255477"/>
    <s v="CONDOLUCI, CLAUDIO"/>
    <s v="AR"/>
    <s v="IC"/>
    <n v="4"/>
    <n v="3772"/>
    <s v="NEORIS CONSULTING ARGENTINA"/>
    <n v="3772931"/>
    <s v="M-C&amp;E"/>
    <s v="Active"/>
    <s v="Full-time Regular"/>
    <s v="SYINCO"/>
    <s v="Systems Integration Consulting"/>
    <s v="NX04"/>
    <s v="Sr SI Consultant"/>
    <s v="Sr SI Consultant"/>
    <s v="Sr. Consultant"/>
    <d v="2018-05-02T00:00:00"/>
    <d v="2018-05-02T00:00:00"/>
    <d v="2019-05-01T00:00:00"/>
    <m/>
    <m/>
    <d v="1977-12-09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261956587"/>
    <s v="M"/>
    <s v="AR"/>
    <s v="Argentina"/>
    <s v="claudio.condoluci@neoris.com"/>
    <s v="claudio.condoluci"/>
    <n v="6190"/>
    <n v="1768"/>
    <n v="103"/>
    <n v="29"/>
    <n v="16"/>
    <s v="ARGENTINA"/>
    <n v="8"/>
    <s v="ARGENTINA"/>
    <n v="4"/>
    <s v="ROS - BS AS"/>
    <s v="ROS - BS ASSYINCONX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S4 Hana - SAP FI (FINANCIAL ACCOUNTING)"/>
    <m/>
    <m/>
    <m/>
    <m/>
    <m/>
    <n v="0"/>
    <m/>
    <m/>
    <n v="145790.73000000001"/>
    <n v="2346.1655938204058"/>
    <m/>
    <m/>
    <n v="1"/>
    <n v="151580"/>
    <n v="151580"/>
    <n v="2439.3305439330543"/>
    <n v="0.96180716453357973"/>
    <n v="209243.29228986317"/>
    <n v="3367.2882569981198"/>
    <s v="Apply"/>
    <m/>
    <n v="145790.73000000001"/>
    <n v="2346.1655938204058"/>
    <n v="0.96180716453357973"/>
    <n v="209243.29228986317"/>
    <n v="3367.2882569981198"/>
    <s v="ARS"/>
    <n v="0"/>
    <s v="ZABRANA, NICOLAS HORACIO"/>
    <s v="NO"/>
    <m/>
    <n v="0"/>
    <n v="0"/>
    <s v="RODRIGUEZ, ARIEL EDUARDO"/>
  </r>
  <r>
    <n v="50179729"/>
    <s v="CONTINI, MAXIMILIAN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0-06-07T00:00:00"/>
    <d v="2010-06-07T00:00:00"/>
    <d v="2019-05-01T00:00:00"/>
    <m/>
    <m/>
    <d v="1978-01-08T00:00:00"/>
    <n v="50172284"/>
    <s v="DELIA, OSCAR ENRIQUE"/>
    <n v="50171792"/>
    <s v="PALMITESSA, SABRINA MAGALI"/>
    <n v="50250248"/>
    <s v="ZABRANA, NICOLAS HORACIO"/>
    <n v="50179424"/>
    <s v="TIRIMACCO, CRISTIAN HORACIO"/>
    <n v="50172284"/>
    <s v="DELIA, OSCAR ENRIQUE"/>
    <n v="20263551495"/>
    <s v="M"/>
    <s v="AR"/>
    <s v="Argentina"/>
    <s v="maximiliano.contini@neoris.com"/>
    <s v="maximiliano.contini"/>
    <n v="4310"/>
    <n v="1231"/>
    <n v="72"/>
    <n v="21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111613.78"/>
    <n v="1796.1663984551014"/>
    <m/>
    <m/>
    <n v="1"/>
    <n v="129956.28509357883"/>
    <n v="129956.28509357883"/>
    <n v="2091.3467185963764"/>
    <n v="0.85885634480571083"/>
    <n v="151949.18165971592"/>
    <n v="2445.2716713826185"/>
    <s v="Apply"/>
    <m/>
    <n v="111613.78"/>
    <n v="1796.1663984551014"/>
    <n v="0.85885634480571083"/>
    <n v="151949.18165971592"/>
    <n v="2445.2716713826185"/>
    <s v="ARS"/>
    <n v="0"/>
    <s v="ZABRANA, NICOLAS HORACIO"/>
    <s v="NO"/>
    <m/>
    <n v="0"/>
    <n v="0"/>
    <s v="LAPORTA, JORGE EDUARDO/DELIA, OSCAR ENRIQUE/MATHEU, EDUARDO GABRIEL"/>
  </r>
  <r>
    <n v="50256308"/>
    <s v="COOKE, MARIA ANGELIC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8-11-05T00:00:00"/>
    <d v="2018-11-05T00:00:00"/>
    <d v="2019-05-01T00:00:00"/>
    <m/>
    <m/>
    <d v="1981-11-17T00:00:00"/>
    <n v="50178356"/>
    <s v="ORSI, SEBASTIAN ENRIQUE"/>
    <n v="50171792"/>
    <s v="PALMITESSA, SABRINA MAGALI"/>
    <n v="50250248"/>
    <s v="ZABRANA, NICOLAS HORACIO"/>
    <n v="50178356"/>
    <s v="ORSI, SEBASTIAN ENRIQUE"/>
    <n v="50252948"/>
    <s v="LAPORTA, JORGE EDUARDO"/>
    <n v="27291212102"/>
    <s v="F"/>
    <s v="AR"/>
    <s v="Argentina"/>
    <s v="maria.cooke@neoris.com"/>
    <s v="maria.cooke"/>
    <n v="4565"/>
    <n v="1303"/>
    <n v="76"/>
    <n v="22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13238.38"/>
    <n v="1822.3105889925973"/>
    <m/>
    <m/>
    <n v="1"/>
    <n v="135154.536497322"/>
    <n v="135154.536497322"/>
    <n v="2175.0005873402315"/>
    <n v="0.83784372270954999"/>
    <n v="156294.22162212836"/>
    <n v="2515.1950695546889"/>
    <s v="Apply"/>
    <m/>
    <n v="113238.38"/>
    <n v="1822.3105889925973"/>
    <n v="0.83784372270954999"/>
    <n v="156294.22162212836"/>
    <n v="2515.1950695546889"/>
    <s v="ARS"/>
    <n v="0"/>
    <s v="ZABRANA, NICOLAS HORACIO"/>
    <s v="NO"/>
    <m/>
    <n v="0"/>
    <n v="0"/>
    <s v="LAPORTA, JORGE EDUARDO/DELIA, OSCAR ENRIQUE/MATHEU, EDUARDO GABRIEL"/>
  </r>
  <r>
    <n v="50177342"/>
    <s v="CORREA, FACUNDO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7-03-06T00:00:00"/>
    <d v="2017-03-06T00:00:00"/>
    <d v="2019-05-01T00:00:00"/>
    <m/>
    <m/>
    <d v="1985-01-16T00:00:00"/>
    <n v="50174895"/>
    <s v="LEVERATTO, ANDRES FEDERICO"/>
    <n v="50171792"/>
    <s v="PALMITESSA, SABRINA MAGALI"/>
    <n v="50250248"/>
    <s v="ZABRANA, NICOLAS HORACIO"/>
    <n v="50174895"/>
    <s v="LEVERATTO, ANDRES FEDERICO"/>
    <n v="50173959"/>
    <s v="RODRIGUEZ, CESAR"/>
    <n v="20311532813"/>
    <s v="M"/>
    <s v="AR"/>
    <s v="Argentina"/>
    <s v="facundo.correa@neoris.com"/>
    <s v="facundo.correa"/>
    <n v="3025"/>
    <n v="864"/>
    <n v="50"/>
    <n v="14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FIORI"/>
    <s v="SAP  - SAP FIORI"/>
    <m/>
    <m/>
    <m/>
    <m/>
    <m/>
    <n v="0"/>
    <m/>
    <m/>
    <n v="75632.149999999994"/>
    <n v="1217.1250402317346"/>
    <m/>
    <m/>
    <n v="0.9"/>
    <n v="138013.57476938071"/>
    <n v="138013.57476938071"/>
    <n v="2221.0102151493516"/>
    <n v="0.54800515185829046"/>
    <n v="105392.97615503809"/>
    <n v="1696.056906260671"/>
    <s v="Apply"/>
    <m/>
    <n v="75632.149999999994"/>
    <n v="1217.1250402317346"/>
    <n v="0.54800515185829046"/>
    <n v="105392.97615503809"/>
    <n v="1696.056906260671"/>
    <s v="ARS"/>
    <n v="0"/>
    <s v="ZABRANA, NICOLAS HORACIO"/>
    <s v="NO"/>
    <m/>
    <n v="0"/>
    <n v="0"/>
    <s v="RODRIGUEZ, CESAR"/>
  </r>
  <r>
    <n v="50250148"/>
    <s v="DALDOVO, EMANUEL ALBERTO"/>
    <s v="AR"/>
    <s v="IC"/>
    <n v="4"/>
    <n v="228"/>
    <s v="NEORIS ARGENTINA"/>
    <n v="2280472"/>
    <s v="OTS TELCO"/>
    <s v="Active"/>
    <s v="Full-time Regular"/>
    <s v="MNGSER"/>
    <s v="Managed Services"/>
    <s v="FX04"/>
    <s v="Sr Consultant"/>
    <s v="Sr Consultant"/>
    <s v="Sr. Consultant"/>
    <d v="2013-03-11T00:00:00"/>
    <d v="2013-03-11T00:00:00"/>
    <d v="2019-05-01T00:00:00"/>
    <m/>
    <m/>
    <d v="1982-04-11T00:00:00"/>
    <n v="50250869"/>
    <s v="CENTURION BASCOURLEIGUY, MAURO"/>
    <n v="50171792"/>
    <s v="PALMITESSA, SABRINA MAGALI"/>
    <n v="50250248"/>
    <s v="ZABRANA, NICOLAS HORACIO"/>
    <n v="50251445"/>
    <s v="FOJGIEL, MATIAS ARIEL"/>
    <n v="50254511"/>
    <s v="CANELO, ALEJANDRO FABIO"/>
    <n v="20294613928"/>
    <s v="M"/>
    <s v="AR"/>
    <s v="Argentina"/>
    <s v="emanuel.daldovo@neoris.com"/>
    <s v="emanuel.daldovo"/>
    <n v="3645"/>
    <n v="1041"/>
    <n v="61"/>
    <n v="17"/>
    <n v="16"/>
    <s v="ARGENTINA"/>
    <n v="8"/>
    <s v="ARGENTINA"/>
    <n v="4"/>
    <s v="ROS - BS AS"/>
    <s v="ROS - BS ASMNGSERFX04"/>
    <n v="7"/>
    <s v="General Operation"/>
    <n v="964"/>
    <s v="TELCOS DIVISION"/>
    <s v="L68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85505.35"/>
    <n v="1376.0114258126812"/>
    <m/>
    <m/>
    <n v="1"/>
    <n v="124597.26302786423"/>
    <n v="124597.26302786423"/>
    <n v="2005.1056167985876"/>
    <n v="0.68625383834376896"/>
    <n v="128033.97811272707"/>
    <n v="2060.4116207390903"/>
    <s v="Apply"/>
    <m/>
    <n v="85505.35"/>
    <n v="1376.0114258126812"/>
    <n v="0.68625383834376896"/>
    <n v="128033.97811272707"/>
    <n v="2060.4116207390903"/>
    <s v="ARS"/>
    <n v="0"/>
    <s v="ZABRANA, NICOLAS HORACIO"/>
    <s v="NO"/>
    <m/>
    <n v="0"/>
    <n v="0"/>
    <s v="CANELO, ALEJANDRO FABIO"/>
  </r>
  <r>
    <n v="50176903"/>
    <s v="DALL´ASTA LESCANO, ANDRES SANTIAG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07-05-01T00:00:00"/>
    <d v="2007-05-01T00:00:00"/>
    <d v="2019-05-01T00:00:00"/>
    <m/>
    <m/>
    <d v="1979-10-10T00:00:00"/>
    <n v="50179777"/>
    <s v="GARCIA, VERONICA LORENA"/>
    <n v="50171792"/>
    <s v="PALMITESSA, SABRINA MAGALI"/>
    <n v="50250248"/>
    <s v="ZABRANA, NICOLAS HORACIO"/>
    <n v="50175323"/>
    <s v="CAVAGNARI, LIONEL"/>
    <n v="50172253"/>
    <s v="MATHEU, EDUARDO GABRIEL"/>
    <n v="20272301906"/>
    <s v="M"/>
    <s v="AR"/>
    <s v="Argentina"/>
    <s v="andres.dallasta@neoris.com"/>
    <s v="andres.dallasta"/>
    <n v="4605"/>
    <n v="1315"/>
    <n v="77"/>
    <n v="22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JAVASCRIPT"/>
    <s v="JAVA FULL STACK"/>
    <m/>
    <m/>
    <m/>
    <m/>
    <m/>
    <n v="0"/>
    <m/>
    <m/>
    <n v="107385.15"/>
    <n v="1728.1163501770195"/>
    <m/>
    <m/>
    <n v="0.9"/>
    <n v="129956.28509357883"/>
    <n v="116960.65658422095"/>
    <n v="1882.2120467367388"/>
    <n v="0.91813053325905503"/>
    <n v="163284.22781233961"/>
    <n v="2627.6830996514259"/>
    <s v="Apply"/>
    <m/>
    <n v="107385.15"/>
    <n v="1728.1163501770195"/>
    <n v="0.91813053325905503"/>
    <n v="163284.22781233961"/>
    <n v="2627.6830996514259"/>
    <s v="ARS"/>
    <n v="0"/>
    <s v="ZABRANA, NICOLAS HORACIO"/>
    <s v="NO"/>
    <m/>
    <n v="0"/>
    <n v="0"/>
    <s v="LAPORTA, JORGE EDUARDO/DELIA, OSCAR ENRIQUE/MATHEU, EDUARDO GABRIEL"/>
  </r>
  <r>
    <n v="50175362"/>
    <s v="DE LA SOTA, CRISTIAN DANIEL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06-04-05T00:00:00"/>
    <d v="2006-04-05T00:00:00"/>
    <d v="2019-05-01T00:00:00"/>
    <m/>
    <m/>
    <d v="1981-01-25T00:00:00"/>
    <n v="50178639"/>
    <s v="MAINZ, LORENA"/>
    <n v="50171792"/>
    <s v="PALMITESSA, SABRINA MAGALI"/>
    <n v="50250248"/>
    <s v="ZABRANA, NICOLAS HORACIO"/>
    <n v="50178639"/>
    <s v="MAINZ, LORENA"/>
    <n v="50173959"/>
    <s v="RODRIGUEZ, CESAR"/>
    <n v="20286732268"/>
    <s v="M"/>
    <s v="AR"/>
    <s v="Argentina"/>
    <s v="cristian.delasota@neoris.com"/>
    <s v="cristian.delasota"/>
    <n v="3585"/>
    <n v="1023"/>
    <n v="60"/>
    <n v="17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87293.95"/>
    <n v="1404.7948181525587"/>
    <m/>
    <m/>
    <n v="0.9"/>
    <n v="138013.57476938071"/>
    <n v="138013.57476938071"/>
    <n v="2221.0102151493516"/>
    <n v="0.63250263712006094"/>
    <n v="125318.38390925663"/>
    <n v="2016.710394419965"/>
    <s v="Apply"/>
    <m/>
    <n v="87293.95"/>
    <n v="1404.7948181525587"/>
    <n v="0.63250263712006094"/>
    <n v="125318.38390925663"/>
    <n v="2016.710394419965"/>
    <s v="ARS"/>
    <n v="0"/>
    <s v="ZABRANA, NICOLAS HORACIO"/>
    <s v="NO"/>
    <m/>
    <n v="0"/>
    <n v="0"/>
    <s v="RODRIGUEZ, CESAR"/>
  </r>
  <r>
    <n v="50250737"/>
    <s v="DUARTE, JUAN PABLO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3-11-01T00:00:00"/>
    <d v="2013-11-01T00:00:00"/>
    <d v="2019-05-01T00:00:00"/>
    <m/>
    <m/>
    <d v="1984-01-04T00:00:00"/>
    <n v="50174682"/>
    <s v="SREILDIN, PEDRO JAVIER"/>
    <n v="50171792"/>
    <s v="PALMITESSA, SABRINA MAGALI"/>
    <n v="50250248"/>
    <s v="ZABRANA, NICOLAS HORACIO"/>
    <n v="50174682"/>
    <s v="SREILDIN, PEDRO JAVIER"/>
    <n v="50173959"/>
    <s v="RODRIGUEZ, CESAR"/>
    <n v="20307362792"/>
    <s v="M"/>
    <s v="AR"/>
    <s v="Argentina"/>
    <s v="juan.duarte@neoris.com"/>
    <s v="juan.duarte"/>
    <n v="4915"/>
    <n v="1403"/>
    <n v="82"/>
    <n v="23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17947.47"/>
    <n v="1898.0925329900226"/>
    <m/>
    <m/>
    <n v="1"/>
    <n v="138013.57476938071"/>
    <n v="153348.416410423"/>
    <n v="2467.789127943724"/>
    <n v="0.7691469710670138"/>
    <n v="167703.70993717026"/>
    <n v="2698.804472757809"/>
    <s v="Apply"/>
    <m/>
    <n v="117947.47"/>
    <n v="1898.0925329900226"/>
    <n v="0.7691469710670138"/>
    <n v="167703.70993717026"/>
    <n v="2698.804472757809"/>
    <s v="ARS"/>
    <n v="0"/>
    <s v="ZABRANA, NICOLAS HORACIO"/>
    <s v="NO"/>
    <m/>
    <n v="0"/>
    <n v="0"/>
    <s v="RODRIGUEZ, CESAR"/>
  </r>
  <r>
    <n v="50171405"/>
    <s v="ESCUDERO, DIEGO FERNANDO"/>
    <s v="AR"/>
    <s v="IC"/>
    <n v="4"/>
    <n v="228"/>
    <s v="NEORIS ARGENTINA"/>
    <n v="2280923"/>
    <s v="SWF (Non SAP)"/>
    <s v="Active"/>
    <s v="Part-time Regular"/>
    <s v="DEVELO"/>
    <s v="Software Development"/>
    <s v="GX04"/>
    <s v="Sr Developer"/>
    <s v="Sr Developer"/>
    <s v="Sr. Consultant"/>
    <d v="2010-11-01T00:00:00"/>
    <d v="2010-11-01T00:00:00"/>
    <d v="2019-05-01T00:00:00"/>
    <m/>
    <m/>
    <d v="1974-12-07T00:00:00"/>
    <n v="50173362"/>
    <s v="MENDEZ, ALBERTO JUAN"/>
    <n v="50171792"/>
    <s v="PALMITESSA, SABRINA MAGALI"/>
    <n v="50250248"/>
    <s v="ZABRANA, NICOLAS HORACIO"/>
    <n v="50176735"/>
    <s v="PRAUSE, ADRIAN"/>
    <n v="50172284"/>
    <s v="DELIA, OSCAR ENRIQUE"/>
    <n v="20237388993"/>
    <s v="M"/>
    <s v="AR"/>
    <s v="Argentina"/>
    <s v="diego.escudero@neoris.com"/>
    <s v="diego.escudero"/>
    <n v="3905"/>
    <n v="1115"/>
    <n v="65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93724.4"/>
    <n v="1508.2780817508849"/>
    <m/>
    <m/>
    <n v="0.9"/>
    <n v="129956.28509357883"/>
    <n v="116960.65658422095"/>
    <n v="1882.2120467367388"/>
    <n v="0.80133271082067659"/>
    <n v="138231.70532634039"/>
    <n v="2224.5205234364403"/>
    <s v="Apply"/>
    <m/>
    <n v="93724.4"/>
    <n v="1508.2780817508849"/>
    <n v="0.80133271082067659"/>
    <n v="138231.70532634039"/>
    <n v="2224.5205234364403"/>
    <s v="ARS"/>
    <n v="0"/>
    <s v="ZABRANA, NICOLAS HORACIO"/>
    <s v="NO"/>
    <m/>
    <n v="0"/>
    <n v="0"/>
    <s v="LAPORTA, JORGE EDUARDO/DELIA, OSCAR ENRIQUE/MATHEU, EDUARDO GABRIEL"/>
  </r>
  <r>
    <n v="50171486"/>
    <s v="FERNANDEZ, HERNAN GABRIEL"/>
    <s v="AR"/>
    <s v="IC"/>
    <n v="4"/>
    <n v="228"/>
    <s v="NEORIS ARGENTINA"/>
    <n v="2280923"/>
    <s v="SWF (Non SAP)"/>
    <s v="Active"/>
    <s v="Full-time Regular"/>
    <s v="MNGSER"/>
    <s v="Managed Services"/>
    <s v="FX04"/>
    <s v="Sr Consultant"/>
    <s v="Sr Consultant"/>
    <s v="Sr. Consultant"/>
    <d v="2012-09-17T00:00:00"/>
    <d v="2012-09-17T00:00:00"/>
    <d v="2019-05-01T00:00:00"/>
    <m/>
    <m/>
    <d v="1975-06-11T00:00:00"/>
    <n v="50256664"/>
    <s v="MARTINEZ, CECILIA SOLEDAD"/>
    <n v="50171792"/>
    <s v="PALMITESSA, SABRINA MAGALI"/>
    <n v="50250248"/>
    <s v="ZABRANA, NICOLAS HORACIO"/>
    <n v="50257796"/>
    <s v="AVELLANEDA VASQUEZ, ALARICA"/>
    <n v="50254511"/>
    <s v="CANELO, ALEJANDRO FABIO"/>
    <n v="20247138464"/>
    <s v="M"/>
    <s v="AR"/>
    <s v="Argentina"/>
    <s v="hernan.fernandez@neoris.com"/>
    <s v="hernan.fernandez"/>
    <n v="3195"/>
    <n v="912"/>
    <n v="53"/>
    <n v="15"/>
    <n v="16"/>
    <s v="ARGENTINA"/>
    <n v="8"/>
    <s v="ARGENTINA"/>
    <n v="4"/>
    <s v="ROS - BS AS"/>
    <s v="ROS - BS ASMNGSERF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APPLICATION SUPPORT"/>
    <s v="DEVELOPMENT CAPABILITIES"/>
    <s v="APPLICATION SUPPORT"/>
    <s v="DEVELOPMENT APPLICATION"/>
    <s v="Functional Analyst"/>
    <m/>
    <m/>
    <m/>
    <m/>
    <m/>
    <n v="0"/>
    <m/>
    <m/>
    <n v="80312.25"/>
    <n v="1292.4404570325073"/>
    <m/>
    <m/>
    <n v="1"/>
    <n v="124597.26302786423"/>
    <n v="124597.26302786423"/>
    <n v="2005.1056167985876"/>
    <n v="0.6445747526736556"/>
    <n v="115153.07602484444"/>
    <n v="1853.1232060644422"/>
    <s v="Apply"/>
    <m/>
    <n v="80312.25"/>
    <n v="1292.4404570325073"/>
    <n v="0.6445747526736556"/>
    <n v="115153.07602484444"/>
    <n v="1853.1232060644422"/>
    <s v="ARS"/>
    <n v="0"/>
    <s v="ZABRANA, NICOLAS HORACIO"/>
    <s v="NO"/>
    <m/>
    <n v="0"/>
    <n v="0"/>
    <s v="LAPORTA, JORGE EDUARDO/DELIA, OSCAR ENRIQUE/MATHEU, EDUARDO GABRIEL"/>
  </r>
  <r>
    <n v="50250482"/>
    <s v="FERRAIOLI, MARIA GABRIELA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13-08-01T00:00:00"/>
    <d v="2013-08-01T00:00:00"/>
    <d v="2019-05-01T00:00:00"/>
    <m/>
    <m/>
    <d v="1981-11-27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291941236"/>
    <s v="F"/>
    <s v="AR"/>
    <s v="Argentina"/>
    <s v="gabriela.ferraioli@neoris.com"/>
    <s v="gabriela.ferraioli"/>
    <n v="4310"/>
    <n v="1231"/>
    <n v="72"/>
    <n v="21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MM (MATERIA"/>
    <s v="ERP SOLUTIONS - SAP R3 - LOGISTICS MM (MATERIALS MANAGEMENT)"/>
    <m/>
    <m/>
    <m/>
    <m/>
    <m/>
    <n v="0"/>
    <m/>
    <m/>
    <n v="106036.83"/>
    <n v="1706.4182491149018"/>
    <m/>
    <m/>
    <n v="1"/>
    <n v="142040.87985176526"/>
    <n v="142040.87985176526"/>
    <n v="2285.8204031503906"/>
    <n v="0.74652332561344803"/>
    <n v="152817.58731235817"/>
    <n v="2459.2466577463497"/>
    <s v="Apply"/>
    <m/>
    <n v="106036.83"/>
    <n v="1706.4182491149018"/>
    <n v="0.74652332561344803"/>
    <n v="152817.58731235817"/>
    <n v="2459.2466577463497"/>
    <s v="ARS"/>
    <n v="0"/>
    <s v="ZABRANA, NICOLAS HORACIO"/>
    <s v="NO"/>
    <m/>
    <n v="0"/>
    <n v="0"/>
    <s v="RODRIGUEZ, ARIEL EDUARDO"/>
  </r>
  <r>
    <n v="50250786"/>
    <s v="FULCINI, IGNACIO NICOLAS"/>
    <s v="AR"/>
    <s v="IC"/>
    <n v="4"/>
    <n v="3772"/>
    <s v="NEORIS CONSULTING ARGENTINA"/>
    <n v="3772472"/>
    <s v="OTS TELCO"/>
    <s v="Active"/>
    <s v="Full-time Regular"/>
    <s v="MNGSER"/>
    <s v="Managed Services"/>
    <s v="FX04"/>
    <s v="Sr Consultant"/>
    <s v="Sr Consultant"/>
    <s v="Sr. Consultant"/>
    <d v="2013-11-18T00:00:00"/>
    <d v="2013-11-18T00:00:00"/>
    <d v="2019-05-01T00:00:00"/>
    <m/>
    <m/>
    <d v="1986-06-26T00:00:00"/>
    <n v="50250869"/>
    <s v="CENTURION BASCOURLEIGUY, MAURO"/>
    <n v="50171792"/>
    <s v="PALMITESSA, SABRINA MAGALI"/>
    <n v="50250248"/>
    <s v="ZABRANA, NICOLAS HORACIO"/>
    <n v="50250869"/>
    <s v="CENTURION BASCOURLEIGUY, MAURO"/>
    <n v="50254511"/>
    <s v="CANELO, ALEJANDRO FABIO"/>
    <n v="20323168971"/>
    <s v="M"/>
    <s v="AR"/>
    <s v="Argentina"/>
    <s v="ignacio.fulcini@neoris.com"/>
    <s v="ignacio.fulcini"/>
    <n v="3685"/>
    <n v="1052"/>
    <n v="61"/>
    <n v="18"/>
    <n v="16"/>
    <s v="ARGENTINA"/>
    <n v="8"/>
    <s v="ARGENTINA"/>
    <n v="4"/>
    <s v="ROS - BS AS"/>
    <s v="ROS - BS ASMNGSERFX04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90550.8"/>
    <n v="1457.2063083360156"/>
    <m/>
    <m/>
    <n v="1"/>
    <n v="124597.26302786423"/>
    <n v="124597.26302786423"/>
    <n v="2005.1056167985876"/>
    <n v="0.72674790600937789"/>
    <n v="126748.86741859264"/>
    <n v="2039.7307276889705"/>
    <s v="Apply"/>
    <m/>
    <n v="90550.8"/>
    <n v="1457.2063083360156"/>
    <n v="0.72674790600937789"/>
    <n v="126748.86741859264"/>
    <n v="2039.7307276889705"/>
    <s v="ARS"/>
    <n v="0"/>
    <s v="ZABRANA, NICOLAS HORACIO"/>
    <s v="NO"/>
    <m/>
    <n v="0"/>
    <n v="0"/>
    <s v="CANELO, ALEJANDRO FABIO"/>
  </r>
  <r>
    <n v="50252262"/>
    <s v="GAIERO, DARIO GASTON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5-05-18T00:00:00"/>
    <d v="2015-05-18T00:00:00"/>
    <d v="2019-05-01T00:00:00"/>
    <m/>
    <m/>
    <d v="1990-11-12T00:00:00"/>
    <n v="50178639"/>
    <s v="MAINZ, LORENA"/>
    <n v="50171792"/>
    <s v="PALMITESSA, SABRINA MAGALI"/>
    <n v="50250248"/>
    <s v="ZABRANA, NICOLAS HORACIO"/>
    <n v="50178639"/>
    <s v="MAINZ, LORENA"/>
    <n v="50173959"/>
    <s v="RODRIGUEZ, CESAR"/>
    <n v="20353810988"/>
    <s v="M"/>
    <s v="AR"/>
    <s v="Argentina"/>
    <s v="dario.gaiero@neoris.com"/>
    <s v="dario.gaiero"/>
    <n v="5100"/>
    <n v="1457"/>
    <n v="85"/>
    <n v="24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19434.82"/>
    <n v="1922.0280012874157"/>
    <m/>
    <m/>
    <n v="1"/>
    <n v="138013.57476938071"/>
    <n v="153348.416410423"/>
    <n v="2467.789127943724"/>
    <n v="0.77884612567725275"/>
    <n v="175592.05627101418"/>
    <n v="2825.7492158193463"/>
    <s v="Apply"/>
    <m/>
    <n v="119434.82"/>
    <n v="1922.0280012874157"/>
    <n v="0.77884612567725275"/>
    <n v="175592.05627101418"/>
    <n v="2825.7492158193463"/>
    <s v="ARS"/>
    <n v="0"/>
    <s v="ZABRANA, NICOLAS HORACIO"/>
    <s v="NO"/>
    <m/>
    <n v="0"/>
    <n v="0"/>
    <s v="RODRIGUEZ, CESAR"/>
  </r>
  <r>
    <n v="50176881"/>
    <s v="GALETTO, LILIANA BEATRIZ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07-05-01T00:00:00"/>
    <d v="2007-05-01T00:00:00"/>
    <d v="2019-05-01T00:00:00"/>
    <m/>
    <m/>
    <d v="1971-09-22T00:00:00"/>
    <n v="50179357"/>
    <s v="BUZEY ROCCI, MILTON IGNACIO"/>
    <n v="50171792"/>
    <s v="PALMITESSA, SABRINA MAGALI"/>
    <n v="50250248"/>
    <s v="ZABRANA, NICOLAS HORACIO"/>
    <n v="50174609"/>
    <s v="GONZALEZ, JAVIER ALEJANDRO"/>
    <n v="50172284"/>
    <s v="DELIA, OSCAR ENRIQUE"/>
    <n v="27223086204"/>
    <s v="F"/>
    <s v="AR"/>
    <s v="Argentina"/>
    <s v="liliana.galetto@neoris.com"/>
    <s v="liliana.galetto"/>
    <n v="4145"/>
    <n v="1184"/>
    <n v="69"/>
    <n v="20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n v="7644"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04900.62"/>
    <n v="1688.1335693595106"/>
    <m/>
    <m/>
    <n v="1"/>
    <n v="135154.536497322"/>
    <n v="135154.536497322"/>
    <n v="2175.0005873402315"/>
    <n v="0.77615315562921217"/>
    <n v="150839.64678592386"/>
    <n v="2427.4162662684885"/>
    <s v="Apply"/>
    <m/>
    <n v="104900.62"/>
    <n v="1688.1335693595106"/>
    <n v="0.77615315562921217"/>
    <n v="150839.64678592386"/>
    <n v="2427.4162662684885"/>
    <s v="ARS"/>
    <n v="0"/>
    <s v="ZABRANA, NICOLAS HORACIO"/>
    <s v="NO"/>
    <m/>
    <n v="0"/>
    <n v="0"/>
    <s v="LAPORTA, JORGE EDUARDO/DELIA, OSCAR ENRIQUE/MATHEU, EDUARDO GABRIEL"/>
  </r>
  <r>
    <n v="50252385"/>
    <s v="GARCIA, ERIC GERMAN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15-07-20T00:00:00"/>
    <d v="2015-07-20T00:00:00"/>
    <d v="2019-05-01T00:00:00"/>
    <m/>
    <m/>
    <d v="1989-06-11T00:00:00"/>
    <n v="50175183"/>
    <s v="VIGO, MARIO ALBERTO"/>
    <n v="50171792"/>
    <s v="PALMITESSA, SABRINA MAGALI"/>
    <n v="50250248"/>
    <s v="ZABRANA, NICOLAS HORACIO"/>
    <n v="50175183"/>
    <s v="VIGO, MARIO ALBERTO"/>
    <n v="50173959"/>
    <s v="RODRIGUEZ, CESAR"/>
    <n v="20343001852"/>
    <s v="M"/>
    <s v="AR"/>
    <s v="Argentina"/>
    <s v="eric.garcia@neoris.com"/>
    <s v="eric.garcia"/>
    <n v="3025"/>
    <n v="864"/>
    <n v="50"/>
    <n v="14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FIORI"/>
    <s v="SAP  - SAP FIORI"/>
    <m/>
    <m/>
    <m/>
    <m/>
    <m/>
    <n v="0"/>
    <m/>
    <m/>
    <n v="69320.800000000003"/>
    <n v="1115.5584164789186"/>
    <m/>
    <m/>
    <n v="0.9"/>
    <n v="138013.57476938071"/>
    <n v="138013.57476938071"/>
    <n v="2221.0102151493516"/>
    <n v="0.50227522992455176"/>
    <n v="103124.4681399142"/>
    <n v="1659.5505011251078"/>
    <s v="Apply"/>
    <m/>
    <n v="69320.800000000003"/>
    <n v="1115.5584164789186"/>
    <n v="0.50227522992455176"/>
    <n v="103124.4681399142"/>
    <n v="1659.5505011251078"/>
    <s v="ARS"/>
    <n v="0"/>
    <s v="ZABRANA, NICOLAS HORACIO"/>
    <s v="NO"/>
    <m/>
    <n v="0"/>
    <n v="0"/>
    <s v="RODRIGUEZ, CESAR"/>
  </r>
  <r>
    <n v="50177379"/>
    <s v="GARCIA, MARIA DELIA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07-09-11T00:00:00"/>
    <d v="2007-09-11T00:00:00"/>
    <d v="2019-05-01T00:00:00"/>
    <m/>
    <m/>
    <d v="1979-05-30T00:00:00"/>
    <n v="50174985"/>
    <s v="DUNDA, JUAN PABLO"/>
    <n v="50171792"/>
    <s v="PALMITESSA, SABRINA MAGALI"/>
    <n v="50250248"/>
    <s v="ZABRANA, NICOLAS HORACIO"/>
    <n v="50174985"/>
    <s v="DUNDA, JUAN PABLO"/>
    <n v="50173959"/>
    <s v="RODRIGUEZ, CESAR"/>
    <n v="27271218295"/>
    <s v="F"/>
    <s v="AR"/>
    <s v="Argentina"/>
    <s v="maria.garcia@neoris.com"/>
    <s v="maria.garcia"/>
    <n v="2610"/>
    <n v="745"/>
    <n v="44"/>
    <n v="12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n v="9643"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62042.43"/>
    <n v="998.42983585452203"/>
    <m/>
    <m/>
    <n v="0.9"/>
    <n v="138013.57476938071"/>
    <n v="138013.57476938071"/>
    <n v="2221.0102151493516"/>
    <n v="0.44953860592099204"/>
    <n v="91036.584629937075"/>
    <n v="1465.0238916951573"/>
    <s v="Apply"/>
    <m/>
    <n v="62042.43"/>
    <n v="998.42983585452203"/>
    <n v="0.44953860592099204"/>
    <n v="91036.584629937075"/>
    <n v="1465.0238916951573"/>
    <s v="ARS"/>
    <n v="0"/>
    <s v="ZABRANA, NICOLAS HORACIO"/>
    <s v="NO"/>
    <m/>
    <n v="0"/>
    <n v="0"/>
    <s v="RODRIGUEZ, CESAR"/>
  </r>
  <r>
    <n v="50252664"/>
    <s v="GARCIA, MARIANA BEATRIZ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5-11-16T00:00:00"/>
    <d v="2015-11-16T00:00:00"/>
    <d v="2019-05-01T00:00:00"/>
    <m/>
    <m/>
    <d v="1984-05-09T00:00:00"/>
    <n v="50250018"/>
    <s v="TERRIZZANO, SIMON"/>
    <n v="50171792"/>
    <s v="PALMITESSA, SABRINA MAGALI"/>
    <n v="50250248"/>
    <s v="ZABRANA, NICOLAS HORACIO"/>
    <n v="50250247"/>
    <s v="MATRERO, MAXIMILIANO"/>
    <n v="50254511"/>
    <s v="CANELO, ALEJANDRO FABIO"/>
    <n v="27310259093"/>
    <s v="F"/>
    <s v="AR"/>
    <s v="Argentina"/>
    <s v="mariana.garcia@neoris.com"/>
    <s v="mariana.garcia"/>
    <n v="4065"/>
    <n v="1161"/>
    <n v="68"/>
    <n v="19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92153.600000000006"/>
    <n v="1482.9996781461218"/>
    <m/>
    <m/>
    <n v="1"/>
    <n v="119559.78228609254"/>
    <n v="119559.78228609254"/>
    <n v="1924.0389811086666"/>
    <n v="0.77077423727225636"/>
    <n v="141851.21590858724"/>
    <n v="2282.7681993657425"/>
    <s v="Apply"/>
    <m/>
    <n v="92153.600000000006"/>
    <n v="1482.9996781461218"/>
    <n v="0.77077423727225636"/>
    <n v="141851.21590858724"/>
    <n v="2282.7681993657425"/>
    <s v="ARS"/>
    <n v="0"/>
    <s v="ZABRANA, NICOLAS HORACIO"/>
    <s v="NO"/>
    <m/>
    <n v="0"/>
    <n v="0"/>
    <s v="ROJAS VILLALOBOS, LUIS HUGO"/>
  </r>
  <r>
    <n v="50175029"/>
    <s v="GARCIA, SEBASTIAN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1-09-26T00:00:00"/>
    <d v="2011-09-26T00:00:00"/>
    <d v="2019-05-01T00:00:00"/>
    <m/>
    <m/>
    <d v="1982-06-06T00:00:00"/>
    <n v="50174682"/>
    <s v="SREILDIN, PEDRO JAVIER"/>
    <n v="50171792"/>
    <s v="PALMITESSA, SABRINA MAGALI"/>
    <n v="50250248"/>
    <s v="ZABRANA, NICOLAS HORACIO"/>
    <n v="50174682"/>
    <s v="SREILDIN, PEDRO JAVIER"/>
    <n v="50173959"/>
    <s v="RODRIGUEZ, CESAR"/>
    <n v="20294590812"/>
    <s v="M"/>
    <s v="AR"/>
    <s v="Argentina"/>
    <s v="sebastian.garcia@neoris.com"/>
    <s v="sebastian.garcia"/>
    <n v="3385"/>
    <n v="966"/>
    <n v="56"/>
    <n v="16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80546.070000000007"/>
    <n v="1296.2032507241713"/>
    <m/>
    <m/>
    <n v="1"/>
    <n v="138013.57476938071"/>
    <n v="153348.416410423"/>
    <n v="2467.789127943724"/>
    <n v="0.52524878890451543"/>
    <n v="119794.83071119296"/>
    <n v="1927.8215434694714"/>
    <s v="Apply"/>
    <m/>
    <n v="80546.070000000007"/>
    <n v="1296.2032507241713"/>
    <n v="0.52524878890451543"/>
    <n v="119794.83071119296"/>
    <n v="1927.8215434694714"/>
    <s v="ARS"/>
    <n v="0"/>
    <s v="ZABRANA, NICOLAS HORACIO"/>
    <s v="NO"/>
    <m/>
    <n v="0"/>
    <n v="0"/>
    <s v="RODRIGUEZ, CESAR"/>
  </r>
  <r>
    <n v="50251164"/>
    <s v="GESE, JOAN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4-04-14T00:00:00"/>
    <d v="2014-04-14T00:00:00"/>
    <d v="2019-05-01T00:00:00"/>
    <m/>
    <m/>
    <d v="1988-06-03T00:00:00"/>
    <n v="50174758"/>
    <s v="OLIVIERI, FABIO MARTIN"/>
    <n v="50171792"/>
    <s v="PALMITESSA, SABRINA MAGALI"/>
    <n v="50250248"/>
    <s v="ZABRANA, NICOLAS HORACIO"/>
    <n v="50176819"/>
    <s v="MESERE, CECILIA GUADALUPE"/>
    <n v="50172284"/>
    <s v="DELIA, OSCAR ENRIQUE"/>
    <n v="27332811229"/>
    <s v="F"/>
    <s v="AR"/>
    <s v="Argentina"/>
    <s v="joana.gese@neoris.com"/>
    <s v="joana.gese"/>
    <n v="3260"/>
    <n v="931"/>
    <n v="54"/>
    <n v="16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GENERIC"/>
    <s v="Functional Analyst"/>
    <m/>
    <m/>
    <m/>
    <m/>
    <m/>
    <n v="0"/>
    <m/>
    <m/>
    <n v="76610.87"/>
    <n v="1232.8752816221433"/>
    <m/>
    <m/>
    <n v="1"/>
    <n v="135154.536497322"/>
    <n v="135154.536497322"/>
    <n v="2175.0005873402315"/>
    <n v="0.56683905687115421"/>
    <n v="113023.01285792177"/>
    <n v="1818.8447514953616"/>
    <s v="Apply"/>
    <m/>
    <n v="76610.87"/>
    <n v="1232.8752816221433"/>
    <n v="0.56683905687115421"/>
    <n v="113023.01285792177"/>
    <n v="1818.8447514953616"/>
    <s v="ARS"/>
    <n v="0"/>
    <s v="ZABRANA, NICOLAS HORACIO"/>
    <s v="NO"/>
    <m/>
    <n v="0"/>
    <n v="0"/>
    <s v="LAPORTA, JORGE EDUARDO/DELIA, OSCAR ENRIQUE/MATHEU, EDUARDO GABRIEL"/>
  </r>
  <r>
    <n v="50252019"/>
    <s v="GIAMPAOLETTI, MARIA EUGENIA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5-03-02T00:00:00"/>
    <d v="2015-03-02T00:00:00"/>
    <d v="2019-05-01T00:00:00"/>
    <m/>
    <m/>
    <d v="1966-05-22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179026347"/>
    <s v="F"/>
    <s v="AR"/>
    <s v="Argentina"/>
    <s v="maria.giampaoletti@neoris.com"/>
    <s v="maria.giampaoletti"/>
    <n v="4140"/>
    <n v="1182"/>
    <n v="69"/>
    <n v="20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91300.66"/>
    <n v="1469.2735757965884"/>
    <m/>
    <m/>
    <n v="1"/>
    <n v="151580"/>
    <n v="151580"/>
    <n v="2439.3305439330543"/>
    <n v="0.60232656023222064"/>
    <n v="141440.18268930019"/>
    <n v="2276.1535675780524"/>
    <s v="Apply"/>
    <m/>
    <n v="91300.66"/>
    <n v="1469.2735757965884"/>
    <n v="0.60232656023222064"/>
    <n v="141440.18268930019"/>
    <n v="2276.1535675780524"/>
    <s v="ARS"/>
    <n v="0"/>
    <s v="ZABRANA, NICOLAS HORACIO"/>
    <s v="NO"/>
    <m/>
    <n v="0"/>
    <n v="0"/>
    <s v="JUNIOR, EULER DE ALMEIDA BARBOSA"/>
  </r>
  <r>
    <n v="50251828"/>
    <s v="GIMENEZ, NOELI BELEN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4-12-01T00:00:00"/>
    <d v="2014-12-01T00:00:00"/>
    <d v="2019-05-01T00:00:00"/>
    <m/>
    <m/>
    <d v="1991-12-13T00:00:00"/>
    <n v="50176819"/>
    <s v="MESERE, CECILIA GUADALUPE"/>
    <n v="50171792"/>
    <s v="PALMITESSA, SABRINA MAGALI"/>
    <n v="50250248"/>
    <s v="ZABRANA, NICOLAS HORACIO"/>
    <n v="50174758"/>
    <s v="OLIVIERI, FABIO MARTIN"/>
    <n v="50172284"/>
    <s v="DELIA, OSCAR ENRIQUE"/>
    <n v="23366189084"/>
    <s v="F"/>
    <s v="AR"/>
    <s v="Argentina"/>
    <s v="noeli.gimenez@neoris.com"/>
    <s v="noeli.gimenez"/>
    <n v="4390"/>
    <n v="1253"/>
    <n v="73"/>
    <n v="21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GENERIC"/>
    <s v="Functional Analyst"/>
    <m/>
    <m/>
    <m/>
    <m/>
    <m/>
    <n v="0"/>
    <m/>
    <m/>
    <n v="93285.77"/>
    <n v="1501.2193434180883"/>
    <m/>
    <m/>
    <n v="1"/>
    <n v="135154.536497322"/>
    <n v="135154.536497322"/>
    <n v="2175.0005873402315"/>
    <n v="0.69021560369043478"/>
    <n v="125583.6930624961"/>
    <n v="2020.9799334164161"/>
    <s v="Apply"/>
    <m/>
    <n v="93285.77"/>
    <n v="1501.2193434180883"/>
    <n v="0.69021560369043478"/>
    <n v="125583.6930624961"/>
    <n v="2020.9799334164161"/>
    <s v="ARS"/>
    <n v="0"/>
    <s v="ZABRANA, NICOLAS HORACIO"/>
    <s v="NO"/>
    <m/>
    <n v="0"/>
    <n v="0"/>
    <s v="LAPORTA, JORGE EDUARDO/DELIA, OSCAR ENRIQUE/MATHEU, EDUARDO GABRIEL"/>
  </r>
  <r>
    <n v="50253332"/>
    <s v="GODOY, DANIEL MATEO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6-10-03T00:00:00"/>
    <d v="2016-10-03T00:00:00"/>
    <d v="2019-05-01T00:00:00"/>
    <m/>
    <m/>
    <d v="1971-02-18T00:00:00"/>
    <n v="50175141"/>
    <s v="YUTIZ, GABRIELA LAURA"/>
    <n v="50171792"/>
    <s v="PALMITESSA, SABRINA MAGALI"/>
    <n v="50250248"/>
    <s v="ZABRANA, NICOLAS HORACIO"/>
    <n v="50175141"/>
    <s v="YUTIZ, GABRIELA LAURA"/>
    <n v="50254511"/>
    <s v="CANELO, ALEJANDRO FABIO"/>
    <n v="20220982786"/>
    <s v="M"/>
    <s v="AR"/>
    <s v="Argentina"/>
    <s v="daniel.godoy@neoris.com"/>
    <s v="daniel.godoy"/>
    <n v="2860"/>
    <n v="816"/>
    <n v="48"/>
    <n v="14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Jira (Zephyr)"/>
    <m/>
    <m/>
    <m/>
    <m/>
    <m/>
    <n v="0"/>
    <m/>
    <m/>
    <n v="72926.649999999994"/>
    <n v="1173.5862568393948"/>
    <m/>
    <m/>
    <n v="1"/>
    <n v="119559.78228609254"/>
    <n v="119559.78228609254"/>
    <n v="1924.0389811086666"/>
    <n v="0.60995970890524942"/>
    <n v="98790.024823094907"/>
    <n v="1589.7976315271146"/>
    <s v="Apply"/>
    <m/>
    <n v="72926.649999999994"/>
    <n v="1173.5862568393948"/>
    <n v="0.60995970890524942"/>
    <n v="98790.024823094907"/>
    <n v="1589.7976315271146"/>
    <s v="ARS"/>
    <n v="0"/>
    <s v="ZABRANA, NICOLAS HORACIO"/>
    <s v="NO"/>
    <m/>
    <n v="0"/>
    <n v="0"/>
    <s v="ROJAS VILLALOBOS, LUIS HUGO"/>
  </r>
  <r>
    <n v="50176502"/>
    <s v="GONZALEZ, ALEJANDRO FABIAN"/>
    <s v="AR"/>
    <s v="IC"/>
    <n v="4"/>
    <n v="228"/>
    <s v="NEORIS ARGENTINA"/>
    <n v="2280470"/>
    <s v="OTS AGRIBUSINESS"/>
    <s v="Active"/>
    <s v="Full-time Regular"/>
    <s v="DEVELO"/>
    <s v="Software Development"/>
    <s v="HX04"/>
    <s v="Sr Functional Analyst"/>
    <s v="Sr Functional Analyst"/>
    <s v="Sr. Consultant"/>
    <d v="2007-01-22T00:00:00"/>
    <d v="2007-01-22T00:00:00"/>
    <d v="2019-05-01T00:00:00"/>
    <m/>
    <m/>
    <d v="1967-12-13T00:00:00"/>
    <n v="50174608"/>
    <s v="DANDINI, WALTER ANDRES"/>
    <n v="50171792"/>
    <s v="PALMITESSA, SABRINA MAGALI"/>
    <n v="50250248"/>
    <s v="ZABRANA, NICOLAS HORACIO"/>
    <n v="50174608"/>
    <s v="DANDINI, WALTER ANDRES"/>
    <n v="50173907"/>
    <s v="MORENO, CESAR OSCAR"/>
    <n v="23186254929"/>
    <s v="M"/>
    <s v="AR"/>
    <s v="Argentina"/>
    <s v="alejandro.gonzalez@neoris.com"/>
    <s v="alejandro.gonzalez"/>
    <n v="3305"/>
    <n v="944"/>
    <n v="55"/>
    <n v="16"/>
    <n v="16"/>
    <s v="ARGENTINA"/>
    <n v="8"/>
    <s v="ARGENTINA"/>
    <n v="4"/>
    <s v="ROS - BS AS"/>
    <s v="ROS - BS ASDEVELOHX04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83830.559999999998"/>
    <n v="1349.0595429674927"/>
    <m/>
    <m/>
    <n v="1"/>
    <n v="135154.536497322"/>
    <n v="135154.536497322"/>
    <n v="2175.0005873402315"/>
    <n v="0.62025709363933224"/>
    <n v="118564.43057292381"/>
    <n v="1908.0210906489187"/>
    <s v="Apply"/>
    <m/>
    <n v="83830.559999999998"/>
    <n v="1349.0595429674927"/>
    <n v="0.62025709363933224"/>
    <n v="118564.43057292381"/>
    <n v="1908.0210906489187"/>
    <s v="ARS"/>
    <n v="0"/>
    <s v="ZABRANA, NICOLAS HORACIO"/>
    <s v="NO"/>
    <m/>
    <n v="0"/>
    <n v="0"/>
    <s v="MORENO, CESAR OSCAR"/>
  </r>
  <r>
    <n v="50174535"/>
    <s v="GORIAN, NATALIA"/>
    <s v="AR"/>
    <s v="IC"/>
    <n v="4"/>
    <n v="228"/>
    <s v="NEORIS ARGENTINA"/>
    <n v="2280940"/>
    <s v="QUALITY ASSURANCE"/>
    <s v="Active"/>
    <s v="Full-time Regular"/>
    <s v="CONSUL"/>
    <s v="Business Consulting"/>
    <s v="BX04"/>
    <s v="Sr Business Consultant"/>
    <s v="Sr Business Consultant"/>
    <s v="Sr. Consultant"/>
    <d v="2005-06-21T00:00:00"/>
    <d v="2005-06-21T00:00:00"/>
    <d v="2019-05-01T00:00:00"/>
    <m/>
    <m/>
    <d v="1976-09-13T00:00:00"/>
    <n v="50172284"/>
    <s v="DELIA, OSCAR ENRIQUE"/>
    <n v="50171792"/>
    <s v="PALMITESSA, SABRINA MAGALI"/>
    <n v="50250248"/>
    <s v="ZABRANA, NICOLAS HORACIO"/>
    <n v="50172284"/>
    <s v="DELIA, OSCAR ENRIQUE"/>
    <n v="50172269"/>
    <s v="FERNANDEZ CHEMES, JULIANA"/>
    <n v="27253246664"/>
    <s v="F"/>
    <s v="AR"/>
    <s v="Argentina"/>
    <s v="natalia.gorian@neoris.com"/>
    <s v="natalia.gorian"/>
    <n v="3185"/>
    <n v="909"/>
    <n v="53"/>
    <n v="15"/>
    <n v="16"/>
    <s v="ARGENTINA"/>
    <n v="8"/>
    <s v="ARGENTINA"/>
    <n v="3"/>
    <s v="SF - SN - ROJAS"/>
    <s v="SF - SN - ROJASCONSULBX04"/>
    <n v="20"/>
    <s v="Delivery Management"/>
    <n v="946"/>
    <s v="CALIDAD"/>
    <n v="399"/>
    <s v="QUALITY ASSURANCE"/>
    <n v="0"/>
    <s v="Non Billable"/>
    <n v="7"/>
    <s v="Lines of Services"/>
    <n v="7437"/>
    <s v="ARGROS"/>
    <s v="Rosario-MadresPlaza 25Mayo3020"/>
    <n v="40"/>
    <m/>
    <s v="."/>
    <s v="CMM"/>
    <s v="BUSINESS CONSULTING"/>
    <s v="QUALITY &amp; PROCESSES"/>
    <s v="."/>
    <s v="BUSINESS PROCESSES"/>
    <m/>
    <m/>
    <m/>
    <m/>
    <m/>
    <n v="0"/>
    <m/>
    <m/>
    <n v="74619.23"/>
    <n v="1200.824428709366"/>
    <m/>
    <m/>
    <n v="1"/>
    <n v="121783.77644336407"/>
    <n v="135315.30715929341"/>
    <n v="2177.5878203941652"/>
    <n v="0.55144707251898784"/>
    <n v="113185.42910111113"/>
    <n v="1821.4584663841508"/>
    <s v="Apply"/>
    <m/>
    <n v="74619.23"/>
    <n v="1200.824428709366"/>
    <n v="0.55144707251898784"/>
    <n v="113185.42910111113"/>
    <n v="1821.4584663841508"/>
    <s v="ARS"/>
    <n v="0"/>
    <s v="ZABRANA, NICOLAS HORACIO"/>
    <s v="NO"/>
    <m/>
    <n v="0"/>
    <n v="0"/>
    <s v="LAPORTA, JORGE EDUARDO/DELIA, OSCAR ENRIQUE/MATHEU, EDUARDO GABRIEL"/>
  </r>
  <r>
    <n v="50176898"/>
    <s v="GRATTONE, NATALIA SOLEDAD"/>
    <s v="AR"/>
    <s v="IC"/>
    <n v="4"/>
    <n v="3446"/>
    <s v="NEORIS ONE ARGENTINA"/>
    <n v="3446923"/>
    <s v="SWF (Non SAP)"/>
    <s v="Active"/>
    <s v="Full-time Regular"/>
    <s v="DEVELO"/>
    <s v="Software Development"/>
    <s v="GX04"/>
    <s v="Sr Developer"/>
    <s v="Sr Developer"/>
    <s v="Sr. Consultant"/>
    <d v="2007-05-01T00:00:00"/>
    <d v="2007-05-01T00:00:00"/>
    <d v="2019-05-01T00:00:00"/>
    <m/>
    <m/>
    <d v="1982-12-04T00:00:00"/>
    <n v="50175323"/>
    <s v="CAVAGNARI, LIONEL"/>
    <n v="50171792"/>
    <s v="PALMITESSA, SABRINA MAGALI"/>
    <n v="50250248"/>
    <s v="ZABRANA, NICOLAS HORACIO"/>
    <n v="50175323"/>
    <s v="CAVAGNARI, LIONEL"/>
    <n v="50172253"/>
    <s v="MATHEU, EDUARDO GABRIEL"/>
    <n v="27298071202"/>
    <s v="F"/>
    <s v="AR"/>
    <s v="Argentina"/>
    <s v="soledad.grattone@neoris.com"/>
    <s v="soledad.grattone"/>
    <n v="3990"/>
    <n v="1140"/>
    <n v="67"/>
    <n v="19"/>
    <n v="16"/>
    <s v="ARGENTINA"/>
    <n v="8"/>
    <s v="ARGENTINA"/>
    <n v="3"/>
    <s v="SF - SN - ROJAS"/>
    <s v="SF - SN - ROJASDEVELOGX04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91791.52"/>
    <n v="1477.1728355326682"/>
    <m/>
    <m/>
    <n v="0.9"/>
    <n v="116960.65658422094"/>
    <n v="116960.65658422095"/>
    <n v="1882.2120467367388"/>
    <n v="0.78480681180087963"/>
    <n v="134176.42963495097"/>
    <n v="2159.2602129860147"/>
    <s v="Apply"/>
    <m/>
    <n v="91791.52"/>
    <n v="1477.1728355326682"/>
    <n v="0.78480681180087963"/>
    <n v="134176.42963495097"/>
    <n v="2159.2602129860147"/>
    <s v="ARS"/>
    <n v="0"/>
    <s v="ZABRANA, NICOLAS HORACIO"/>
    <s v="NO"/>
    <m/>
    <n v="0"/>
    <n v="0"/>
    <s v="LAPORTA, JORGE EDUARDO/DELIA, OSCAR ENRIQUE/MATHEU, EDUARDO GABRIEL"/>
  </r>
  <r>
    <n v="50251537"/>
    <s v="GRIPPO, GISELA YANINA"/>
    <s v="AR"/>
    <s v="IC"/>
    <n v="4"/>
    <n v="228"/>
    <s v="NEORIS ARGENTINA"/>
    <n v="2280923"/>
    <s v="SWF (Non SAP)"/>
    <s v="Active"/>
    <s v="Full-time Regular"/>
    <s v="MNGSER"/>
    <s v="Managed Services"/>
    <s v="FX04"/>
    <s v="Sr Consultant"/>
    <s v="Sr Consultant"/>
    <s v="Sr. Consultant"/>
    <d v="2014-08-21T00:00:00"/>
    <d v="2014-08-21T00:00:00"/>
    <d v="2019-05-01T00:00:00"/>
    <m/>
    <m/>
    <d v="1980-05-29T00:00:00"/>
    <n v="50175323"/>
    <s v="CAVAGNARI, LIONEL"/>
    <n v="50171792"/>
    <s v="PALMITESSA, SABRINA MAGALI"/>
    <n v="50250248"/>
    <s v="ZABRANA, NICOLAS HORACIO"/>
    <n v="50175323"/>
    <s v="CAVAGNARI, LIONEL"/>
    <n v="50172284"/>
    <s v="DELIA, OSCAR ENRIQUE"/>
    <n v="27278650605"/>
    <s v="F"/>
    <s v="AR"/>
    <s v="Argentina"/>
    <s v="gisela.grippo@neoris.com"/>
    <s v="gisela.grippo"/>
    <n v="3585"/>
    <n v="1023"/>
    <n v="60"/>
    <n v="17"/>
    <n v="16"/>
    <s v="ARGENTINA"/>
    <n v="8"/>
    <s v="ARGENTINA"/>
    <n v="4"/>
    <s v="ROS - BS AS"/>
    <s v="ROS - BS ASMNGSERF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89054.34"/>
    <n v="1433.1242355970389"/>
    <m/>
    <m/>
    <n v="1"/>
    <n v="124597.26302786423"/>
    <n v="124597.26302786423"/>
    <n v="2005.1056167985876"/>
    <n v="0.71473752982908123"/>
    <n v="124559.39077695637"/>
    <n v="2004.496150256781"/>
    <s v="Apply"/>
    <m/>
    <n v="89054.34"/>
    <n v="1433.1242355970389"/>
    <n v="0.71473752982908123"/>
    <n v="124559.39077695637"/>
    <n v="2004.496150256781"/>
    <s v="ARS"/>
    <n v="0"/>
    <s v="ZABRANA, NICOLAS HORACIO"/>
    <s v="NO"/>
    <m/>
    <n v="0"/>
    <n v="0"/>
    <s v="LAPORTA, JORGE EDUARDO/DELIA, OSCAR ENRIQUE/MATHEU, EDUARDO GABRIEL"/>
  </r>
  <r>
    <n v="50176092"/>
    <s v="GUARDIA, GUILLERMO MIGUEL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06-10-19T00:00:00"/>
    <d v="2006-10-19T00:00:00"/>
    <d v="2019-05-01T00:00:00"/>
    <m/>
    <m/>
    <d v="1978-06-26T00:00:00"/>
    <n v="50178639"/>
    <s v="MAINZ, LORENA"/>
    <n v="50171792"/>
    <s v="PALMITESSA, SABRINA MAGALI"/>
    <n v="50250248"/>
    <s v="ZABRANA, NICOLAS HORACIO"/>
    <n v="50178639"/>
    <s v="MAINZ, LORENA"/>
    <n v="50173959"/>
    <s v="RODRIGUEZ, CESAR"/>
    <n v="20267610135"/>
    <s v="M"/>
    <s v="AR"/>
    <s v="Argentina"/>
    <s v="guillermo.guardia@neoris.com"/>
    <s v="guillermo.guardia"/>
    <n v="3670"/>
    <n v="1048"/>
    <n v="61"/>
    <n v="17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FIORI"/>
    <s v="SAP  - ABAP"/>
    <m/>
    <m/>
    <m/>
    <m/>
    <m/>
    <n v="0"/>
    <m/>
    <m/>
    <n v="92311.64"/>
    <n v="1485.5429674927582"/>
    <m/>
    <m/>
    <n v="0.9"/>
    <n v="138013.57476938071"/>
    <n v="138013.57476938071"/>
    <n v="2221.0102151493516"/>
    <n v="0.66885913327186708"/>
    <n v="128229.90884830449"/>
    <n v="2063.5646740956627"/>
    <s v="Apply"/>
    <m/>
    <n v="92311.64"/>
    <n v="1485.5429674927582"/>
    <n v="0.66885913327186708"/>
    <n v="128229.90884830449"/>
    <n v="2063.5646740956627"/>
    <s v="ARS"/>
    <n v="0"/>
    <s v="ZABRANA, NICOLAS HORACIO"/>
    <s v="NO"/>
    <m/>
    <n v="0"/>
    <n v="0"/>
    <s v="RODRIGUEZ, CESAR"/>
  </r>
  <r>
    <n v="50179628"/>
    <s v="GÜENCHUAL, MARINA LORENA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0-05-03T00:00:00"/>
    <d v="2010-05-03T00:00:00"/>
    <d v="2019-05-01T00:00:00"/>
    <m/>
    <m/>
    <d v="1981-09-29T00:00:00"/>
    <n v="50178772"/>
    <s v="MERCOL, JUAN PABLO"/>
    <n v="50171792"/>
    <s v="PALMITESSA, SABRINA MAGALI"/>
    <n v="50250248"/>
    <s v="ZABRANA, NICOLAS HORACIO"/>
    <n v="50179844"/>
    <s v="CARDOZO, FERNANDO ARIEL"/>
    <n v="50172253"/>
    <s v="MATHEU, EDUARDO GABRIEL"/>
    <n v="27289730910"/>
    <s v="F"/>
    <s v="AR"/>
    <s v="Argentina"/>
    <s v="marina.guenchual@neoris.com"/>
    <s v="marina.guenchual"/>
    <n v="3210"/>
    <n v="917"/>
    <n v="54"/>
    <n v="15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72589.25"/>
    <n v="1168.1565819118121"/>
    <m/>
    <m/>
    <n v="0.9"/>
    <n v="129956.28509357883"/>
    <n v="116960.65658422095"/>
    <n v="1882.2120467367388"/>
    <n v="0.62062963837527696"/>
    <n v="113287.15142103165"/>
    <n v="1823.095452543155"/>
    <s v="Apply"/>
    <m/>
    <n v="72589.25"/>
    <n v="1168.1565819118121"/>
    <n v="0.62062963837527696"/>
    <n v="113287.15142103165"/>
    <n v="1823.095452543155"/>
    <s v="ARS"/>
    <n v="0"/>
    <s v="ZABRANA, NICOLAS HORACIO"/>
    <s v="NO"/>
    <m/>
    <n v="0"/>
    <n v="0"/>
    <s v="LAPORTA, JORGE EDUARDO/DELIA, OSCAR ENRIQUE/MATHEU, EDUARDO GABRIEL"/>
  </r>
  <r>
    <n v="50179132"/>
    <s v="GUERRERO, RAMIRO JESUS"/>
    <s v="AR"/>
    <s v="IC"/>
    <n v="4"/>
    <n v="228"/>
    <s v="NEORIS ARGENTINA"/>
    <n v="2280906"/>
    <s v="SAP Delivery"/>
    <s v="Active"/>
    <s v="Full-time Regular"/>
    <s v="DEVELO"/>
    <s v="Software Development"/>
    <s v="GY04"/>
    <s v="Sr Developer - HT"/>
    <s v="Sr Developer - HT"/>
    <s v="Sr. Consultant"/>
    <d v="2009-08-01T00:00:00"/>
    <d v="2009-08-01T00:00:00"/>
    <d v="2019-05-01T00:00:00"/>
    <m/>
    <m/>
    <d v="1979-08-18T00:00:00"/>
    <n v="50178772"/>
    <s v="MERCOL, JUAN PABLO"/>
    <n v="50171792"/>
    <s v="PALMITESSA, SABRINA MAGALI"/>
    <n v="50250248"/>
    <s v="ZABRANA, NICOLAS HORACIO"/>
    <n v="50178772"/>
    <s v="MERCOL, JUAN PABLO"/>
    <n v="50173959"/>
    <s v="RODRIGUEZ, CESAR"/>
    <n v="20275369749"/>
    <s v="M"/>
    <s v="AR"/>
    <s v="Argentina"/>
    <s v="ramiro.guerrero@neoris.com"/>
    <s v="ramiro.guerrero"/>
    <n v="4530"/>
    <n v="1294"/>
    <n v="76"/>
    <n v="22"/>
    <n v="16"/>
    <s v="ARGENTINA"/>
    <n v="8"/>
    <s v="ARGENTINA"/>
    <n v="4"/>
    <s v="ROS - BS AS"/>
    <s v="ROS - BS ASDEVELOGY04"/>
    <n v="7"/>
    <s v="General Operation"/>
    <n v="40"/>
    <s v="SAP Technical"/>
    <s v="T42"/>
    <s v="SAP Delivery"/>
    <n v="100"/>
    <s v="Billable"/>
    <n v="55"/>
    <s v="Foundational Solutions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115392.05"/>
    <n v="1856.9689411007403"/>
    <m/>
    <m/>
    <n v="1"/>
    <n v="153348.416410423"/>
    <n v="153348.416410423"/>
    <n v="2467.789127943724"/>
    <n v="0.75248282767500996"/>
    <n v="163187.14127029755"/>
    <n v="2626.1207156468868"/>
    <s v="Apply"/>
    <m/>
    <n v="115392.05"/>
    <n v="1856.9689411007403"/>
    <n v="0.75248282767500996"/>
    <n v="163187.14127029755"/>
    <n v="2626.1207156468868"/>
    <s v="ARS"/>
    <n v="0"/>
    <s v="ZABRANA, NICOLAS HORACIO"/>
    <s v="NO"/>
    <m/>
    <n v="0"/>
    <n v="0"/>
    <s v="RODRIGUEZ, CESAR"/>
  </r>
  <r>
    <n v="50252738"/>
    <s v="HASON, ALEJANDR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12-14T00:00:00"/>
    <d v="2015-12-14T00:00:00"/>
    <d v="2019-05-01T00:00:00"/>
    <m/>
    <m/>
    <d v="1989-09-05T00:00:00"/>
    <n v="50175323"/>
    <s v="CAVAGNARI, LIONEL"/>
    <n v="50171792"/>
    <s v="PALMITESSA, SABRINA MAGALI"/>
    <n v="50250248"/>
    <s v="ZABRANA, NICOLAS HORACIO"/>
    <n v="50179826"/>
    <s v="TARGHETTA, BRUNO NORBERTO"/>
    <n v="50172284"/>
    <s v="DELIA, OSCAR ENRIQUE"/>
    <n v="23345418989"/>
    <s v="M"/>
    <s v="AR"/>
    <s v="Argentina"/>
    <s v="alejandro.hason@neoris.com"/>
    <s v="alejandro.hason"/>
    <n v="4025"/>
    <n v="1149"/>
    <n v="67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2625.60000000001"/>
    <n v="1651.5223688445446"/>
    <m/>
    <m/>
    <n v="1"/>
    <n v="129956.28509357883"/>
    <n v="129956.28509357883"/>
    <n v="2091.3467185963764"/>
    <n v="0.78969324127803009"/>
    <n v="139851.15502744605"/>
    <n v="2250.5818317902485"/>
    <s v="Apply"/>
    <m/>
    <n v="102625.60000000001"/>
    <n v="1651.5223688445446"/>
    <n v="0.78969324127803009"/>
    <n v="139851.15502744605"/>
    <n v="2250.5818317902485"/>
    <s v="ARS"/>
    <n v="0"/>
    <s v="ZABRANA, NICOLAS HORACIO"/>
    <s v="NO"/>
    <m/>
    <n v="0"/>
    <n v="0"/>
    <s v="LAPORTA, JORGE EDUARDO/DELIA, OSCAR ENRIQUE/MATHEU, EDUARDO GABRIEL"/>
  </r>
  <r>
    <n v="50252416"/>
    <s v="INGHELS, KEVI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8-03T00:00:00"/>
    <d v="2015-08-03T00:00:00"/>
    <d v="2019-05-01T00:00:00"/>
    <m/>
    <m/>
    <d v="1990-01-09T00:00:00"/>
    <n v="50175323"/>
    <s v="CAVAGNARI, LIONEL"/>
    <n v="50171792"/>
    <s v="PALMITESSA, SABRINA MAGALI"/>
    <n v="50250248"/>
    <s v="ZABRANA, NICOLAS HORACIO"/>
    <n v="50179826"/>
    <s v="TARGHETTA, BRUNO NORBERTO"/>
    <n v="50172284"/>
    <s v="DELIA, OSCAR ENRIQUE"/>
    <n v="20350703048"/>
    <s v="M"/>
    <s v="AR"/>
    <s v="Argentina"/>
    <s v="kevin.inghels@neoris.com"/>
    <s v="kevin.inghels"/>
    <n v="4200"/>
    <n v="1199"/>
    <n v="70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7190.33"/>
    <n v="1724.9811715481171"/>
    <m/>
    <m/>
    <n v="1"/>
    <n v="129956.28509357883"/>
    <n v="129956.28509357883"/>
    <n v="2091.3467185963764"/>
    <n v="0.82481836044185519"/>
    <n v="145850.99878147236"/>
    <n v="2347.1354808733886"/>
    <s v="Apply"/>
    <m/>
    <n v="107190.33"/>
    <n v="1724.9811715481171"/>
    <n v="0.82481836044185519"/>
    <n v="145850.99878147236"/>
    <n v="2347.1354808733886"/>
    <s v="ARS"/>
    <n v="0"/>
    <s v="ZABRANA, NICOLAS HORACIO"/>
    <s v="NO"/>
    <m/>
    <n v="0"/>
    <n v="0"/>
    <s v="LAPORTA, JORGE EDUARDO/DELIA, OSCAR ENRIQUE/MATHEU, EDUARDO GABRIEL"/>
  </r>
  <r>
    <n v="50250027"/>
    <s v="JAROUGE, RAMIRO PEDRO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13-01-21T00:00:00"/>
    <d v="2013-01-21T00:00:00"/>
    <d v="2019-05-01T00:00:00"/>
    <m/>
    <m/>
    <d v="1988-06-30T00:00:00"/>
    <n v="50178639"/>
    <s v="MAINZ, LORENA"/>
    <n v="50171792"/>
    <s v="PALMITESSA, SABRINA MAGALI"/>
    <n v="50250248"/>
    <s v="ZABRANA, NICOLAS HORACIO"/>
    <n v="50178639"/>
    <s v="MAINZ, LORENA"/>
    <n v="50173959"/>
    <s v="RODRIGUEZ, CESAR"/>
    <n v="20338950137"/>
    <s v="M"/>
    <s v="AR"/>
    <s v="Argentina"/>
    <s v="ramiro.jarouge@neoris.com"/>
    <s v="ramiro.jarouge"/>
    <n v="3735"/>
    <n v="1066"/>
    <n v="62"/>
    <n v="18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93350.31"/>
    <n v="1502.2579658834889"/>
    <m/>
    <m/>
    <n v="1"/>
    <n v="138013.57476938071"/>
    <n v="153348.416410423"/>
    <n v="2467.789127943724"/>
    <n v="0.6087464884551298"/>
    <n v="128749.06959649552"/>
    <n v="2071.9193691100018"/>
    <s v="Apply"/>
    <m/>
    <n v="93350.31"/>
    <n v="1502.2579658834889"/>
    <n v="0.6087464884551298"/>
    <n v="128749.06959649552"/>
    <n v="2071.9193691100018"/>
    <s v="ARS"/>
    <n v="0"/>
    <s v="ZABRANA, NICOLAS HORACIO"/>
    <s v="NO"/>
    <m/>
    <n v="0"/>
    <n v="0"/>
    <s v="RODRIGUEZ, CESAR"/>
  </r>
  <r>
    <n v="50250989"/>
    <s v="JOFRE, JAVIER ALEJANDRO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4-02-10T00:00:00"/>
    <d v="2014-02-10T00:00:00"/>
    <d v="2019-05-01T00:00:00"/>
    <m/>
    <m/>
    <d v="1983-08-10T00:00:00"/>
    <n v="50173362"/>
    <s v="MENDEZ, ALBERTO JUAN"/>
    <n v="50171792"/>
    <s v="PALMITESSA, SABRINA MAGALI"/>
    <n v="50250248"/>
    <s v="ZABRANA, NICOLAS HORACIO"/>
    <n v="50251474"/>
    <s v="NOGUEIRA, DIEGO GABRIEL HERNAN"/>
    <n v="50254511"/>
    <s v="CANELO, ALEJANDRO FABIO"/>
    <n v="20303644068"/>
    <s v="M"/>
    <s v="AR"/>
    <s v="Argentina"/>
    <s v="javier.jofre@neoris.com"/>
    <s v="javier.jofre"/>
    <n v="2835"/>
    <n v="810"/>
    <n v="47"/>
    <n v="14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72060.160000000003"/>
    <n v="1159.6420984872868"/>
    <m/>
    <m/>
    <n v="1"/>
    <n v="119559.78228609254"/>
    <n v="119559.78228609254"/>
    <n v="1924.0389811086666"/>
    <n v="0.60271237218857165"/>
    <n v="100094.27855167353"/>
    <n v="1610.7865875711866"/>
    <s v="Apply"/>
    <m/>
    <n v="72060.160000000003"/>
    <n v="1159.6420984872868"/>
    <n v="0.60271237218857165"/>
    <n v="100094.27855167353"/>
    <n v="1610.7865875711866"/>
    <s v="ARS"/>
    <n v="0"/>
    <s v="ZABRANA, NICOLAS HORACIO"/>
    <s v="NO"/>
    <m/>
    <n v="0"/>
    <n v="0"/>
    <s v="ROJAS VILLALOBOS, LUIS HUGO"/>
  </r>
  <r>
    <n v="50177987"/>
    <s v="LARROZA, MILVA LILIANA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2-04-23T00:00:00"/>
    <d v="2012-04-23T00:00:00"/>
    <d v="2019-05-01T00:00:00"/>
    <m/>
    <m/>
    <d v="1972-10-26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229646309"/>
    <s v="F"/>
    <s v="AR"/>
    <s v="Argentina"/>
    <s v="milva.larroza@neoris.com"/>
    <s v="milva.larroza"/>
    <n v="3590"/>
    <n v="1025"/>
    <n v="60"/>
    <n v="17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APPLICATION SUPPOR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88452.94"/>
    <n v="1423.4460894753781"/>
    <m/>
    <m/>
    <n v="1"/>
    <n v="151580"/>
    <n v="151580"/>
    <n v="2439.3305439330543"/>
    <n v="0.58353964903021505"/>
    <n v="127571.09203337648"/>
    <n v="2052.9625367456788"/>
    <s v="Apply"/>
    <m/>
    <n v="88452.94"/>
    <n v="1423.4460894753781"/>
    <n v="0.58353964903021505"/>
    <n v="127571.09203337648"/>
    <n v="2052.9625367456788"/>
    <s v="ARS"/>
    <n v="0"/>
    <s v="ZABRANA, NICOLAS HORACIO"/>
    <s v="NO"/>
    <m/>
    <n v="0"/>
    <n v="0"/>
    <s v="JUNIOR, EULER DE ALMEIDA BARBOSA"/>
  </r>
  <r>
    <n v="50254003"/>
    <s v="LEONE, MANU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7-04-17T00:00:00"/>
    <d v="2017-04-17T00:00:00"/>
    <d v="2019-05-01T00:00:00"/>
    <m/>
    <m/>
    <d v="1976-05-21T00:00:00"/>
    <n v="50175183"/>
    <s v="VIGO, MARIO ALBERTO"/>
    <n v="50171792"/>
    <s v="PALMITESSA, SABRINA MAGALI"/>
    <n v="50250248"/>
    <s v="ZABRANA, NICOLAS HORACIO"/>
    <n v="50175183"/>
    <s v="VIGO, MARIO ALBERTO"/>
    <n v="50252948"/>
    <s v="LAPORTA, JORGE EDUARDO"/>
    <n v="20253070537"/>
    <s v="M"/>
    <s v="AR"/>
    <s v="Argentina"/>
    <s v="manuel.leone@neoris.com"/>
    <s v="manuel.leone"/>
    <n v="5035"/>
    <n v="1438"/>
    <n v="84"/>
    <n v="24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16485.94"/>
    <n v="1874.5725780495654"/>
    <m/>
    <m/>
    <n v="1"/>
    <n v="129956.28509357883"/>
    <n v="129956.28509357883"/>
    <n v="2091.3467185963764"/>
    <n v="0.89634710561417552"/>
    <n v="172678.60787707349"/>
    <n v="2778.8639825727951"/>
    <s v="Apply"/>
    <m/>
    <n v="116485.94"/>
    <n v="1874.5725780495654"/>
    <n v="0.89634710561417552"/>
    <n v="172678.60787707349"/>
    <n v="2778.8639825727951"/>
    <s v="ARS"/>
    <n v="0"/>
    <s v="ZABRANA, NICOLAS HORACIO"/>
    <s v="NO"/>
    <m/>
    <n v="0"/>
    <n v="0"/>
    <s v="LAPORTA, JORGE EDUARDO/DELIA, OSCAR ENRIQUE/MATHEU, EDUARDO GABRIEL"/>
  </r>
  <r>
    <n v="50252185"/>
    <s v="LIFSCHITZ, MATIAS IVA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4-20T00:00:00"/>
    <d v="2015-04-20T00:00:00"/>
    <d v="2019-05-01T00:00:00"/>
    <m/>
    <m/>
    <d v="1990-01-25T00:00:00"/>
    <n v="50179357"/>
    <s v="BUZEY ROCCI, MILTON IGNACIO"/>
    <n v="50171792"/>
    <s v="PALMITESSA, SABRINA MAGALI"/>
    <n v="50250248"/>
    <s v="ZABRANA, NICOLAS HORACIO"/>
    <n v="50179826"/>
    <s v="TARGHETTA, BRUNO NORBERTO"/>
    <n v="50172284"/>
    <s v="DELIA, OSCAR ENRIQUE"/>
    <n v="20350639315"/>
    <s v="M"/>
    <s v="AR"/>
    <s v="Argentina"/>
    <s v="matias.lifschitz@neoris.com"/>
    <s v="matias.lifschitz"/>
    <n v="4125"/>
    <n v="1178"/>
    <n v="69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7131.09"/>
    <n v="1724.0278403604764"/>
    <m/>
    <m/>
    <n v="1"/>
    <n v="129956.28509357883"/>
    <n v="129956.28509357883"/>
    <n v="2091.3467185963764"/>
    <n v="0.82436251484764367"/>
    <n v="142613.2555306151"/>
    <n v="2295.0314697556341"/>
    <s v="Apply"/>
    <m/>
    <n v="107131.09"/>
    <n v="1724.0278403604764"/>
    <n v="0.82436251484764367"/>
    <n v="142613.2555306151"/>
    <n v="2295.0314697556341"/>
    <s v="ARS"/>
    <n v="0"/>
    <s v="ZABRANA, NICOLAS HORACIO"/>
    <s v="NO"/>
    <m/>
    <n v="0"/>
    <n v="0"/>
    <s v="LAPORTA, JORGE EDUARDO/DELIA, OSCAR ENRIQUE/MATHEU, EDUARDO GABRIEL"/>
  </r>
  <r>
    <n v="50171414"/>
    <s v="LOPES DOS SANTOS, HABSA"/>
    <s v="AR"/>
    <s v="IC"/>
    <n v="4"/>
    <n v="3446"/>
    <s v="NEORIS ONE ARGENTINA"/>
    <n v="3446134"/>
    <s v="Sales Performance Mgte."/>
    <s v="Active"/>
    <s v="Full-time Regular"/>
    <s v="DEVELO"/>
    <s v="Software Development"/>
    <s v="HX04"/>
    <s v="Sr Functional Analyst"/>
    <s v="Sr Functional Analyst"/>
    <s v="Sr. Consultant"/>
    <d v="2018-09-17T00:00:00"/>
    <d v="2018-09-17T00:00:00"/>
    <d v="2019-05-01T00:00:00"/>
    <m/>
    <m/>
    <d v="1990-03-20T00:00:00"/>
    <n v="50253251"/>
    <s v="LONGO, CRISTIAN"/>
    <n v="50171792"/>
    <s v="PALMITESSA, SABRINA MAGALI"/>
    <n v="50250248"/>
    <s v="ZABRANA, NICOLAS HORACIO"/>
    <n v="50252019"/>
    <s v="GIAMPAOLETTI, MARIA EUGENIA"/>
    <n v="50256044"/>
    <s v="JUNIOR, EULER DE ALMEIDA BARBO"/>
    <n v="27948899324"/>
    <s v="F"/>
    <s v="BR"/>
    <s v="Brazil"/>
    <s v="habsa.dossantos@neoris.com"/>
    <s v="habsa.dossantos"/>
    <n v="3335"/>
    <n v="952"/>
    <n v="56"/>
    <n v="16"/>
    <n v="16"/>
    <s v="ARGENTINA"/>
    <n v="8"/>
    <s v="ARGENTINA"/>
    <n v="4"/>
    <s v="ROS - BS AS"/>
    <s v="ROS - BS ASDEVELOH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DEVELOPMENT CAPABILITIES"/>
    <s v="FUNCTIONAL ANALYST"/>
    <s v="."/>
    <s v="Sales Performance Management (SAP Commissions) - Callidus-Core Technology"/>
    <m/>
    <m/>
    <m/>
    <m/>
    <m/>
    <n v="0"/>
    <m/>
    <m/>
    <n v="81749.490000000005"/>
    <n v="1315.5695204377214"/>
    <m/>
    <m/>
    <n v="1"/>
    <n v="135154.536497322"/>
    <n v="135154.536497322"/>
    <n v="2175.0005873402315"/>
    <n v="0.60485938628941116"/>
    <n v="111996.60902277769"/>
    <n v="1802.3271487411923"/>
    <s v="Apply"/>
    <m/>
    <n v="81749.490000000005"/>
    <n v="1315.5695204377214"/>
    <n v="0.60485938628941116"/>
    <n v="111996.60902277769"/>
    <n v="1802.3271487411923"/>
    <s v="ARS"/>
    <n v="0"/>
    <s v="ZABRANA, NICOLAS HORACIO"/>
    <s v="NO"/>
    <m/>
    <n v="0"/>
    <n v="0"/>
    <s v="JUNIOR, EULER DE ALMEIDA BARBOSA"/>
  </r>
  <r>
    <n v="50256583"/>
    <s v="LOPEZ RIVAROLA, FRANCISCO"/>
    <s v="AR"/>
    <s v="IC"/>
    <n v="4"/>
    <n v="3772"/>
    <s v="NEORIS CONSULTING ARGENTINA"/>
    <n v="3772800"/>
    <s v="MARKETING"/>
    <s v="Active"/>
    <s v="Full-time Regular"/>
    <s v="SUPPOR"/>
    <s v="Business Support"/>
    <s v="EX04"/>
    <s v="BS Sr Consultant"/>
    <s v="BS Sr Consultant"/>
    <s v="Sr. Consultant"/>
    <d v="2019-02-04T00:00:00"/>
    <d v="2019-02-04T00:00:00"/>
    <d v="2019-05-01T00:00:00"/>
    <m/>
    <m/>
    <d v="1992-06-27T00:00:00"/>
    <n v="50255223"/>
    <s v="LONGINOTTI, JOSE LUIS"/>
    <n v="50171792"/>
    <s v="PALMITESSA, SABRINA MAGALI"/>
    <n v="50250248"/>
    <s v="ZABRANA, NICOLAS HORACIO"/>
    <n v="50255223"/>
    <s v="LONGINOTTI, JOSE LUIS"/>
    <n v="50255223"/>
    <s v="LONGINOTTI, JOSE LUIS"/>
    <n v="20369312481"/>
    <s v="M"/>
    <s v="AR"/>
    <s v="Argentina"/>
    <s v="francisco.lopez@neoris.com"/>
    <s v="francisco.lopez"/>
    <n v="3005"/>
    <n v="858"/>
    <n v="50"/>
    <n v="14"/>
    <n v="16"/>
    <s v="ARGENTINA"/>
    <n v="8"/>
    <s v="ARGENTINA"/>
    <n v="4"/>
    <s v="ROS - BS AS"/>
    <s v="ROS - BS ASSUPPOREX04"/>
    <n v="8"/>
    <s v="Marketing"/>
    <n v="802"/>
    <s v="MARKETING"/>
    <s v="MK2"/>
    <s v="MARKE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MARKETING"/>
    <s v="."/>
    <s v="MARKETING-MARKETING GENERALIST"/>
    <m/>
    <m/>
    <m/>
    <m/>
    <m/>
    <n v="0"/>
    <m/>
    <m/>
    <n v="73975"/>
    <n v="1190.4570325072416"/>
    <m/>
    <m/>
    <n v="1"/>
    <n v="136655.06267572206"/>
    <n v="136655.06267572206"/>
    <n v="2199.1480958436123"/>
    <n v="0.54132645034556992"/>
    <n v="101280.44268607683"/>
    <n v="1629.8751639214165"/>
    <s v="Apply"/>
    <m/>
    <n v="73975"/>
    <n v="1190.4570325072416"/>
    <n v="0.54132645034556992"/>
    <n v="101280.44268607683"/>
    <n v="1629.8751639214165"/>
    <s v="ARS"/>
    <n v="0"/>
    <s v="ZABRANA, NICOLAS HORACIO"/>
    <s v="NO"/>
    <m/>
    <n v="0"/>
    <n v="0"/>
    <s v="LUKOWSKI, JORGE"/>
  </r>
  <r>
    <n v="50255719"/>
    <s v="LOPEZ, DAMIAN ANDRES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18-06-26T00:00:00"/>
    <d v="2018-06-26T00:00:00"/>
    <d v="2019-05-01T00:00:00"/>
    <m/>
    <m/>
    <d v="1973-05-09T00:00:00"/>
    <n v="50174682"/>
    <s v="SREILDIN, PEDRO JAVIER"/>
    <n v="50171792"/>
    <s v="PALMITESSA, SABRINA MAGALI"/>
    <n v="50250248"/>
    <s v="ZABRANA, NICOLAS HORACIO"/>
    <n v="50174682"/>
    <s v="SREILDIN, PEDRO JAVIER"/>
    <n v="50173959"/>
    <s v="RODRIGUEZ, CESAR"/>
    <n v="20231138677"/>
    <s v="M"/>
    <s v="AR"/>
    <s v="Argentina"/>
    <s v="damian.lopez@neoris.com"/>
    <s v="damian.lopez"/>
    <n v="3245"/>
    <n v="927"/>
    <n v="54"/>
    <n v="15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77605"/>
    <n v="1248.8735114258127"/>
    <m/>
    <m/>
    <n v="1"/>
    <n v="138013.57476938071"/>
    <n v="153348.416410423"/>
    <n v="2467.789127943724"/>
    <n v="0.50606978419847071"/>
    <n v="109474.50809930693"/>
    <n v="1761.739750552091"/>
    <s v="Apply"/>
    <m/>
    <n v="77605"/>
    <n v="1248.8735114258127"/>
    <n v="0.50606978419847071"/>
    <n v="109474.50809930693"/>
    <n v="1761.739750552091"/>
    <s v="ARS"/>
    <n v="0"/>
    <s v="ZABRANA, NICOLAS HORACIO"/>
    <s v="NO"/>
    <m/>
    <n v="0"/>
    <n v="0"/>
    <s v="RODRIGUEZ, CESAR"/>
  </r>
  <r>
    <n v="50177513"/>
    <s v="LOPEZ, SILVANA ANDRE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1-12-01T00:00:00"/>
    <d v="2011-12-01T00:00:00"/>
    <d v="2019-05-01T00:00:00"/>
    <m/>
    <m/>
    <d v="1977-08-05T00:00:00"/>
    <n v="50173362"/>
    <s v="MENDEZ, ALBERTO JUAN"/>
    <n v="50171792"/>
    <s v="PALMITESSA, SABRINA MAGALI"/>
    <n v="50250248"/>
    <s v="ZABRANA, NICOLAS HORACIO"/>
    <n v="50174758"/>
    <s v="OLIVIERI, FABIO MARTIN"/>
    <n v="50254511"/>
    <s v="CANELO, ALEJANDRO FABIO"/>
    <n v="27255061238"/>
    <s v="F"/>
    <s v="AR"/>
    <s v="Argentina"/>
    <s v="silvana.lopez@neoris.com"/>
    <s v="silvana.lopez"/>
    <n v="3595"/>
    <n v="1027"/>
    <n v="60"/>
    <n v="17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0151.11"/>
    <n v="1450.774219504345"/>
    <m/>
    <m/>
    <n v="1"/>
    <n v="135154.536497322"/>
    <n v="135154.536497322"/>
    <n v="2175.0005873402315"/>
    <n v="0.66702244953343681"/>
    <n v="129333.91281883686"/>
    <n v="2081.3310720765508"/>
    <s v="Apply"/>
    <m/>
    <n v="90151.11"/>
    <n v="1450.774219504345"/>
    <n v="0.66702244953343681"/>
    <n v="129333.91281883686"/>
    <n v="2081.3310720765508"/>
    <s v="ARS"/>
    <n v="0"/>
    <s v="ZABRANA, NICOLAS HORACIO"/>
    <s v="NO"/>
    <m/>
    <n v="0"/>
    <n v="0"/>
    <s v="LAPORTA, JORGE EDUARDO/DELIA, OSCAR ENRIQUE/MATHEU, EDUARDO GABRIEL"/>
  </r>
  <r>
    <n v="50253940"/>
    <s v="MAGARZO VELASCO, MARCELO FABIA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7-04-03T00:00:00"/>
    <d v="2017-04-03T00:00:00"/>
    <d v="2019-05-01T00:00:00"/>
    <m/>
    <m/>
    <d v="1992-01-20T00:00:00"/>
    <n v="50179357"/>
    <s v="BUZEY ROCCI, MILTON IGNACIO"/>
    <n v="50171792"/>
    <s v="PALMITESSA, SABRINA MAGALI"/>
    <n v="50250248"/>
    <s v="ZABRANA, NICOLAS HORACIO"/>
    <n v="50251445"/>
    <s v="FOJGIEL, MATIAS ARIEL"/>
    <n v="50252948"/>
    <s v="LAPORTA, JORGE EDUARDO"/>
    <n v="20956649103"/>
    <s v="M"/>
    <s v="BO"/>
    <s v="Bolivia"/>
    <s v="marcelo.magarzo@neoris.com"/>
    <s v="marcelo.magarzo"/>
    <n v="5205"/>
    <n v="1486"/>
    <n v="87"/>
    <n v="25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31799.79"/>
    <n v="2121.0136787898296"/>
    <m/>
    <m/>
    <n v="1"/>
    <n v="129956.28509357883"/>
    <n v="129956.28509357883"/>
    <n v="2091.3467185963764"/>
    <n v="1.0141855771353707"/>
    <n v="178186.78392057589"/>
    <n v="2867.5053736816203"/>
    <s v="Apply"/>
    <m/>
    <n v="131799.79"/>
    <n v="2121.0136787898296"/>
    <n v="1.0141855771353707"/>
    <n v="178186.78392057589"/>
    <n v="2867.5053736816203"/>
    <s v="ARS"/>
    <n v="0"/>
    <s v="ZABRANA, NICOLAS HORACIO"/>
    <s v="NO"/>
    <m/>
    <n v="0"/>
    <n v="0"/>
    <s v="LAPORTA, JORGE EDUARDO/DELIA, OSCAR ENRIQUE/MATHEU, EDUARDO GABRIEL"/>
  </r>
  <r>
    <n v="50253211"/>
    <s v="MALLO, GLADYS MARCEL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6-07-18T00:00:00"/>
    <d v="2016-07-18T00:00:00"/>
    <d v="2019-05-01T00:00:00"/>
    <m/>
    <m/>
    <d v="1965-09-10T00:00:00"/>
    <n v="50175141"/>
    <s v="YUTIZ, GABRIELA LAURA"/>
    <n v="50171792"/>
    <s v="PALMITESSA, SABRINA MAGALI"/>
    <n v="50250248"/>
    <s v="ZABRANA, NICOLAS HORACIO"/>
    <n v="50178685"/>
    <s v="AUDEBERT, JUAN ALBERTO"/>
    <n v="50254511"/>
    <s v="CANELO, ALEJANDRO FABIO"/>
    <n v="23178199064"/>
    <s v="M"/>
    <s v="AR"/>
    <s v="Argentina"/>
    <s v="gladys.mallo@neoris.com"/>
    <s v="gladys.mallo"/>
    <n v="3105"/>
    <n v="887"/>
    <n v="52"/>
    <n v="15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5557.009999999995"/>
    <n v="1215.9158352108143"/>
    <m/>
    <m/>
    <n v="1"/>
    <n v="135154.536497322"/>
    <n v="135154.536497322"/>
    <n v="2175.0005873402315"/>
    <n v="0.55904161235088923"/>
    <n v="106806.78640381616"/>
    <n v="1718.8089218509199"/>
    <s v="Apply"/>
    <m/>
    <n v="75557.009999999995"/>
    <n v="1215.9158352108143"/>
    <n v="0.55904161235088923"/>
    <n v="106806.78640381616"/>
    <n v="1718.8089218509199"/>
    <s v="ARS"/>
    <n v="0"/>
    <s v="ZABRANA, NICOLAS HORACIO"/>
    <s v="NO"/>
    <m/>
    <n v="0"/>
    <n v="0"/>
    <s v="LAPORTA, JORGE EDUARDO/DELIA, OSCAR ENRIQUE/MATHEU, EDUARDO GABRIEL"/>
  </r>
  <r>
    <n v="50173721"/>
    <s v="MANTOANI, MARIA CAROLINA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1-08-17T00:00:00"/>
    <d v="2011-08-17T00:00:00"/>
    <d v="2019-05-01T00:00:00"/>
    <m/>
    <m/>
    <d v="1983-04-15T00:00:00"/>
    <n v="50174748"/>
    <s v="BRUSA, MARIA BEATRIZ"/>
    <n v="50171792"/>
    <s v="PALMITESSA, SABRINA MAGALI"/>
    <n v="50250248"/>
    <s v="ZABRANA, NICOLAS HORACIO"/>
    <n v="50174748"/>
    <s v="BRUSA, MARIA BEATRIZ"/>
    <n v="50172284"/>
    <s v="DELIA, OSCAR ENRIQUE"/>
    <n v="27300029235"/>
    <s v="F"/>
    <s v="AR"/>
    <s v="Argentina"/>
    <s v=" maria.mantoani@neoris.com"/>
    <s v=" maria.mantoani"/>
    <n v="4295"/>
    <n v="1227"/>
    <n v="72"/>
    <n v="20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ROS"/>
    <s v="Rosario-MadresPlaza 25Mayo3020"/>
    <n v="40"/>
    <m/>
    <s v="."/>
    <s v="TESTING"/>
    <s v="DEVELOPMENT CAPABILITIES"/>
    <s v="TESTING"/>
    <s v="GENERIC"/>
    <s v="Jira (Zephyr)"/>
    <m/>
    <m/>
    <m/>
    <m/>
    <m/>
    <n v="0"/>
    <m/>
    <m/>
    <n v="107755.78"/>
    <n v="1734.080785323463"/>
    <m/>
    <m/>
    <n v="1"/>
    <n v="119559.78228609254"/>
    <n v="119559.78228609254"/>
    <n v="1924.0389811086666"/>
    <n v="0.90127112930126496"/>
    <n v="149033.23299384344"/>
    <n v="2398.34620202516"/>
    <s v="Apply"/>
    <m/>
    <n v="107755.78"/>
    <n v="1734.080785323463"/>
    <n v="0.90127112930126496"/>
    <n v="149033.23299384344"/>
    <n v="2398.34620202516"/>
    <s v="ARS"/>
    <n v="0"/>
    <s v="ZABRANA, NICOLAS HORACIO"/>
    <s v="NO"/>
    <m/>
    <n v="0"/>
    <n v="0"/>
    <s v="ROJAS VILLALOBOS, LUIS HUGO"/>
  </r>
  <r>
    <n v="50177477"/>
    <s v="MARINO, EVANGELINA PAULA"/>
    <s v="AR"/>
    <s v="IC"/>
    <n v="4"/>
    <n v="228"/>
    <s v="NEORIS ARGENTINA"/>
    <n v="2280940"/>
    <s v="QUALITY ASSURANCE"/>
    <s v="Active"/>
    <s v="Full-time Regular"/>
    <s v="CONSUL"/>
    <s v="Business Consulting"/>
    <s v="BX04"/>
    <s v="Sr Business Consultant"/>
    <s v="Sr Business Consultant"/>
    <s v="Sr. Consultant"/>
    <d v="2007-10-01T00:00:00"/>
    <d v="2007-10-01T00:00:00"/>
    <d v="2019-05-01T00:00:00"/>
    <m/>
    <m/>
    <d v="1977-04-05T00:00:00"/>
    <n v="50172284"/>
    <s v="DELIA, OSCAR ENRIQUE"/>
    <n v="50171792"/>
    <s v="PALMITESSA, SABRINA MAGALI"/>
    <n v="50250248"/>
    <s v="ZABRANA, NICOLAS HORACIO"/>
    <n v="50172284"/>
    <s v="DELIA, OSCAR ENRIQUE"/>
    <n v="50172269"/>
    <s v="FERNANDEZ CHEMES, JULIANA"/>
    <n v="27257077808"/>
    <s v="F"/>
    <s v="AR"/>
    <s v="Argentina"/>
    <s v="evangelina.marino@neoris.com"/>
    <s v="evangelina.marino"/>
    <n v="2795"/>
    <n v="798"/>
    <n v="47"/>
    <n v="13"/>
    <n v="16"/>
    <s v="ARGENTINA"/>
    <n v="8"/>
    <s v="ARGENTINA"/>
    <n v="3"/>
    <s v="SF - SN - ROJAS"/>
    <s v="SF - SN - ROJASCONSULBX04"/>
    <n v="20"/>
    <s v="Delivery Management"/>
    <n v="946"/>
    <s v="CALIDAD"/>
    <n v="399"/>
    <s v="QUALITY ASSURANCE"/>
    <n v="0"/>
    <s v="Non Billable"/>
    <n v="7"/>
    <s v="Lines of Services"/>
    <n v="7636"/>
    <s v="ARGROS"/>
    <s v="Rosario-MadresPlaza 25Mayo3020"/>
    <n v="40"/>
    <m/>
    <s v="."/>
    <s v="CMM"/>
    <s v="BUSINESS CONSULTING"/>
    <s v="QUALITY &amp; PROCESSES"/>
    <s v="."/>
    <s v="BUSINESS PROCESSES"/>
    <m/>
    <m/>
    <m/>
    <m/>
    <m/>
    <n v="0"/>
    <m/>
    <m/>
    <n v="62962.61"/>
    <n v="1013.2380109430319"/>
    <m/>
    <m/>
    <n v="1"/>
    <n v="121783.77644336407"/>
    <n v="135315.30715929341"/>
    <n v="2177.5878203941652"/>
    <n v="0.46530293816560092"/>
    <n v="99451.125189771978"/>
    <n v="1600.43651737644"/>
    <s v="Apply"/>
    <m/>
    <n v="62962.61"/>
    <n v="1013.2380109430319"/>
    <n v="0.46530293816560092"/>
    <n v="99451.125189771978"/>
    <n v="1600.43651737644"/>
    <s v="ARS"/>
    <n v="0"/>
    <s v="ZABRANA, NICOLAS HORACIO"/>
    <s v="NO"/>
    <m/>
    <n v="0"/>
    <n v="0"/>
    <s v="LAPORTA, JORGE EDUARDO/DELIA, OSCAR ENRIQUE/MATHEU, EDUARDO GABRIEL"/>
  </r>
  <r>
    <n v="50171685"/>
    <s v="MARTIN, LISANDRO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1-01-24T00:00:00"/>
    <d v="2011-01-24T00:00:00"/>
    <d v="2019-05-01T00:00:00"/>
    <m/>
    <m/>
    <d v="1979-02-09T00:00:00"/>
    <n v="50174608"/>
    <s v="DANDINI, WALTER ANDRES"/>
    <n v="50171792"/>
    <s v="PALMITESSA, SABRINA MAGALI"/>
    <n v="50250248"/>
    <s v="ZABRANA, NICOLAS HORACIO"/>
    <n v="50175323"/>
    <s v="CAVAGNARI, LIONEL"/>
    <n v="50172284"/>
    <s v="DELIA, OSCAR ENRIQUE"/>
    <n v="20275131270"/>
    <s v="M"/>
    <s v="AR"/>
    <s v="Argentina"/>
    <s v="lisandro.martin@neoris.com"/>
    <s v="lisandro.martin"/>
    <n v="4250"/>
    <n v="1214"/>
    <n v="71"/>
    <n v="20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n v="7476"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03746.2"/>
    <n v="1669.5558416478918"/>
    <m/>
    <m/>
    <n v="1"/>
    <n v="135154.536497322"/>
    <n v="135154.536497322"/>
    <n v="2175.0005873402315"/>
    <n v="0.76761167393042451"/>
    <n v="148589.78327610611"/>
    <n v="2391.20990145005"/>
    <s v="Apply"/>
    <m/>
    <n v="103746.2"/>
    <n v="1669.5558416478918"/>
    <n v="0.76761167393042451"/>
    <n v="148589.78327610611"/>
    <n v="2391.20990145005"/>
    <s v="ARS"/>
    <n v="0"/>
    <s v="ZABRANA, NICOLAS HORACIO"/>
    <s v="NO"/>
    <m/>
    <n v="0"/>
    <n v="0"/>
    <s v="LAPORTA, JORGE EDUARDO/DELIA, OSCAR ENRIQUE/MATHEU, EDUARDO GABRIEL"/>
  </r>
  <r>
    <n v="50256727"/>
    <s v="MARTINEZ DURAN, ROSDARY CAROLINA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03-11T00:00:00"/>
    <d v="2019-03-11T00:00:00"/>
    <d v="2019-05-01T00:00:00"/>
    <m/>
    <m/>
    <d v="1983-09-27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959638905"/>
    <s v="F"/>
    <s v="VE"/>
    <s v="Venezuela"/>
    <s v="rosdary.martinez@neoris.com"/>
    <s v="rosdary.martinez"/>
    <n v="4795"/>
    <n v="1369"/>
    <n v="80"/>
    <n v="23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BIG DATA &amp; ANALYTICS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115216.2"/>
    <n v="1854.1390408754426"/>
    <m/>
    <m/>
    <n v="1"/>
    <n v="151580"/>
    <n v="151580"/>
    <n v="2439.3305439330543"/>
    <n v="0.76010159651669085"/>
    <n v="160186.08513979777"/>
    <n v="2577.8256379111322"/>
    <s v="Apply"/>
    <m/>
    <n v="115216.2"/>
    <n v="1854.1390408754426"/>
    <n v="0.76010159651669085"/>
    <n v="160186.08513979777"/>
    <n v="2577.8256379111322"/>
    <s v="ARS"/>
    <n v="0"/>
    <s v="ZABRANA, NICOLAS HORACIO"/>
    <s v="NO"/>
    <m/>
    <n v="0"/>
    <n v="0"/>
    <s v="JUNIOR, EULER DE ALMEIDA BARBOSA"/>
  </r>
  <r>
    <n v="50177160"/>
    <s v="MARTINEZ, EDUARDO JORGE"/>
    <s v="AR"/>
    <s v="IC"/>
    <n v="4"/>
    <n v="3772"/>
    <s v="NEORIS CONSULTING ARGENTINA"/>
    <n v="3772627"/>
    <s v="SWF Staff Augmentation"/>
    <s v="Active"/>
    <s v="Full-time Regular"/>
    <s v="DEVELO"/>
    <s v="Software Development"/>
    <s v="GZ04"/>
    <s v="Sr Developer - O"/>
    <s v="Sr Developer - O"/>
    <s v="Sr. Consultant"/>
    <d v="2007-07-23T00:00:00"/>
    <d v="2007-07-23T00:00:00"/>
    <d v="2019-05-01T00:00:00"/>
    <m/>
    <m/>
    <d v="1963-03-04T00:00:00"/>
    <n v="50172284"/>
    <s v="DELIA, OSCAR ENRIQUE"/>
    <n v="50171792"/>
    <s v="PALMITESSA, SABRINA MAGALI"/>
    <n v="50250248"/>
    <s v="ZABRANA, NICOLAS HORACIO"/>
    <n v="50179424"/>
    <s v="TIRIMACCO, CRISTIAN HORACIO"/>
    <n v="50172284"/>
    <s v="DELIA, OSCAR ENRIQUE"/>
    <n v="20147299673"/>
    <s v="M"/>
    <s v="AR"/>
    <s v="Argentina"/>
    <s v="eduardo.martinez@neoris.com"/>
    <s v="eduardo.martinez"/>
    <n v="3630"/>
    <n v="1036"/>
    <n v="61"/>
    <n v="17"/>
    <n v="16"/>
    <s v="ARGENTINA"/>
    <n v="8"/>
    <s v="ARGENTINA"/>
    <n v="4"/>
    <s v="ROS - BS AS"/>
    <s v="ROS - BS ASDEVELOGZ04"/>
    <n v="7"/>
    <s v="General Operation"/>
    <n v="36"/>
    <s v="Software Factory"/>
    <s v="S71"/>
    <s v="SWF Staff Augmentation"/>
    <n v="100"/>
    <s v="Billable"/>
    <n v="54"/>
    <s v="Digital Delivery Center"/>
    <n v="2840"/>
    <s v="ARGROS"/>
    <s v="Rosario-MadresPlaza 25Mayo3020"/>
    <n v="40"/>
    <m/>
    <s v="."/>
    <s v="BPM"/>
    <s v="DEVELOPMENT CAPABILITIES"/>
    <s v="MIDDLEWARE"/>
    <s v="BPM"/>
    <s v="PYTHON"/>
    <m/>
    <m/>
    <m/>
    <m/>
    <m/>
    <n v="0"/>
    <m/>
    <m/>
    <n v="84145.19"/>
    <n v="1354.1227872545865"/>
    <m/>
    <m/>
    <n v="1"/>
    <n v="159000"/>
    <n v="159000"/>
    <n v="2558.7383327969101"/>
    <n v="0.52921503144654092"/>
    <n v="121537.96296047798"/>
    <n v="1955.8732372140003"/>
    <s v="Apply"/>
    <m/>
    <n v="84145.19"/>
    <n v="1354.1227872545865"/>
    <n v="0.52921503144654092"/>
    <n v="121537.96296047798"/>
    <n v="1955.8732372140003"/>
    <s v="ARS"/>
    <n v="0"/>
    <s v="ZABRANA, NICOLAS HORACIO"/>
    <s v="NO"/>
    <m/>
    <n v="0"/>
    <n v="0"/>
    <s v="LAPORTA, JORGE EDUARDO/DELIA, OSCAR ENRIQUE/MATHEU, EDUARDO GABRIEL"/>
  </r>
  <r>
    <n v="50252594"/>
    <s v="MARTINEZ, GUILLERMO ARI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10-19T00:00:00"/>
    <d v="2015-10-19T00:00:00"/>
    <d v="2019-05-01T00:00:00"/>
    <m/>
    <m/>
    <d v="1987-06-01T00:00:00"/>
    <n v="50179357"/>
    <s v="BUZEY ROCCI, MILTON IGNACIO"/>
    <n v="50171792"/>
    <s v="PALMITESSA, SABRINA MAGALI"/>
    <n v="50250248"/>
    <s v="ZABRANA, NICOLAS HORACIO"/>
    <n v="50253940"/>
    <s v="MAGARZO VELASCO, MARCELO FABIA"/>
    <n v="50252948"/>
    <s v="LAPORTA, JORGE EDUARDO"/>
    <n v="20330663961"/>
    <s v="M"/>
    <s v="AR"/>
    <s v="Argentina"/>
    <s v="guillermoa.martinez@neoris.com"/>
    <s v="guillermoa.martinez"/>
    <n v="4595"/>
    <n v="1312"/>
    <n v="77"/>
    <n v="22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07980.39"/>
    <n v="1737.6953653041519"/>
    <m/>
    <m/>
    <n v="1"/>
    <n v="129956.28509357883"/>
    <n v="129956.28509357883"/>
    <n v="2091.3467185963764"/>
    <n v="0.83089778937775538"/>
    <n v="160501.99147119981"/>
    <n v="2582.9094218088158"/>
    <s v="Apply"/>
    <m/>
    <n v="107980.39"/>
    <n v="1737.6953653041519"/>
    <n v="0.83089778937775538"/>
    <n v="160501.99147119981"/>
    <n v="2582.9094218088158"/>
    <s v="ARS"/>
    <n v="0"/>
    <s v="ZABRANA, NICOLAS HORACIO"/>
    <s v="NO"/>
    <m/>
    <n v="0"/>
    <n v="0"/>
    <s v="LAPORTA, JORGE EDUARDO/DELIA, OSCAR ENRIQUE/MATHEU, EDUARDO GABRIEL"/>
  </r>
  <r>
    <n v="50250247"/>
    <s v="MATRERO, MAXIMILIANO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3-04-22T00:00:00"/>
    <d v="2013-04-22T00:00:00"/>
    <d v="2019-05-01T00:00:00"/>
    <m/>
    <m/>
    <d v="1981-08-14T00:00:00"/>
    <n v="50178356"/>
    <s v="ORSI, SEBASTIAN ENRIQUE"/>
    <n v="50171792"/>
    <s v="PALMITESSA, SABRINA MAGALI"/>
    <n v="50250248"/>
    <s v="ZABRANA, NICOLAS HORACIO"/>
    <n v="50174748"/>
    <s v="BRUSA, MARIA BEATRIZ"/>
    <n v="50254511"/>
    <s v="CANELO, ALEJANDRO FABIO"/>
    <n v="23289717129"/>
    <s v="M"/>
    <s v="AR"/>
    <s v="Argentina"/>
    <s v="maximiliano.matrero@neoris.com"/>
    <s v="maximiliano.matrero"/>
    <n v="4375"/>
    <n v="1250"/>
    <n v="73"/>
    <n v="21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99079.4"/>
    <n v="1594.4544576762148"/>
    <m/>
    <m/>
    <n v="1"/>
    <n v="119559.78228609254"/>
    <n v="119559.78228609254"/>
    <n v="1924.0389811086666"/>
    <n v="0.82870174322427759"/>
    <n v="152552.47866286128"/>
    <n v="2454.9803453952572"/>
    <s v="Apply"/>
    <m/>
    <n v="99079.4"/>
    <n v="1594.4544576762148"/>
    <n v="0.82870174322427759"/>
    <n v="152552.47866286128"/>
    <n v="2454.9803453952572"/>
    <s v="ARS"/>
    <n v="0"/>
    <s v="ZABRANA, NICOLAS HORACIO"/>
    <s v="NO"/>
    <m/>
    <n v="0"/>
    <n v="0"/>
    <s v="ROJAS VILLALOBOS, LUIS HUGO"/>
  </r>
  <r>
    <n v="50251115"/>
    <s v="MELANO, ALEJANDRA ANDRE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4-03-25T00:00:00"/>
    <d v="2014-03-25T00:00:00"/>
    <d v="2019-05-01T00:00:00"/>
    <m/>
    <m/>
    <d v="1970-12-21T00:00:00"/>
    <n v="50171685"/>
    <s v="MARTIN, LISANDRO"/>
    <n v="50171792"/>
    <s v="PALMITESSA, SABRINA MAGALI"/>
    <n v="50250248"/>
    <s v="ZABRANA, NICOLAS HORACIO"/>
    <n v="50171685"/>
    <s v="MARTIN, LISANDRO"/>
    <n v="50172284"/>
    <s v="DELIA, OSCAR ENRIQUE"/>
    <n v="27219622037"/>
    <s v="F"/>
    <s v="AR"/>
    <s v="Argentina"/>
    <s v="alejandra.melano@neoris.com"/>
    <s v="alejandra.melano"/>
    <n v="3345"/>
    <n v="955"/>
    <n v="56"/>
    <n v="16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83776"/>
    <n v="1348.1815255873832"/>
    <m/>
    <m/>
    <n v="1"/>
    <n v="135154.536497322"/>
    <n v="135154.536497322"/>
    <n v="2175.0005873402315"/>
    <n v="0.61985340759656982"/>
    <n v="116724.06685895099"/>
    <n v="1878.4046807040713"/>
    <s v="Apply"/>
    <m/>
    <n v="83776"/>
    <n v="1348.1815255873832"/>
    <n v="0.61985340759656982"/>
    <n v="116724.06685895099"/>
    <n v="1878.4046807040713"/>
    <s v="ARS"/>
    <n v="0"/>
    <s v="ZABRANA, NICOLAS HORACIO"/>
    <s v="NO"/>
    <m/>
    <n v="0"/>
    <n v="0"/>
    <s v="LAPORTA, JORGE EDUARDO/DELIA, OSCAR ENRIQUE/MATHEU, EDUARDO GABRIEL"/>
  </r>
  <r>
    <n v="50250497"/>
    <s v="MITELMAN, MARCELO JESU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3-08-01T00:00:00"/>
    <d v="2013-08-01T00:00:00"/>
    <d v="2019-05-01T00:00:00"/>
    <m/>
    <m/>
    <d v="1984-04-21T00:00:00"/>
    <n v="50176819"/>
    <s v="MESERE, CECILIA GUADALUPE"/>
    <n v="50171792"/>
    <s v="PALMITESSA, SABRINA MAGALI"/>
    <n v="50250248"/>
    <s v="ZABRANA, NICOLAS HORACIO"/>
    <n v="50179698"/>
    <s v="GUAITA, JOSE IGNACIO"/>
    <n v="50172284"/>
    <s v="DELIA, OSCAR ENRIQUE"/>
    <n v="20308023754"/>
    <s v="M"/>
    <s v="AR"/>
    <s v="Argentina"/>
    <s v="marcelo.mitelman@neoris.com"/>
    <s v="marcelo.mitelman"/>
    <n v="4075"/>
    <n v="1163"/>
    <n v="68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05767.2"/>
    <n v="1702.0791760540715"/>
    <m/>
    <m/>
    <n v="1"/>
    <n v="129956.28509357883"/>
    <n v="129956.28509357883"/>
    <n v="2091.3467185963764"/>
    <n v="0.8138675241742962"/>
    <n v="142229.50725237676"/>
    <n v="2288.8559261727833"/>
    <s v="Apply"/>
    <m/>
    <n v="105767.2"/>
    <n v="1702.0791760540715"/>
    <n v="0.8138675241742962"/>
    <n v="142229.50725237676"/>
    <n v="2288.8559261727833"/>
    <s v="ARS"/>
    <n v="0"/>
    <s v="ZABRANA, NICOLAS HORACIO"/>
    <s v="NO"/>
    <m/>
    <n v="0"/>
    <n v="0"/>
    <s v="LAPORTA, JORGE EDUARDO/DELIA, OSCAR ENRIQUE/MATHEU, EDUARDO GABRIEL"/>
  </r>
  <r>
    <n v="50251100"/>
    <s v="MIZRAHI, ANDREA PAULA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4-03-17T00:00:00"/>
    <d v="2014-03-17T00:00:00"/>
    <d v="2019-05-01T00:00:00"/>
    <m/>
    <m/>
    <d v="1968-08-01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204253973"/>
    <s v="F"/>
    <s v="AR"/>
    <s v="Argentina"/>
    <s v="andrea.mizrahi@neoris.com"/>
    <s v="andrea.mizrahi"/>
    <n v="3640"/>
    <n v="1040"/>
    <n v="61"/>
    <n v="17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84017.87"/>
    <n v="1352.0738654650788"/>
    <m/>
    <m/>
    <n v="1"/>
    <n v="151580"/>
    <n v="151580"/>
    <n v="2439.3305439330543"/>
    <n v="0.5542807098561815"/>
    <n v="125109.77297083344"/>
    <n v="2013.3532824401905"/>
    <s v="Apply"/>
    <m/>
    <n v="84017.87"/>
    <n v="1352.0738654650788"/>
    <n v="0.5542807098561815"/>
    <n v="125109.77297083344"/>
    <n v="2013.3532824401905"/>
    <s v="ARS"/>
    <n v="0"/>
    <s v="ZABRANA, NICOLAS HORACIO"/>
    <s v="NO"/>
    <m/>
    <n v="0"/>
    <n v="0"/>
    <s v="JUNIOR, EULER DE ALMEIDA BARBOSA"/>
  </r>
  <r>
    <n v="50171954"/>
    <s v="MONTANARI, CRISTIAN ANDRES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1-05-02T00:00:00"/>
    <d v="2011-05-02T00:00:00"/>
    <d v="2019-05-01T00:00:00"/>
    <m/>
    <m/>
    <d v="1987-10-30T00:00:00"/>
    <n v="50175362"/>
    <s v="DE LA SOTA, CRISTIAN DANIEL"/>
    <n v="50171792"/>
    <s v="PALMITESSA, SABRINA MAGALI"/>
    <n v="50250248"/>
    <s v="ZABRANA, NICOLAS HORACIO"/>
    <n v="50175362"/>
    <s v="DE LA SOTA, CRISTIAN DANIEL"/>
    <n v="50173959"/>
    <s v="RODRIGUEZ, CESAR"/>
    <n v="23333649969"/>
    <s v="M"/>
    <s v="AR"/>
    <s v="Argentina"/>
    <s v="cristian.montanari@neoris.com"/>
    <s v="cristian.montanari"/>
    <n v="2620"/>
    <n v="748"/>
    <n v="44"/>
    <n v="12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ROS"/>
    <s v="Rosario-MadresPlaza 25Mayo3020"/>
    <n v="40"/>
    <m/>
    <s v="."/>
    <s v="ABAP"/>
    <s v="DEVELOPMENT CAPABILITIES"/>
    <s v="DEVELOPMENT SKILLS"/>
    <s v="ABAP"/>
    <s v="SAP  - SAP FIORI"/>
    <m/>
    <m/>
    <m/>
    <m/>
    <m/>
    <n v="0"/>
    <m/>
    <m/>
    <n v="65769.23"/>
    <n v="1058.4040875442549"/>
    <m/>
    <m/>
    <n v="1"/>
    <n v="138013.57476938071"/>
    <n v="153348.416410423"/>
    <n v="2467.789127943724"/>
    <n v="0.42888757210230766"/>
    <n v="89416.164234609998"/>
    <n v="1438.9469622563565"/>
    <s v="Apply"/>
    <m/>
    <n v="65769.23"/>
    <n v="1058.4040875442549"/>
    <n v="0.42888757210230766"/>
    <n v="89416.164234609998"/>
    <n v="1438.9469622563565"/>
    <s v="ARS"/>
    <n v="0"/>
    <s v="ZABRANA, NICOLAS HORACIO"/>
    <s v="NO"/>
    <m/>
    <n v="0"/>
    <n v="0"/>
    <s v="RODRIGUEZ, CESAR"/>
  </r>
  <r>
    <n v="50251136"/>
    <s v="MORALES, MARIANO HERNAN"/>
    <s v="AR"/>
    <s v="IC"/>
    <n v="4"/>
    <n v="3772"/>
    <s v="NEORIS CONSULTING ARGENTINA"/>
    <n v="3772931"/>
    <s v="M-C&amp;E"/>
    <s v="Active"/>
    <s v="Full-time Regular"/>
    <s v="MNGSER"/>
    <s v="Managed Services"/>
    <s v="FZ04"/>
    <s v="Sr Consultant - O"/>
    <s v="Sr Consultant - O"/>
    <s v="Sr. Consultant"/>
    <d v="2014-04-01T00:00:00"/>
    <d v="2014-04-01T00:00:00"/>
    <d v="2019-05-01T00:00:00"/>
    <m/>
    <m/>
    <d v="1981-10-27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291503137"/>
    <s v="M"/>
    <s v="AR"/>
    <s v="Argentina"/>
    <s v="mariano.morales@neoris.com"/>
    <s v="mariano.morales"/>
    <n v="5540"/>
    <n v="1582"/>
    <n v="92"/>
    <n v="26"/>
    <n v="16"/>
    <s v="ARGENTINA"/>
    <n v="8"/>
    <s v="ARGENTINA"/>
    <n v="4"/>
    <s v="ROS - BS AS"/>
    <s v="ROS - BS ASMNGSERFZ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RM (SUPPLY"/>
    <s v="ERP SOLUTIONS - SAP R3 - LOGISTICS SRM (SUPPLY RELATIONSHIP MANAGEMENT)"/>
    <m/>
    <m/>
    <m/>
    <m/>
    <m/>
    <n v="0"/>
    <m/>
    <m/>
    <n v="133271.85999999999"/>
    <n v="2144.7032507241711"/>
    <m/>
    <m/>
    <n v="1"/>
    <n v="131296.04061000748"/>
    <n v="131296.04061000748"/>
    <n v="2112.9069940458235"/>
    <n v="1.0150485831927052"/>
    <n v="191019.88777006813"/>
    <n v="3074.0245859360821"/>
    <s v="Apply"/>
    <m/>
    <n v="133271.85999999999"/>
    <n v="2144.7032507241711"/>
    <n v="1.0150485831927052"/>
    <n v="191019.88777006813"/>
    <n v="3074.0245859360821"/>
    <s v="ARS"/>
    <n v="0"/>
    <s v="ZABRANA, NICOLAS HORACIO"/>
    <s v="NO"/>
    <m/>
    <n v="0"/>
    <n v="0"/>
    <s v="RODRIGUEZ, ARIEL EDUARDO"/>
  </r>
  <r>
    <n v="50253611"/>
    <s v="MOYANO, DANIEL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7-01-02T00:00:00"/>
    <d v="2017-01-02T00:00:00"/>
    <d v="2019-05-01T00:00:00"/>
    <m/>
    <m/>
    <d v="1971-12-05T00:00:00"/>
    <n v="50251673"/>
    <s v="GARCIA, XAVIER LUIS"/>
    <n v="50171792"/>
    <s v="PALMITESSA, SABRINA MAGALI"/>
    <n v="50250248"/>
    <s v="ZABRANA, NICOLAS HORACIO"/>
    <n v="50251673"/>
    <s v="GARCIA, XAVIER LUIS"/>
    <n v="50254511"/>
    <s v="CANELO, ALEJANDRO FABIO"/>
    <n v="20224723661"/>
    <s v="M"/>
    <s v="AR"/>
    <s v="Argentina"/>
    <s v="daniel.moyano@neoris.com"/>
    <s v="daniel.moyano"/>
    <n v="4075"/>
    <n v="1164"/>
    <n v="68"/>
    <n v="19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5552.97"/>
    <n v="1537.7046990666238"/>
    <m/>
    <m/>
    <n v="1"/>
    <n v="135154.536497322"/>
    <n v="135154.536497322"/>
    <n v="2175.0005873402315"/>
    <n v="0.70699047532076975"/>
    <n v="139851.41895844968"/>
    <n v="2250.586079151105"/>
    <s v="Apply"/>
    <m/>
    <n v="95552.97"/>
    <n v="1537.7046990666238"/>
    <n v="0.70699047532076975"/>
    <n v="139851.41895844968"/>
    <n v="2250.586079151105"/>
    <s v="ARS"/>
    <n v="0"/>
    <s v="ZABRANA, NICOLAS HORACIO"/>
    <s v="NO"/>
    <m/>
    <n v="0"/>
    <n v="0"/>
    <s v="LAPORTA, JORGE EDUARDO/DELIA, OSCAR ENRIQUE/MATHEU, EDUARDO GABRIEL"/>
  </r>
  <r>
    <n v="50256701"/>
    <s v="MUZZIO, ALEJANDRA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9-03-06T00:00:00"/>
    <d v="2019-03-06T00:00:00"/>
    <d v="2019-05-01T00:00:00"/>
    <m/>
    <m/>
    <d v="1991-05-07T00:00:00"/>
    <n v="50256330"/>
    <s v="RICARDO, SABRINA"/>
    <n v="50250248"/>
    <s v="ZABRANA, NICOLAS HORACIO"/>
    <n v="50250248"/>
    <s v="ZABRANA, NICOLAS HORACIO"/>
    <n v="50256330"/>
    <s v="RICARDO, SABRINA"/>
    <n v="50250248"/>
    <s v="ZABRANA, NICOLAS HORACIO"/>
    <n v="23359729014"/>
    <s v="F"/>
    <s v="AR"/>
    <s v="Argentina"/>
    <s v="alejandra.muzzio@neoris.com"/>
    <s v="alejandra.muzzio"/>
    <n v="3255"/>
    <n v="930"/>
    <n v="54"/>
    <n v="16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m/>
    <s v="ARGROS"/>
    <s v="Rosario-MadresPlaza 25Mayo3020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71147.63"/>
    <n v="1144.9570325072418"/>
    <m/>
    <m/>
    <n v="1"/>
    <n v="136655.06267572206"/>
    <n v="136655.06267572206"/>
    <n v="2199.1480958436123"/>
    <n v="0.52063662045826264"/>
    <n v="108815.81693471322"/>
    <n v="1751.1396352544773"/>
    <s v="Apply"/>
    <m/>
    <n v="71147.63"/>
    <n v="1144.9570325072418"/>
    <n v="0.52063662045826264"/>
    <n v="108815.81693471322"/>
    <n v="1751.1396352544773"/>
    <s v="ARS"/>
    <n v="0"/>
    <s v="ZABRANA, NICOLAS HORACIO"/>
    <s v="NO"/>
    <m/>
    <n v="0"/>
    <n v="0"/>
    <s v="PEREZ HERNANDEZ, SUSANA EDITH"/>
  </r>
  <r>
    <n v="50253819"/>
    <s v="NAGY, DIEGO EDUARDO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17-02-20T00:00:00"/>
    <d v="2017-02-20T00:00:00"/>
    <d v="2019-05-01T00:00:00"/>
    <m/>
    <m/>
    <d v="1968-12-20T00:00:00"/>
    <n v="50179388"/>
    <s v="VIDONI, MARIANA INES"/>
    <n v="50171792"/>
    <s v="PALMITESSA, SABRINA MAGALI"/>
    <n v="50250248"/>
    <s v="ZABRANA, NICOLAS HORACIO"/>
    <n v="50255479"/>
    <s v="RODRIGUEZ, ARIEL EDUARDO"/>
    <n v="50255479"/>
    <s v="RODRIGUEZ, ARIEL EDUARDO"/>
    <n v="20202731571"/>
    <s v="M"/>
    <s v="AR"/>
    <s v="Argentina"/>
    <s v="diego.nagy@neoris.com"/>
    <s v="diego.nagy"/>
    <n v="4960"/>
    <n v="1416"/>
    <n v="83"/>
    <n v="24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BASIS"/>
    <s v="PLATFORMS &amp; SOLUTIONS"/>
    <s v="ERP DEVELOPMENT &amp; IMPLEMENTATI"/>
    <s v="SAP R3 - LOGISTICS SD (SALES A"/>
    <s v="ERP SOLUTIONS - SAP R3 - LOGISTICS SD (SALES AND DISTRIBUTION)"/>
    <m/>
    <m/>
    <m/>
    <m/>
    <m/>
    <n v="0"/>
    <m/>
    <m/>
    <n v="116530.04"/>
    <n v="1875.2822658513035"/>
    <m/>
    <m/>
    <n v="1"/>
    <n v="142040.87985176526"/>
    <n v="142040.87985176526"/>
    <n v="2285.8204031503906"/>
    <n v="0.82039790320653783"/>
    <n v="167505.6194461406"/>
    <n v="2695.616663117808"/>
    <s v="Apply"/>
    <m/>
    <n v="116530.04"/>
    <n v="1875.2822658513035"/>
    <n v="0.82039790320653783"/>
    <n v="167505.6194461406"/>
    <n v="2695.616663117808"/>
    <s v="ARS"/>
    <n v="0"/>
    <s v="ZABRANA, NICOLAS HORACIO"/>
    <s v="NO"/>
    <m/>
    <n v="0"/>
    <n v="0"/>
    <s v="RODRIGUEZ, ARIEL EDUARDO"/>
  </r>
  <r>
    <n v="50174425"/>
    <s v="NAKASONE, MARIELA VIVIANA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05-05-02T00:00:00"/>
    <d v="2005-05-02T00:00:00"/>
    <d v="2019-05-01T00:00:00"/>
    <m/>
    <m/>
    <d v="1973-03-30T00:00:00"/>
    <n v="50174985"/>
    <s v="DUNDA, JUAN PABLO"/>
    <n v="50171792"/>
    <s v="PALMITESSA, SABRINA MAGALI"/>
    <n v="50250248"/>
    <s v="ZABRANA, NICOLAS HORACIO"/>
    <n v="50174985"/>
    <s v="DUNDA, JUAN PABLO"/>
    <n v="50173959"/>
    <s v="RODRIGUEZ, CESAR"/>
    <n v="27232970885"/>
    <s v="F"/>
    <s v="AR"/>
    <s v="Argentina"/>
    <s v="mariela.nakasone@neoris.com"/>
    <s v="mariela.nakasone"/>
    <n v="3580"/>
    <n v="1022"/>
    <n v="60"/>
    <n v="17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n v="7907"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83201.67"/>
    <n v="1338.9390086900546"/>
    <m/>
    <m/>
    <n v="1"/>
    <n v="138013.57476938071"/>
    <n v="153348.416410423"/>
    <n v="2467.789127943724"/>
    <n v="0.54256621586047782"/>
    <n v="124858.08477226435"/>
    <n v="2009.3029412981068"/>
    <s v="Apply"/>
    <m/>
    <n v="83201.67"/>
    <n v="1338.9390086900546"/>
    <n v="0.54256621586047782"/>
    <n v="124858.08477226435"/>
    <n v="2009.3029412981068"/>
    <s v="ARS"/>
    <n v="0"/>
    <s v="ZABRANA, NICOLAS HORACIO"/>
    <s v="NO"/>
    <m/>
    <n v="0"/>
    <n v="0"/>
    <s v="RODRIGUEZ, CESAR"/>
  </r>
  <r>
    <n v="50251474"/>
    <s v="NOGUEIRA, DIEGO GABRIEL HERNAN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4-08-04T00:00:00"/>
    <d v="2014-08-04T00:00:00"/>
    <d v="2019-05-01T00:00:00"/>
    <m/>
    <m/>
    <d v="1977-08-07T00:00:00"/>
    <n v="50250869"/>
    <s v="CENTURION BASCOURLEIGUY, MAURO"/>
    <n v="50171792"/>
    <s v="PALMITESSA, SABRINA MAGALI"/>
    <n v="50250248"/>
    <s v="ZABRANA, NICOLAS HORACIO"/>
    <n v="50250247"/>
    <s v="MATRERO, MAXIMILIANO"/>
    <n v="50254511"/>
    <s v="CANELO, ALEJANDRO FABIO"/>
    <n v="20257644406"/>
    <s v="M"/>
    <s v="AR"/>
    <s v="Argentina"/>
    <s v="diego.nogueira@neoris.com"/>
    <s v="diego.nogueira"/>
    <n v="3910"/>
    <n v="1117"/>
    <n v="65"/>
    <n v="19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93724.4"/>
    <n v="1508.2780817508849"/>
    <m/>
    <m/>
    <n v="1"/>
    <n v="119559.78228609254"/>
    <n v="119559.78228609254"/>
    <n v="1924.0389811086666"/>
    <n v="0.78391243449848791"/>
    <n v="136765.49426211507"/>
    <n v="2200.9252375621995"/>
    <s v="Apply"/>
    <m/>
    <n v="93724.4"/>
    <n v="1508.2780817508849"/>
    <n v="0.78391243449848791"/>
    <n v="136765.49426211507"/>
    <n v="2200.9252375621995"/>
    <s v="ARS"/>
    <n v="0"/>
    <s v="ZABRANA, NICOLAS HORACIO"/>
    <s v="NO"/>
    <m/>
    <n v="0"/>
    <n v="0"/>
    <s v="ROJAS VILLALOBOS, LUIS HUGO"/>
  </r>
  <r>
    <n v="50253459"/>
    <s v="OLGUIN, ARIEL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6-11-14T00:00:00"/>
    <d v="2016-11-14T00:00:00"/>
    <d v="2019-05-01T00:00:00"/>
    <m/>
    <m/>
    <d v="1983-07-09T00:00:00"/>
    <n v="50250869"/>
    <s v="CENTURION BASCOURLEIGUY, MAURO"/>
    <n v="50171792"/>
    <s v="PALMITESSA, SABRINA MAGALI"/>
    <n v="50250248"/>
    <s v="ZABRANA, NICOLAS HORACIO"/>
    <n v="50250247"/>
    <s v="MATRERO, MAXIMILIANO"/>
    <n v="50254511"/>
    <s v="CANELO, ALEJANDRO FABIO"/>
    <n v="20303206648"/>
    <s v="M"/>
    <s v="AR"/>
    <s v="Argentina"/>
    <s v="ariel.olguin@neoris.com"/>
    <s v="ariel.olguin"/>
    <n v="3145"/>
    <n v="898"/>
    <n v="52"/>
    <n v="15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68677.36"/>
    <n v="1105.2037335049888"/>
    <m/>
    <m/>
    <n v="1"/>
    <n v="119559.78228609254"/>
    <n v="119559.78228609254"/>
    <n v="1924.0389811086666"/>
    <n v="0.57441857693971987"/>
    <n v="107974.0456088535"/>
    <n v="1737.5932669593417"/>
    <s v="Apply"/>
    <m/>
    <n v="68677.36"/>
    <n v="1105.2037335049888"/>
    <n v="0.57441857693971987"/>
    <n v="107974.0456088535"/>
    <n v="1737.5932669593417"/>
    <s v="ARS"/>
    <n v="0"/>
    <s v="ZABRANA, NICOLAS HORACIO"/>
    <s v="NO"/>
    <m/>
    <n v="0"/>
    <n v="0"/>
    <s v="ROJAS VILLALOBOS, LUIS HUGO"/>
  </r>
  <r>
    <n v="50176906"/>
    <s v="ORONA, SERGIO DAVID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07-05-01T00:00:00"/>
    <d v="2007-05-01T00:00:00"/>
    <d v="2019-05-01T00:00:00"/>
    <m/>
    <m/>
    <d v="1983-04-28T00:00:00"/>
    <n v="50173362"/>
    <s v="MENDEZ, ALBERTO JUAN"/>
    <n v="50171792"/>
    <s v="PALMITESSA, SABRINA MAGALI"/>
    <n v="50250248"/>
    <s v="ZABRANA, NICOLAS HORACIO"/>
    <n v="50178356"/>
    <s v="ORSI, SEBASTIAN ENRIQUE"/>
    <n v="50172253"/>
    <s v="MATHEU, EDUARDO GABRIEL"/>
    <n v="20302417440"/>
    <s v="M"/>
    <s v="AR"/>
    <s v="Argentina"/>
    <s v="sergio.orona@neoris.com"/>
    <s v="sergio.orona"/>
    <n v="4525"/>
    <n v="1292"/>
    <n v="75"/>
    <n v="22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JAVA FULL STACK"/>
    <s v="JAVA FULL STACK"/>
    <m/>
    <m/>
    <m/>
    <m/>
    <m/>
    <n v="0"/>
    <m/>
    <m/>
    <n v="109802.92"/>
    <n v="1767.0247827486321"/>
    <m/>
    <m/>
    <n v="0.9"/>
    <n v="129956.28509357883"/>
    <n v="116960.65658422095"/>
    <n v="1882.2120467367388"/>
    <n v="0.9388021853394195"/>
    <n v="160115.45776165568"/>
    <n v="2576.6890531325344"/>
    <s v="Apply"/>
    <m/>
    <n v="109802.92"/>
    <n v="1767.0247827486321"/>
    <n v="0.9388021853394195"/>
    <n v="160115.45776165568"/>
    <n v="2576.6890531325344"/>
    <s v="ARS"/>
    <n v="0"/>
    <s v="ZABRANA, NICOLAS HORACIO"/>
    <s v="NO"/>
    <m/>
    <n v="0"/>
    <n v="0"/>
    <s v="LAPORTA, JORGE EDUARDO/DELIA, OSCAR ENRIQUE/MATHEU, EDUARDO GABRIEL"/>
  </r>
  <r>
    <n v="50171792"/>
    <s v="PALMITESSA, SABRINA MAGALI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1-03-01T00:00:00"/>
    <d v="2011-03-01T00:00:00"/>
    <d v="2019-05-01T00:00:00"/>
    <m/>
    <m/>
    <d v="1988-03-03T00:00:00"/>
    <n v="50252429"/>
    <s v="SANCHEZ, EZEQUIEL RAUL"/>
    <n v="50250248"/>
    <s v="ZABRANA, NICOLAS HORACIO"/>
    <n v="50250248"/>
    <s v="ZABRANA, NICOLAS HORACIO"/>
    <n v="50252429"/>
    <s v="SANCHEZ, EZEQUIEL RAUL"/>
    <n v="50250248"/>
    <s v="ZABRANA, NICOLAS HORACIO"/>
    <n v="27336672924"/>
    <s v="F"/>
    <s v="AR"/>
    <s v="Argentina"/>
    <s v="sabrina.palmitessa@neoris.com"/>
    <s v="sabrina.palmitessa"/>
    <n v="4140"/>
    <n v="1182"/>
    <n v="69"/>
    <n v="20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n v="7922"/>
    <s v="ARGBSAS"/>
    <s v="Caseros 3039, P1, Ed Tesla II"/>
    <n v="40"/>
    <m/>
    <s v="."/>
    <s v="BUSINESS SUPPORT"/>
    <s v="BUSINESS SUPPORT"/>
    <s v="HUMAN CAPITAL"/>
    <s v="RESOURCE MANAGER"/>
    <s v="HUMAN CAPITAL-RESOURCE MANAGER"/>
    <m/>
    <m/>
    <m/>
    <m/>
    <m/>
    <n v="0"/>
    <m/>
    <m/>
    <n v="97234.54"/>
    <n v="1564.765690376569"/>
    <m/>
    <m/>
    <n v="1"/>
    <n v="136655.06267572206"/>
    <n v="136655.06267572206"/>
    <n v="2199.1480958436123"/>
    <n v="0.71153265818430989"/>
    <n v="142463.49461488417"/>
    <n v="2292.6214131780521"/>
    <s v="Apply"/>
    <m/>
    <n v="97234.54"/>
    <n v="1564.765690376569"/>
    <n v="0.71153265818430989"/>
    <n v="142463.49461488417"/>
    <n v="2292.6214131780521"/>
    <s v="ARS"/>
    <n v="0"/>
    <s v="ZABRANA, NICOLAS HORACIO"/>
    <s v="NO"/>
    <m/>
    <n v="0"/>
    <n v="0"/>
    <s v="PEREZ HERNANDEZ, SUSANA EDITH"/>
  </r>
  <r>
    <n v="50172147"/>
    <s v="PETRONE, LEANDRO"/>
    <s v="AR"/>
    <s v="IC"/>
    <n v="4"/>
    <n v="3772"/>
    <s v="NEORIS CONSULTING ARGENTINA"/>
    <n v="3772472"/>
    <s v="OTS TELCO"/>
    <s v="Active"/>
    <s v="Full-time Regular"/>
    <s v="MNGSER"/>
    <s v="Managed Services"/>
    <s v="FX04"/>
    <s v="Sr Consultant"/>
    <s v="Sr Consultant"/>
    <s v="Sr. Consultant"/>
    <d v="2011-12-26T00:00:00"/>
    <d v="2011-12-26T00:00:00"/>
    <d v="2019-05-01T00:00:00"/>
    <m/>
    <m/>
    <d v="1979-12-04T00:00:00"/>
    <n v="50250786"/>
    <s v="FULCINI, IGNACIO NICOLAS"/>
    <n v="50171792"/>
    <s v="PALMITESSA, SABRINA MAGALI"/>
    <n v="50250248"/>
    <s v="ZABRANA, NICOLAS HORACIO"/>
    <n v="50250148"/>
    <s v="DALDOVO, EMANUEL ALBERTO"/>
    <n v="50254511"/>
    <s v="CANELO, ALEJANDRO FABIO"/>
    <n v="20274374420"/>
    <s v="M"/>
    <s v="AR"/>
    <s v="Argentina"/>
    <s v="leandro.petrone@neoris.com"/>
    <s v="leandro.petrone"/>
    <n v="2905"/>
    <n v="830"/>
    <n v="48"/>
    <n v="14"/>
    <n v="16"/>
    <s v="ARGENTINA"/>
    <n v="8"/>
    <s v="ARGENTINA"/>
    <n v="4"/>
    <s v="ROS - BS AS"/>
    <s v="ROS - BS ASMNGSERFX04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68002.12"/>
    <n v="1094.3373028644994"/>
    <m/>
    <m/>
    <n v="1"/>
    <n v="124597.26302786423"/>
    <n v="124597.26302786423"/>
    <n v="2005.1056167985876"/>
    <n v="0.54577539142888221"/>
    <n v="100286.20262848723"/>
    <n v="1613.8751629946448"/>
    <s v="Apply"/>
    <m/>
    <n v="68002.12"/>
    <n v="1094.3373028644994"/>
    <n v="0.54577539142888221"/>
    <n v="100286.20262848723"/>
    <n v="1613.8751629946448"/>
    <s v="ARS"/>
    <n v="0"/>
    <s v="ZABRANA, NICOLAS HORACIO"/>
    <s v="NO"/>
    <m/>
    <n v="0"/>
    <n v="0"/>
    <s v="CANELO, ALEJANDRO FABIO"/>
  </r>
  <r>
    <n v="50179625"/>
    <s v="PHRAVICHIT, KITTA"/>
    <s v="AR"/>
    <s v="IC"/>
    <n v="4"/>
    <n v="3446"/>
    <s v="NEORIS ONE ARGENTINA"/>
    <n v="3446923"/>
    <s v="SWF (Non SAP)"/>
    <s v="Active"/>
    <s v="Full-time Regular"/>
    <s v="DEVELO"/>
    <s v="Software Development"/>
    <s v="GX04"/>
    <s v="Sr Developer"/>
    <s v="Sr Developer"/>
    <s v="Sr. Consultant"/>
    <d v="2010-05-03T00:00:00"/>
    <d v="2010-05-03T00:00:00"/>
    <d v="2019-05-01T00:00:00"/>
    <m/>
    <m/>
    <d v="1978-08-06T00:00:00"/>
    <n v="50178772"/>
    <s v="MERCOL, JUAN PABLO"/>
    <n v="50171792"/>
    <s v="PALMITESSA, SABRINA MAGALI"/>
    <n v="50250248"/>
    <s v="ZABRANA, NICOLAS HORACIO"/>
    <n v="50179844"/>
    <s v="CARDOZO, FERNANDO ARIEL"/>
    <n v="50172253"/>
    <s v="MATHEU, EDUARDO GABRIEL"/>
    <n v="27188121530"/>
    <s v="F"/>
    <s v="AR"/>
    <s v="Argentina"/>
    <s v="kitta.phravichit@neoris.com"/>
    <s v="kitta.phravichit"/>
    <n v="3480"/>
    <n v="994"/>
    <n v="58"/>
    <n v="17"/>
    <n v="16"/>
    <s v="ARGENTINA"/>
    <n v="8"/>
    <s v="ARGENTINA"/>
    <n v="3"/>
    <s v="SF - SN - ROJAS"/>
    <s v="SF - SN - ROJASDEVELOGX04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78555.02"/>
    <n v="1264.1618925008047"/>
    <m/>
    <m/>
    <n v="0.9"/>
    <n v="116960.65658422094"/>
    <n v="116960.65658422095"/>
    <n v="1882.2120467367388"/>
    <n v="0.67163627748134391"/>
    <n v="121158.02972961916"/>
    <n v="1949.7590880209068"/>
    <s v="Apply"/>
    <m/>
    <n v="78555.02"/>
    <n v="1264.1618925008047"/>
    <n v="0.67163627748134391"/>
    <n v="121158.02972961916"/>
    <n v="1949.7590880209068"/>
    <s v="ARS"/>
    <n v="0"/>
    <s v="ZABRANA, NICOLAS HORACIO"/>
    <s v="NO"/>
    <m/>
    <n v="0"/>
    <n v="0"/>
    <s v="LAPORTA, JORGE EDUARDO/DELIA, OSCAR ENRIQUE/MATHEU, EDUARDO GABRIEL"/>
  </r>
  <r>
    <n v="50178044"/>
    <s v="PLAZA, NATALIA ANDREA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08-03-11T00:00:00"/>
    <d v="2008-03-11T00:00:00"/>
    <d v="2019-05-01T00:00:00"/>
    <m/>
    <m/>
    <d v="1982-02-01T00:00:00"/>
    <n v="50175323"/>
    <s v="CAVAGNARI, LIONEL"/>
    <n v="50171792"/>
    <s v="PALMITESSA, SABRINA MAGALI"/>
    <n v="50250248"/>
    <s v="ZABRANA, NICOLAS HORACIO"/>
    <n v="50174748"/>
    <s v="BRUSA, MARIA BEATRIZ"/>
    <n v="50172284"/>
    <s v="DELIA, OSCAR ENRIQUE"/>
    <n v="27292217981"/>
    <s v="F"/>
    <s v="AR"/>
    <s v="Argentina"/>
    <s v="natalia.plaza@neoris.com"/>
    <s v="natalia.plaza"/>
    <n v="3945"/>
    <n v="1126"/>
    <n v="66"/>
    <n v="19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n v="7435"/>
    <s v="ARGROS"/>
    <s v="Rosario-MadresPlaza 25Mayo3020"/>
    <n v="40"/>
    <m/>
    <s v="."/>
    <s v="TESTING"/>
    <s v="DEVELOPMENT CAPABILITIES"/>
    <s v="TESTING"/>
    <s v="GENERIC"/>
    <s v="Jira (Zephyr)"/>
    <m/>
    <m/>
    <m/>
    <m/>
    <m/>
    <n v="0"/>
    <m/>
    <m/>
    <n v="89277.43"/>
    <n v="1436.7143546829739"/>
    <m/>
    <m/>
    <n v="1"/>
    <n v="119559.78228609254"/>
    <n v="119559.78228609254"/>
    <n v="1924.0389811086666"/>
    <n v="0.74671790373764291"/>
    <n v="138703.64863030089"/>
    <n v="2232.1153625732359"/>
    <s v="Apply"/>
    <m/>
    <n v="89277.43"/>
    <n v="1436.7143546829739"/>
    <n v="0.74671790373764291"/>
    <n v="138703.64863030089"/>
    <n v="2232.1153625732359"/>
    <s v="ARS"/>
    <n v="0"/>
    <s v="ZABRANA, NICOLAS HORACIO"/>
    <s v="NO"/>
    <m/>
    <n v="0"/>
    <n v="0"/>
    <s v="ROJAS VILLALOBOS, LUIS HUGO"/>
  </r>
  <r>
    <n v="50176735"/>
    <s v="PRAUSE, ADRIAN"/>
    <s v="AR"/>
    <s v="IC"/>
    <n v="4"/>
    <n v="228"/>
    <s v="NEORIS ARGENTINA"/>
    <n v="2280112"/>
    <s v="Digital Architecture"/>
    <s v="Active"/>
    <s v="Full-time Regular"/>
    <s v="DEVELO"/>
    <s v="Software Development"/>
    <s v="KX04"/>
    <s v="Sr Software Architect"/>
    <s v="Sr Software Architect"/>
    <s v="Sr. Consultant"/>
    <d v="2007-03-12T00:00:00"/>
    <d v="2007-03-12T00:00:00"/>
    <d v="2019-05-01T00:00:00"/>
    <m/>
    <m/>
    <d v="1979-12-27T00:00:00"/>
    <n v="50172284"/>
    <s v="DELIA, OSCAR ENRIQUE"/>
    <n v="50171792"/>
    <s v="PALMITESSA, SABRINA MAGALI"/>
    <n v="50250248"/>
    <s v="ZABRANA, NICOLAS HORACIO"/>
    <n v="50255564"/>
    <s v="PANELLA, DANTE"/>
    <n v="50172284"/>
    <s v="DELIA, OSCAR ENRIQUE"/>
    <n v="20276209079"/>
    <s v="M"/>
    <s v="AR"/>
    <s v="Argentina"/>
    <s v="adrian.prause@neoris.com"/>
    <s v="adrian.prause"/>
    <n v="5905"/>
    <n v="1686"/>
    <n v="98"/>
    <n v="28"/>
    <n v="16"/>
    <s v="ARGENTINA"/>
    <n v="8"/>
    <s v="ARGENTINA"/>
    <n v="4"/>
    <s v="ROS - BS AS"/>
    <s v="ROS - BS ASDEVELOKX04"/>
    <n v="7"/>
    <s v="General Operation"/>
    <n v="31"/>
    <s v="Digital Architecture"/>
    <s v="S35"/>
    <s v="Digital Architecture"/>
    <n v="100"/>
    <s v="Billable"/>
    <n v="60"/>
    <s v="DIGITAL ARCHITECTURE"/>
    <n v="9443"/>
    <s v="ARGSTAFE"/>
    <s v="Santa Fe - Irigoyen Freyre2633"/>
    <n v="40"/>
    <m/>
    <s v="."/>
    <s v="JAVA"/>
    <s v="DEVELOPMENT CAPABILITIES"/>
    <s v="DEVELOPMENT SKILLS"/>
    <s v="IOS"/>
    <s v="iOS"/>
    <m/>
    <m/>
    <m/>
    <m/>
    <m/>
    <n v="0"/>
    <m/>
    <m/>
    <n v="150439.38"/>
    <n v="2420.9748953974895"/>
    <m/>
    <m/>
    <n v="0.9"/>
    <n v="135154.536497322"/>
    <n v="121639.0828475898"/>
    <n v="1957.5005286062085"/>
    <n v="1.2367684503877436"/>
    <n v="209268.88610949251"/>
    <n v="3367.7001305035806"/>
    <s v="Apply"/>
    <m/>
    <n v="150439.38"/>
    <n v="2420.9748953974895"/>
    <n v="1.2367684503877436"/>
    <n v="209268.88610949251"/>
    <n v="3367.7001305035806"/>
    <s v="ARS"/>
    <n v="0"/>
    <s v="ZABRANA, NICOLAS HORACIO"/>
    <s v="NO"/>
    <m/>
    <n v="0"/>
    <n v="0"/>
    <s v="ESTRADA AGUIRRE, RODRIGO"/>
  </r>
  <r>
    <n v="50250821"/>
    <s v="PREMET, MARCELO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3-12-09T00:00:00"/>
    <d v="2013-12-09T00:00:00"/>
    <d v="2019-05-01T00:00:00"/>
    <m/>
    <m/>
    <d v="1975-01-14T00:00:00"/>
    <n v="50251673"/>
    <s v="GARCIA, XAVIER LUIS"/>
    <n v="50171792"/>
    <s v="PALMITESSA, SABRINA MAGALI"/>
    <n v="50250248"/>
    <s v="ZABRANA, NICOLAS HORACIO"/>
    <n v="50250018"/>
    <s v="TERRIZZANO, SIMON"/>
    <n v="50254511"/>
    <s v="CANELO, ALEJANDRO FABIO"/>
    <n v="20243148996"/>
    <s v="M"/>
    <s v="AR"/>
    <s v="Argentina"/>
    <s v="marcelo.premet@neoris.com"/>
    <s v="marcelo.premet"/>
    <n v="4490"/>
    <n v="1282"/>
    <n v="75"/>
    <n v="21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Jira (Zephyr)"/>
    <m/>
    <m/>
    <m/>
    <m/>
    <m/>
    <n v="0"/>
    <m/>
    <m/>
    <n v="105380.32"/>
    <n v="1695.8532346314773"/>
    <m/>
    <m/>
    <n v="1"/>
    <n v="119559.78228609254"/>
    <n v="119559.78228609254"/>
    <n v="1924.0389811086666"/>
    <n v="0.88140274250280304"/>
    <n v="156103.09850965315"/>
    <n v="2512.1193838051681"/>
    <s v="Apply"/>
    <m/>
    <n v="105380.32"/>
    <n v="1695.8532346314773"/>
    <n v="0.88140274250280304"/>
    <n v="156103.09850965315"/>
    <n v="2512.1193838051681"/>
    <s v="ARS"/>
    <n v="0"/>
    <s v="ZABRANA, NICOLAS HORACIO"/>
    <s v="NO"/>
    <m/>
    <n v="0"/>
    <n v="0"/>
    <s v="ROJAS VILLALOBOS, LUIS HUGO"/>
  </r>
  <r>
    <n v="50253369"/>
    <s v="QUINTO, FEDERICO"/>
    <s v="AR"/>
    <s v="IC"/>
    <n v="4"/>
    <n v="3446"/>
    <s v="NEORIS ONE ARGENTINA"/>
    <n v="3446931"/>
    <s v="M-C&amp;E"/>
    <s v="Active"/>
    <s v="Full-time Regular"/>
    <s v="MNGSER"/>
    <s v="Managed Services"/>
    <s v="FX04"/>
    <s v="Sr Consultant"/>
    <s v="Sr Consultant"/>
    <s v="Sr. Consultant"/>
    <d v="2016-10-17T00:00:00"/>
    <d v="2016-10-17T00:00:00"/>
    <d v="2019-05-01T00:00:00"/>
    <m/>
    <m/>
    <d v="1986-02-25T00:00:00"/>
    <n v="50179490"/>
    <s v="ROSSI, CLAUDIA ISABEL DEL ROSA"/>
    <n v="50171792"/>
    <s v="PALMITESSA, SABRINA MAGALI"/>
    <n v="50250248"/>
    <s v="ZABRANA, NICOLAS HORACIO"/>
    <n v="50253555"/>
    <s v="LIZANA SANCHEZ, GISSELLE ADRIA"/>
    <n v="50255479"/>
    <s v="RODRIGUEZ, ARIEL EDUARDO"/>
    <n v="20322171375"/>
    <s v="M"/>
    <s v="AR"/>
    <s v="Argentina"/>
    <s v="federico.quinto@neoris.com"/>
    <s v="federico.quinto"/>
    <n v="3725"/>
    <n v="1064"/>
    <n v="62"/>
    <n v="18"/>
    <n v="16"/>
    <s v="ARGENTINA"/>
    <n v="8"/>
    <s v="ARGENTINA"/>
    <n v="4"/>
    <s v="ROS - BS AS"/>
    <s v="ROS - BS ASMNGSERFX04"/>
    <n v="7"/>
    <s v="General Operation"/>
    <n v="35"/>
    <s v="SAP BASIS &amp; Global Support"/>
    <s v="S13"/>
    <s v="Managed Services"/>
    <n v="100"/>
    <s v="Billable"/>
    <n v="56"/>
    <s v="New IT"/>
    <m/>
    <s v="ARGROS"/>
    <s v="Rosario-MadresPlaza 25Mayo3020"/>
    <n v="40"/>
    <m/>
    <s v="."/>
    <s v="ABAP"/>
    <s v="DEVELOPMENT CAPABILITIES"/>
    <s v="DEVELOPMENT SKILLS"/>
    <s v="ABAP"/>
    <s v="SAP  - ABAP"/>
    <m/>
    <m/>
    <m/>
    <m/>
    <m/>
    <n v="0"/>
    <m/>
    <m/>
    <n v="88340.65"/>
    <n v="1421.6390408754423"/>
    <m/>
    <m/>
    <n v="1"/>
    <n v="124597.26302786423"/>
    <n v="124597.26302786423"/>
    <n v="2005.1056167985876"/>
    <n v="0.70900955489081641"/>
    <n v="124608.52830750136"/>
    <n v="2005.2869054956768"/>
    <s v="Apply"/>
    <m/>
    <n v="88340.65"/>
    <n v="1421.6390408754423"/>
    <n v="0.70900955489081641"/>
    <n v="124608.52830750136"/>
    <n v="2005.2869054956768"/>
    <s v="ARS"/>
    <n v="0"/>
    <s v="ZABRANA, NICOLAS HORACIO"/>
    <s v="NO"/>
    <m/>
    <n v="0"/>
    <n v="0"/>
    <s v="RODRIGUEZ, ARIEL EDUARDO"/>
  </r>
  <r>
    <n v="50250024"/>
    <s v="RAMIREZ GRAZIANO, MARTIN DARIO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3-01-14T00:00:00"/>
    <d v="2013-01-14T00:00:00"/>
    <d v="2019-05-01T00:00:00"/>
    <m/>
    <m/>
    <d v="1975-11-28T00:00:00"/>
    <n v="50250018"/>
    <s v="TERRIZZANO, SIMON"/>
    <n v="50171792"/>
    <s v="PALMITESSA, SABRINA MAGALI"/>
    <n v="50250248"/>
    <s v="ZABRANA, NICOLAS HORACIO"/>
    <n v="50250247"/>
    <s v="MATRERO, MAXIMILIANO"/>
    <n v="50254511"/>
    <s v="CANELO, ALEJANDRO FABIO"/>
    <n v="20245919868"/>
    <s v="M"/>
    <s v="AR"/>
    <s v="Argentina"/>
    <s v="martin.ramirez@neoris.com"/>
    <s v="martin.ramirez"/>
    <n v="3710"/>
    <n v="1059"/>
    <n v="62"/>
    <n v="18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Jira (Zephyr)"/>
    <m/>
    <m/>
    <m/>
    <m/>
    <m/>
    <n v="0"/>
    <m/>
    <m/>
    <n v="88435.56"/>
    <n v="1423.1663984551014"/>
    <m/>
    <m/>
    <n v="1"/>
    <n v="119559.78228609254"/>
    <n v="119559.78228609254"/>
    <n v="1924.0389811086666"/>
    <n v="0.73967648910888839"/>
    <n v="129692.63703840188"/>
    <n v="2087.1039111426117"/>
    <s v="Apply"/>
    <m/>
    <n v="88435.56"/>
    <n v="1423.1663984551014"/>
    <n v="0.73967648910888839"/>
    <n v="129692.63703840188"/>
    <n v="2087.1039111426117"/>
    <s v="ARS"/>
    <n v="0"/>
    <s v="ZABRANA, NICOLAS HORACIO"/>
    <s v="NO"/>
    <m/>
    <n v="0"/>
    <n v="0"/>
    <s v="ROJAS VILLALOBOS, LUIS HUGO"/>
  </r>
  <r>
    <n v="50251101"/>
    <s v="REY DEL CASTILLO, GONZALO ENRIQUE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4-03-25T00:00:00"/>
    <d v="2014-03-25T00:00:00"/>
    <d v="2019-05-01T00:00:00"/>
    <m/>
    <m/>
    <d v="1982-12-14T00:00:00"/>
    <n v="50256330"/>
    <s v="RICARDO, SABRINA"/>
    <n v="50250248"/>
    <s v="ZABRANA, NICOLAS HORACIO"/>
    <n v="50250248"/>
    <s v="ZABRANA, NICOLAS HORACIO"/>
    <n v="50256330"/>
    <s v="RICARDO, SABRINA"/>
    <n v="50250248"/>
    <s v="ZABRANA, NICOLAS HORACIO"/>
    <n v="20299886620"/>
    <s v="M"/>
    <s v="AR"/>
    <s v="Argentina"/>
    <s v="gonzalo.rey@neoris.com"/>
    <s v="gonzalo.rey"/>
    <n v="2890"/>
    <n v="825"/>
    <n v="48"/>
    <n v="14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65958.77"/>
    <n v="1061.454296749276"/>
    <m/>
    <m/>
    <n v="1"/>
    <n v="136655.06267572206"/>
    <n v="136655.06267572206"/>
    <n v="2199.1480958436123"/>
    <n v="0.48266612819546967"/>
    <n v="99712.191517635642"/>
    <n v="1604.637777882775"/>
    <s v="Apply"/>
    <m/>
    <n v="65958.77"/>
    <n v="1061.454296749276"/>
    <n v="0.48266612819546967"/>
    <n v="99712.191517635642"/>
    <n v="1604.637777882775"/>
    <s v="ARS"/>
    <n v="0"/>
    <s v="ZABRANA, NICOLAS HORACIO"/>
    <s v="NO"/>
    <m/>
    <n v="0"/>
    <n v="0"/>
    <s v="PEREZ HERNANDEZ, SUSANA EDITH"/>
  </r>
  <r>
    <n v="50171712"/>
    <s v="RIMINI, GIULIANA"/>
    <s v="AR"/>
    <s v="IC"/>
    <n v="4"/>
    <n v="228"/>
    <s v="NEORIS ARGENTINA"/>
    <n v="2280608"/>
    <s v="PAYROLL"/>
    <s v="Active"/>
    <s v="Full-time Regular"/>
    <s v="SUPPOR"/>
    <s v="Business Support"/>
    <s v="EX04"/>
    <s v="BS Sr Consultant"/>
    <s v="BS Sr Consultant"/>
    <s v="Sr. Consultant"/>
    <d v="2012-12-01T00:00:00"/>
    <d v="2012-12-01T00:00:00"/>
    <d v="2019-05-01T00:00:00"/>
    <m/>
    <m/>
    <d v="1992-10-10T00:00:00"/>
    <n v="50172318"/>
    <s v="FIGUEROA CASAS, MAGDALENA"/>
    <n v="50172318"/>
    <s v="FIGUEROA CASAS, MAGDALENA"/>
    <n v="50250248"/>
    <s v="ZABRANA, NICOLAS HORACIO"/>
    <n v="50172318"/>
    <s v="FIGUEROA CASAS, MAGDALENA"/>
    <n v="50172269"/>
    <s v="FERNANDEZ CHEMES, JULIANA"/>
    <n v="27366583721"/>
    <s v="F"/>
    <s v="AR"/>
    <s v="Argentina"/>
    <s v="giuliana.rimini@neoris.com"/>
    <s v="giuliana.rimini"/>
    <n v="4065"/>
    <n v="1161"/>
    <n v="68"/>
    <n v="19"/>
    <n v="16"/>
    <s v="ARGENTINA"/>
    <n v="8"/>
    <s v="ARGENTINA"/>
    <n v="3"/>
    <s v="SF - SN - ROJAS"/>
    <s v="SF - SN - ROJASSUPPOREX04"/>
    <n v="6"/>
    <s v="Finance"/>
    <n v="200"/>
    <s v="FINANCE"/>
    <s v="Q14"/>
    <s v="Payroll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PERSONNEL ADMINISTRATION"/>
    <s v="FINANCE-PERSONNEL ADMINISTRATION"/>
    <m/>
    <m/>
    <m/>
    <m/>
    <m/>
    <n v="0"/>
    <m/>
    <m/>
    <n v="105578.79"/>
    <n v="1699.0471515931765"/>
    <m/>
    <m/>
    <n v="1"/>
    <n v="122989.55640814986"/>
    <n v="136655.06267572206"/>
    <n v="2199.1480958436123"/>
    <n v="0.77259333048300571"/>
    <n v="141855.76053097"/>
    <n v="2282.8413345827166"/>
    <s v="Apply"/>
    <m/>
    <n v="105578.79"/>
    <n v="1699.0471515931765"/>
    <n v="0.77259333048300571"/>
    <n v="141855.76053097"/>
    <n v="2282.8413345827166"/>
    <s v="ARS"/>
    <n v="0"/>
    <s v="ZABRANA, NICOLAS HORACIO"/>
    <s v="NO"/>
    <m/>
    <n v="0"/>
    <n v="0"/>
    <s v="FIGUEROA CASAS, MAGDALENA"/>
  </r>
  <r>
    <n v="50251074"/>
    <s v="ROIG, PATRICIA"/>
    <s v="AR"/>
    <s v="IC"/>
    <n v="4"/>
    <n v="228"/>
    <s v="NEORIS ARGENTINA"/>
    <n v="2280923"/>
    <s v="SWF (Non SAP)"/>
    <s v="Active"/>
    <s v="Full-time Regular"/>
    <s v="MNGSER"/>
    <s v="Managed Services"/>
    <s v="FX04"/>
    <s v="Sr Consultant"/>
    <s v="Sr Consultant"/>
    <s v="Sr. Consultant"/>
    <d v="2014-03-10T00:00:00"/>
    <d v="2014-03-10T00:00:00"/>
    <d v="2019-05-01T00:00:00"/>
    <m/>
    <m/>
    <d v="1987-11-23T00:00:00"/>
    <n v="50252948"/>
    <s v="LAPORTA, JORGE EDUARDO"/>
    <n v="50171792"/>
    <s v="PALMITESSA, SABRINA MAGALI"/>
    <n v="50250248"/>
    <s v="ZABRANA, NICOLAS HORACIO"/>
    <n v="50252948"/>
    <s v="LAPORTA, JORGE EDUARDO"/>
    <n v="50172278"/>
    <s v="RAMACCIOTTI, SEBASTIAN ADOLFO"/>
    <n v="23333182424"/>
    <s v="F"/>
    <s v="AR"/>
    <s v="Argentina"/>
    <s v="patricia.roig@neoris.com"/>
    <s v="patricia.roig"/>
    <n v="4050"/>
    <n v="1156"/>
    <n v="68"/>
    <n v="19"/>
    <n v="16"/>
    <s v="ARGENTINA"/>
    <n v="8"/>
    <s v="ARGENTINA"/>
    <n v="4"/>
    <s v="ROS - BS AS"/>
    <s v="ROS - BS ASMNGSERF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TESTING"/>
    <s v="DEVELOPMENT CAPABILITIES"/>
    <s v="APPLICATION SUPPORT"/>
    <s v="DEVELOPMENT APPLICATION"/>
    <s v="DEVELOPMENT APPLICATION"/>
    <m/>
    <m/>
    <m/>
    <m/>
    <m/>
    <n v="0"/>
    <m/>
    <m/>
    <n v="91695.96"/>
    <n v="1475.6350177019633"/>
    <m/>
    <m/>
    <n v="1"/>
    <n v="124597.26302786423"/>
    <n v="124597.26302786423"/>
    <n v="2005.1056167985876"/>
    <n v="0.73593879810581098"/>
    <n v="141234.59547833499"/>
    <n v="2272.8451155187477"/>
    <s v="Apply"/>
    <m/>
    <n v="91695.96"/>
    <n v="1475.6350177019633"/>
    <n v="0.73593879810581098"/>
    <n v="141234.59547833499"/>
    <n v="2272.8451155187477"/>
    <s v="ARS"/>
    <n v="0"/>
    <s v="ZABRANA, NICOLAS HORACIO"/>
    <s v="NO"/>
    <m/>
    <n v="0"/>
    <n v="0"/>
    <s v="LAPORTA, JORGE EDUARDO/DELIA, OSCAR ENRIQUE/MATHEU, EDUARDO GABRIEL"/>
  </r>
  <r>
    <n v="50254036"/>
    <s v="ROSA, CRISTIAN MARCELO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7-05-02T00:00:00"/>
    <d v="2017-05-02T00:00:00"/>
    <d v="2019-05-01T00:00:00"/>
    <m/>
    <m/>
    <d v="1962-06-30T00:00:00"/>
    <n v="50175141"/>
    <s v="YUTIZ, GABRIELA LAURA"/>
    <n v="50171792"/>
    <s v="PALMITESSA, SABRINA MAGALI"/>
    <n v="50250248"/>
    <s v="ZABRANA, NICOLAS HORACIO"/>
    <n v="50175141"/>
    <s v="YUTIZ, GABRIELA LAURA"/>
    <n v="50254511"/>
    <s v="CANELO, ALEJANDRO FABIO"/>
    <n v="20149764527"/>
    <s v="M"/>
    <s v="AR"/>
    <s v="Argentina"/>
    <s v="cristian.rosa@neoris.com"/>
    <s v="cristian.rosa"/>
    <n v="2930"/>
    <n v="836"/>
    <n v="49"/>
    <n v="14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0881.91"/>
    <n v="1140.6808818796267"/>
    <m/>
    <m/>
    <n v="1"/>
    <n v="135154.536497322"/>
    <n v="135154.536497322"/>
    <n v="2175.0005873402315"/>
    <n v="0.52445083855105734"/>
    <n v="100640.84825723026"/>
    <n v="1619.5823665469948"/>
    <s v="Apply"/>
    <m/>
    <n v="70881.91"/>
    <n v="1140.6808818796267"/>
    <n v="0.52445083855105734"/>
    <n v="100640.84825723026"/>
    <n v="1619.5823665469948"/>
    <s v="ARS"/>
    <n v="0"/>
    <s v="ZABRANA, NICOLAS HORACIO"/>
    <s v="NO"/>
    <m/>
    <n v="0"/>
    <n v="0"/>
    <s v="LAPORTA, JORGE EDUARDO/DELIA, OSCAR ENRIQUE/MATHEU, EDUARDO GABRIEL"/>
  </r>
  <r>
    <n v="50179169"/>
    <s v="ROSATTI, ANIBAL JOSE"/>
    <s v="AR"/>
    <s v="IC"/>
    <n v="4"/>
    <n v="228"/>
    <s v="NEORIS ARGENTINA"/>
    <n v="2280923"/>
    <s v="SWF (Non SAP)"/>
    <s v="Active"/>
    <s v="Full-time Regular"/>
    <s v="DEVELO"/>
    <s v="Software Development"/>
    <s v="KX04"/>
    <s v="Sr Software Architect"/>
    <s v="Sr Software Architect"/>
    <s v="Sr. Consultant"/>
    <d v="2009-09-02T00:00:00"/>
    <d v="2009-09-02T00:00:00"/>
    <d v="2019-05-01T00:00:00"/>
    <m/>
    <m/>
    <d v="1982-05-07T00:00:00"/>
    <n v="50176819"/>
    <s v="MESERE, CECILIA GUADALUPE"/>
    <n v="50171792"/>
    <s v="PALMITESSA, SABRINA MAGALI"/>
    <n v="50250248"/>
    <s v="ZABRANA, NICOLAS HORACIO"/>
    <n v="50172284"/>
    <s v="DELIA, OSCAR ENRIQUE"/>
    <n v="50172284"/>
    <s v="DELIA, OSCAR ENRIQUE"/>
    <n v="20294584030"/>
    <s v="M"/>
    <s v="AR"/>
    <s v="Argentina"/>
    <s v="anibal.rosatti@neoris.com"/>
    <s v="anibal.rosatti"/>
    <n v="5790"/>
    <n v="1653"/>
    <n v="97"/>
    <n v="28"/>
    <n v="16"/>
    <s v="ARGENTINA"/>
    <n v="8"/>
    <s v="ARGENTINA"/>
    <n v="4"/>
    <s v="ROS - BS AS"/>
    <s v="ROS - BS ASDEVELOK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50314.85"/>
    <n v="2418.9708722240102"/>
    <m/>
    <m/>
    <n v="1"/>
    <n v="135154.536497322"/>
    <n v="135154.536497322"/>
    <n v="2175.0005873402315"/>
    <n v="1.1121702156329647"/>
    <n v="206138.41154105472"/>
    <n v="3317.3223614588787"/>
    <s v="Apply"/>
    <m/>
    <n v="150314.85"/>
    <n v="2418.9708722240102"/>
    <n v="1.1121702156329647"/>
    <n v="206138.41154105472"/>
    <n v="3317.3223614588787"/>
    <s v="ARS"/>
    <n v="0"/>
    <s v="ZABRANA, NICOLAS HORACIO"/>
    <s v="NO"/>
    <m/>
    <n v="0"/>
    <n v="0"/>
    <s v="LAPORTA, JORGE EDUARDO/DELIA, OSCAR ENRIQUE/MATHEU, EDUARDO GABRIEL"/>
  </r>
  <r>
    <n v="50179490"/>
    <s v="ROSSI, CLAUDIA ISABEL DEL ROSARIO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10-03-01T00:00:00"/>
    <d v="2010-03-01T00:00:00"/>
    <d v="2019-05-01T00:00:00"/>
    <m/>
    <m/>
    <d v="1987-10-07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333648178"/>
    <s v="F"/>
    <s v="AR"/>
    <s v="Argentina"/>
    <s v="claudia.rossi@neoris.com"/>
    <s v="claudia.rossi"/>
    <n v="3675"/>
    <n v="1049"/>
    <n v="61"/>
    <n v="17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92477.71"/>
    <n v="1488.2154811715482"/>
    <m/>
    <m/>
    <n v="0.9"/>
    <n v="142040.87985176526"/>
    <n v="127836.79186658874"/>
    <n v="2057.2383628353514"/>
    <n v="0.72340449607426249"/>
    <n v="129043.15559978966"/>
    <n v="2076.6520051462771"/>
    <s v="Apply"/>
    <m/>
    <n v="92477.71"/>
    <n v="1488.2154811715482"/>
    <n v="0.72340449607426249"/>
    <n v="129043.15559978966"/>
    <n v="2076.6520051462771"/>
    <s v="ARS"/>
    <n v="0"/>
    <s v="ZABRANA, NICOLAS HORACIO"/>
    <s v="NO"/>
    <m/>
    <n v="0"/>
    <n v="0"/>
    <s v="RODRIGUEZ, ARIEL EDUARDO"/>
  </r>
  <r>
    <n v="50255711"/>
    <s v="RUIZ, ESTEBAN ARIEL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8-06-18T00:00:00"/>
    <d v="2018-06-18T00:00:00"/>
    <d v="2019-05-01T00:00:00"/>
    <m/>
    <m/>
    <d v="1985-11-12T00:00:00"/>
    <n v="50256330"/>
    <s v="RICARDO, SABRINA"/>
    <n v="50171792"/>
    <s v="PALMITESSA, SABRINA MAGALI"/>
    <n v="50250248"/>
    <s v="ZABRANA, NICOLAS HORACIO"/>
    <n v="50256701"/>
    <s v="MUZZIO, ALEJANDRA"/>
    <n v="50250248"/>
    <s v="ZABRANA, NICOLAS HORACIO"/>
    <n v="20319886231"/>
    <s v="M"/>
    <s v="AR"/>
    <s v="Argentina"/>
    <s v="esteban.ruiz@neoris.com"/>
    <s v="esteban.ruiz"/>
    <n v="3110"/>
    <n v="888"/>
    <n v="52"/>
    <n v="15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76058.91"/>
    <n v="1223.9927582877374"/>
    <m/>
    <m/>
    <n v="1"/>
    <n v="136655.06267572206"/>
    <n v="136655.06267572206"/>
    <n v="2199.1480958436123"/>
    <n v="0.55657586708284112"/>
    <n v="105272.8529433971"/>
    <n v="1694.1238001834099"/>
    <s v="Apply"/>
    <m/>
    <n v="76058.91"/>
    <n v="1223.9927582877374"/>
    <n v="0.55657586708284112"/>
    <n v="105272.8529433971"/>
    <n v="1694.1238001834099"/>
    <s v="ARS"/>
    <n v="0"/>
    <s v="ZABRANA, NICOLAS HORACIO"/>
    <s v="NO"/>
    <m/>
    <n v="0"/>
    <n v="0"/>
    <s v="PEREZ HERNANDEZ, SUSANA EDITH"/>
  </r>
  <r>
    <n v="50176363"/>
    <s v="RULLO, BETIANA ANDRE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06-12-18T00:00:00"/>
    <d v="2006-12-18T00:00:00"/>
    <d v="2019-05-01T00:00:00"/>
    <m/>
    <m/>
    <d v="1984-10-30T00:00:00"/>
    <n v="50174608"/>
    <s v="DANDINI, WALTER ANDRES"/>
    <n v="50171792"/>
    <s v="PALMITESSA, SABRINA MAGALI"/>
    <n v="50250248"/>
    <s v="ZABRANA, NICOLAS HORACIO"/>
    <n v="50174758"/>
    <s v="OLIVIERI, FABIO MARTIN"/>
    <n v="50172284"/>
    <s v="DELIA, OSCAR ENRIQUE"/>
    <n v="23311617354"/>
    <s v="F"/>
    <s v="AR"/>
    <s v="Argentina"/>
    <s v="betiana.rullo@neoris.com"/>
    <s v="betiana.rullo"/>
    <n v="4085"/>
    <n v="1166"/>
    <n v="68"/>
    <n v="19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8899.88"/>
    <n v="1591.5654972642421"/>
    <m/>
    <m/>
    <n v="1"/>
    <n v="135154.536497322"/>
    <n v="135154.536497322"/>
    <n v="2175.0005873402315"/>
    <n v="0.7317540540117915"/>
    <n v="146600.01777574176"/>
    <n v="2359.1892142861561"/>
    <s v="Apply"/>
    <m/>
    <n v="98899.88"/>
    <n v="1591.5654972642421"/>
    <n v="0.7317540540117915"/>
    <n v="146600.01777574176"/>
    <n v="2359.1892142861561"/>
    <s v="ARS"/>
    <n v="0"/>
    <s v="ZABRANA, NICOLAS HORACIO"/>
    <s v="NO"/>
    <m/>
    <n v="0"/>
    <n v="0"/>
    <s v="LAPORTA, JORGE EDUARDO/DELIA, OSCAR ENRIQUE/MATHEU, EDUARDO GABRIEL"/>
  </r>
  <r>
    <n v="50171885"/>
    <s v="SALVADOR, EDUARDO ARTURO"/>
    <s v="AR"/>
    <s v="IC"/>
    <n v="4"/>
    <n v="3772"/>
    <s v="NEORIS CONSULTING ARGENTINA"/>
    <n v="3772545"/>
    <s v="Digital Strategic &amp; Operations"/>
    <s v="Active"/>
    <s v="Full-time Regular"/>
    <s v="CONSUL"/>
    <s v="Business Consulting"/>
    <s v="BX04"/>
    <s v="Sr Business Consultant"/>
    <s v="Sr Business Consultant"/>
    <s v="Sr. Consultant"/>
    <d v="2011-04-04T00:00:00"/>
    <d v="2011-04-04T00:00:00"/>
    <d v="2019-05-01T00:00:00"/>
    <m/>
    <m/>
    <d v="1954-09-28T00:00:00"/>
    <n v="50174545"/>
    <s v="CURCIO, VIVIAN RITA ROSA"/>
    <n v="50171792"/>
    <s v="PALMITESSA, SABRINA MAGALI"/>
    <n v="50250248"/>
    <s v="ZABRANA, NICOLAS HORACIO"/>
    <n v="50177820"/>
    <s v="HERON, RENE ARIEL"/>
    <n v="50174545"/>
    <s v="CURCIO, VIVIAN RITA ROSA"/>
    <n v="20115433416"/>
    <s v="M"/>
    <s v="AR"/>
    <s v="Argentina"/>
    <s v="eduardo.salvador@neoris.com"/>
    <s v="eduardo.salvador"/>
    <n v="3690"/>
    <n v="1054"/>
    <n v="62"/>
    <n v="18"/>
    <n v="16"/>
    <s v="ARGENTINA"/>
    <n v="8"/>
    <s v="ARGENTINA"/>
    <n v="4"/>
    <s v="ROS - BS AS"/>
    <s v="ROS - BS ASCONSULBX04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s v="FUNCTIONAL ANALYST"/>
    <s v="PROJECT MANAGEMENT &amp; PMO"/>
    <s v="PMO"/>
    <s v="."/>
    <s v="PMO"/>
    <m/>
    <m/>
    <m/>
    <m/>
    <m/>
    <n v="0"/>
    <m/>
    <m/>
    <n v="87196.68"/>
    <n v="1403.2294818152557"/>
    <m/>
    <m/>
    <n v="1"/>
    <n v="135315.30715929341"/>
    <n v="135315.30715929341"/>
    <n v="2177.5878203941652"/>
    <n v="0.64439627585777792"/>
    <n v="127023.20735964231"/>
    <n v="2044.1455963894805"/>
    <s v="Apply"/>
    <m/>
    <n v="87196.68"/>
    <n v="1403.2294818152557"/>
    <n v="0.64439627585777792"/>
    <n v="127023.20735964231"/>
    <n v="2044.1455963894805"/>
    <s v="ARS"/>
    <n v="0"/>
    <s v="ZABRANA, NICOLAS HORACIO"/>
    <s v="NO"/>
    <m/>
    <n v="0"/>
    <n v="0"/>
    <s v="GUTIERREZ LOSA, RICARDO"/>
  </r>
  <r>
    <n v="50256357"/>
    <s v="SAN MARTIN, HERNAN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8-11-26T00:00:00"/>
    <d v="2018-11-26T00:00:00"/>
    <d v="2019-05-01T00:00:00"/>
    <m/>
    <m/>
    <d v="1971-06-09T00:00:00"/>
    <n v="50175183"/>
    <s v="VIGO, MARIO ALBERTO"/>
    <n v="50171792"/>
    <s v="PALMITESSA, SABRINA MAGALI"/>
    <n v="50250248"/>
    <s v="ZABRANA, NICOLAS HORACIO"/>
    <n v="50175183"/>
    <s v="VIGO, MARIO ALBERTO"/>
    <n v="50252948"/>
    <s v="LAPORTA, JORGE EDUARDO"/>
    <n v="20222970262"/>
    <s v="M"/>
    <s v="AR"/>
    <s v="Argentina"/>
    <s v="hernan.sanmartin@neoris.com"/>
    <s v="hernan.sanmartin"/>
    <n v="3445"/>
    <n v="983"/>
    <n v="57"/>
    <n v="16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5269.100000000006"/>
    <n v="1211.2825877051819"/>
    <m/>
    <m/>
    <n v="1"/>
    <n v="135154.536497322"/>
    <n v="135154.536497322"/>
    <n v="2175.0005873402315"/>
    <n v="0.55691138418791752"/>
    <n v="117995.23020410861"/>
    <n v="1898.8611233361539"/>
    <s v="Apply"/>
    <m/>
    <n v="75269.100000000006"/>
    <n v="1211.2825877051819"/>
    <n v="0.55691138418791752"/>
    <n v="117995.23020410861"/>
    <n v="1898.8611233361539"/>
    <s v="ARS"/>
    <n v="0"/>
    <s v="ZABRANA, NICOLAS HORACIO"/>
    <s v="NO"/>
    <m/>
    <n v="0"/>
    <n v="0"/>
    <s v="LAPORTA, JORGE EDUARDO/DELIA, OSCAR ENRIQUE/MATHEU, EDUARDO GABRIEL"/>
  </r>
  <r>
    <n v="50255950"/>
    <s v="SANCHEZ, DANIEL FRANCISCO"/>
    <s v="AR"/>
    <s v="IC"/>
    <n v="4"/>
    <n v="3772"/>
    <s v="NEORIS CONSULTING ARGENTINA"/>
    <n v="3772949"/>
    <s v="BASIS"/>
    <s v="Active"/>
    <s v="Full-time Regular"/>
    <s v="MNGSER"/>
    <s v="Managed Services"/>
    <s v="FY04"/>
    <s v="Sr Consultant - HT"/>
    <s v="Sr Consultant - HT"/>
    <s v="Sr. Consultant"/>
    <d v="2018-08-01T00:00:00"/>
    <d v="2018-08-01T00:00:00"/>
    <d v="2019-05-01T00:00:00"/>
    <m/>
    <m/>
    <d v="1963-08-21T00:00:00"/>
    <n v="50174384"/>
    <s v="MAINO, CLAUDIO FERNANDO"/>
    <n v="50171792"/>
    <s v="PALMITESSA, SABRINA MAGALI"/>
    <n v="50250248"/>
    <s v="ZABRANA, NICOLAS HORACIO"/>
    <n v="50174384"/>
    <s v="MAINO, CLAUDIO FERNANDO"/>
    <n v="50255479"/>
    <s v="RODRIGUEZ, ARIEL EDUARDO"/>
    <n v="20166016550"/>
    <s v="M"/>
    <s v="AR"/>
    <s v="Argentina"/>
    <s v="daniel.sanchez@neoris.com"/>
    <s v="daniel.sanchez"/>
    <n v="4185"/>
    <n v="1195"/>
    <n v="70"/>
    <n v="20"/>
    <n v="16"/>
    <s v="ARGENTINA"/>
    <n v="8"/>
    <s v="ARGENTINA"/>
    <n v="3"/>
    <s v="SF - SN - ROJAS"/>
    <s v="SF - SN - ROJASMNGSERFY04"/>
    <n v="7"/>
    <s v="General Operation"/>
    <n v="35"/>
    <s v="SAP BASIS &amp; Global Support"/>
    <s v="S05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GRC"/>
    <s v="SAP  - SAP GRC (GOVERNANCE, RISK &amp; COMPLIANCE)"/>
    <m/>
    <m/>
    <m/>
    <m/>
    <m/>
    <n v="0"/>
    <m/>
    <m/>
    <n v="96238.3"/>
    <n v="1548.7335049887351"/>
    <m/>
    <m/>
    <n v="1"/>
    <n v="127836.79186658873"/>
    <n v="142040.87985176526"/>
    <n v="2285.8204031503906"/>
    <n v="0.6775394527296289"/>
    <n v="141012.92964316046"/>
    <n v="2269.2779150814363"/>
    <s v="Apply"/>
    <m/>
    <n v="96238.3"/>
    <n v="1548.7335049887351"/>
    <n v="0.6775394527296289"/>
    <n v="141012.92964316046"/>
    <n v="2269.2779150814363"/>
    <s v="ARS"/>
    <n v="0"/>
    <s v="ZABRANA, NICOLAS HORACIO"/>
    <s v="NO"/>
    <m/>
    <n v="0"/>
    <n v="0"/>
    <s v="RODRIGUEZ, CESAR"/>
  </r>
  <r>
    <n v="50252429"/>
    <s v="SANCHEZ, EZEQUIEL RAUL"/>
    <s v="AR"/>
    <s v="IC"/>
    <n v="4"/>
    <n v="3772"/>
    <s v="NEORIS CONSULTING ARGENTINA"/>
    <n v="3772265"/>
    <s v="CORPORATE RESOURCE MANAGEMENT"/>
    <s v="Active"/>
    <s v="Full-time Regular"/>
    <s v="SUPPOR"/>
    <s v="Business Support"/>
    <s v="EX04"/>
    <s v="BS Sr Consultant"/>
    <s v="BS Sr Consultant"/>
    <s v="Sr. Consultant"/>
    <d v="2015-08-10T00:00:00"/>
    <d v="2015-08-10T00:00:00"/>
    <d v="2019-05-01T00:00:00"/>
    <m/>
    <m/>
    <d v="1986-07-04T00:00:00"/>
    <n v="50251202"/>
    <s v="PEREZ HERNANDEZ, SUSANA EDITH"/>
    <n v="50171792"/>
    <s v="PALMITESSA, SABRINA MAGALI"/>
    <n v="50250248"/>
    <s v="ZABRANA, NICOLAS HORACIO"/>
    <n v="50251202"/>
    <s v="PEREZ HERNANDEZ, SUSANA EDITH"/>
    <n v="50250248"/>
    <s v="ZABRANA, NICOLAS HORACIO"/>
    <n v="20325075024"/>
    <s v="M"/>
    <s v="AR"/>
    <s v="Argentina"/>
    <s v="ezequiel.sanchez@neoris.com"/>
    <s v="ezequiel.sanchez"/>
    <n v="4185"/>
    <n v="1195"/>
    <n v="70"/>
    <n v="20"/>
    <n v="11"/>
    <s v="HEADQUARTERS"/>
    <n v="8"/>
    <s v="ARGENTINA"/>
    <n v="4"/>
    <s v="ROS - BS AS"/>
    <s v="ROS - BS ASSUPPOREX04"/>
    <n v="15"/>
    <s v="RM &amp; Recruting"/>
    <n v="677"/>
    <s v="CORPORATE RESOURCE MANAGEMENT"/>
    <s v="H35"/>
    <s v="CORPORATE RESOURCE MANAGEMENT"/>
    <n v="0"/>
    <s v="Non Billable"/>
    <n v="5"/>
    <s v="Corporate"/>
    <m/>
    <s v="ARGROS"/>
    <s v="Rosario-MadresPlaza 25Mayo3020"/>
    <n v="40"/>
    <m/>
    <s v="."/>
    <s v="BUSINESS SUPPORT"/>
    <s v="BUSINESS SUPPORT"/>
    <s v="HUMAN CAPITAL"/>
    <s v="RESOURCE MANAGER"/>
    <s v="HUMAN CAPITAL-RESOURCE MANAGER"/>
    <m/>
    <m/>
    <m/>
    <m/>
    <m/>
    <n v="0"/>
    <m/>
    <m/>
    <n v="99813.67"/>
    <n v="1606.2708400386225"/>
    <m/>
    <m/>
    <n v="1"/>
    <n v="136655.06267572206"/>
    <n v="136655.06267572206"/>
    <n v="2199.1480958436123"/>
    <n v="0.73040594358991684"/>
    <n v="142987.35285968051"/>
    <n v="2301.0517035674366"/>
    <s v="Apply"/>
    <m/>
    <n v="99813.67"/>
    <n v="1606.2708400386225"/>
    <n v="0.73040594358991684"/>
    <n v="142987.35285968051"/>
    <n v="2301.0517035674366"/>
    <s v="ARS"/>
    <n v="0"/>
    <s v="ZABRANA, NICOLAS HORACIO"/>
    <s v="NO"/>
    <m/>
    <n v="0"/>
    <n v="0"/>
    <s v="FISCHETTI, MARTIN DARIO"/>
  </r>
  <r>
    <n v="50251297"/>
    <s v="SANDOVAL, SONIA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4-06-02T00:00:00"/>
    <d v="2014-06-02T00:00:00"/>
    <d v="2019-05-01T00:00:00"/>
    <m/>
    <m/>
    <d v="1980-11-02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283341831"/>
    <s v="F"/>
    <s v="AR"/>
    <s v="Argentina"/>
    <s v="sonia.sandoval@neoris.com"/>
    <s v="sonia.sandoval"/>
    <n v="2975"/>
    <n v="850"/>
    <n v="50"/>
    <n v="14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OTHER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73806.45"/>
    <n v="1187.7446089475377"/>
    <m/>
    <m/>
    <n v="1"/>
    <n v="151580"/>
    <n v="151580"/>
    <n v="2439.3305439330543"/>
    <n v="0.48691417073492543"/>
    <n v="102342.09122229864"/>
    <n v="1646.9599488622246"/>
    <s v="Apply"/>
    <m/>
    <n v="73806.45"/>
    <n v="1187.7446089475377"/>
    <n v="0.48691417073492543"/>
    <n v="102342.09122229864"/>
    <n v="1646.9599488622246"/>
    <s v="ARS"/>
    <n v="0"/>
    <s v="ZABRANA, NICOLAS HORACIO"/>
    <s v="NO"/>
    <m/>
    <n v="0"/>
    <n v="0"/>
    <s v="JUNIOR, EULER DE ALMEIDA BARBOSA"/>
  </r>
  <r>
    <n v="50254676"/>
    <s v="SANTINI, LUCIANO DANTE"/>
    <s v="AR"/>
    <s v="IC"/>
    <n v="4"/>
    <n v="3772"/>
    <s v="NEORIS CONSULTING ARGENTINA"/>
    <n v="3772604"/>
    <s v="BI &amp; Analytics Delivery"/>
    <s v="Active"/>
    <s v="Full-time Regular"/>
    <s v="SYINCO"/>
    <s v="Systems Integration Consulting"/>
    <s v="NZ04"/>
    <s v="Sr SI Consultant - O"/>
    <s v="Sr SI Consultant - O"/>
    <s v="Sr. Consultant"/>
    <d v="2017-10-09T00:00:00"/>
    <d v="2017-10-09T00:00:00"/>
    <d v="2019-05-01T00:00:00"/>
    <m/>
    <m/>
    <d v="1987-07-31T00:00:00"/>
    <n v="50175183"/>
    <s v="VIGO, MARIO ALBERTO"/>
    <n v="50171792"/>
    <s v="PALMITESSA, SABRINA MAGALI"/>
    <n v="50250248"/>
    <s v="ZABRANA, NICOLAS HORACIO"/>
    <n v="50175183"/>
    <s v="VIGO, MARIO ALBERTO"/>
    <n v="50172495"/>
    <s v="ESTEVEZ ESTEVEZ, JULIO"/>
    <n v="20331165310"/>
    <s v="M"/>
    <s v="AR"/>
    <s v="Argentina"/>
    <s v="luciano.santini@neoris.com"/>
    <s v="luciano.santini"/>
    <n v="3515"/>
    <n v="1003"/>
    <n v="59"/>
    <n v="17"/>
    <n v="16"/>
    <s v="ARGENTINA"/>
    <n v="8"/>
    <s v="ARGENTINA"/>
    <n v="4"/>
    <s v="ROS - BS AS"/>
    <s v="ROS - BS ASSYINCONZ04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OTHER"/>
    <s v="BIG DATA &amp; ANALYTICS"/>
    <s v="STRUCTURED DATA"/>
    <s v="TERADATA"/>
    <s v="Teradata"/>
    <m/>
    <m/>
    <m/>
    <m/>
    <m/>
    <n v="0"/>
    <m/>
    <m/>
    <n v="86444.79"/>
    <n v="1391.1295461860313"/>
    <m/>
    <m/>
    <n v="1"/>
    <n v="159000"/>
    <n v="159000"/>
    <n v="2558.7383327969101"/>
    <n v="0.54367792452830188"/>
    <n v="118476.96542363004"/>
    <n v="1906.6135407729328"/>
    <s v="Apply"/>
    <m/>
    <n v="86444.79"/>
    <n v="1391.1295461860313"/>
    <n v="0.54367792452830188"/>
    <n v="118476.96542363004"/>
    <n v="1906.6135407729328"/>
    <s v="ARS"/>
    <n v="0"/>
    <s v="ZABRANA, NICOLAS HORACIO"/>
    <s v="NO"/>
    <m/>
    <n v="0"/>
    <n v="0"/>
    <s v="VIGETTI, OMAR"/>
  </r>
  <r>
    <n v="50179681"/>
    <s v="SANZ, DIEGO SEBASTIAN"/>
    <s v="AR"/>
    <s v="IC"/>
    <n v="4"/>
    <n v="3446"/>
    <s v="NEORIS ONE ARGENTINA"/>
    <n v="3446923"/>
    <s v="SWF (Non SAP)"/>
    <s v="Active"/>
    <s v="Full-time Regular"/>
    <s v="DEVELO"/>
    <s v="Software Development"/>
    <s v="GX04"/>
    <s v="Sr Developer"/>
    <s v="Sr Developer"/>
    <s v="Sr. Consultant"/>
    <d v="2010-05-12T00:00:00"/>
    <d v="2010-05-12T00:00:00"/>
    <d v="2019-05-01T00:00:00"/>
    <m/>
    <m/>
    <d v="1985-11-02T00:00:00"/>
    <n v="50175323"/>
    <s v="CAVAGNARI, LIONEL"/>
    <n v="50171792"/>
    <s v="PALMITESSA, SABRINA MAGALI"/>
    <n v="50250248"/>
    <s v="ZABRANA, NICOLAS HORACIO"/>
    <n v="50175323"/>
    <s v="CAVAGNARI, LIONEL"/>
    <n v="50172253"/>
    <s v="MATHEU, EDUARDO GABRIEL"/>
    <n v="20319747037"/>
    <s v="M"/>
    <s v="AR"/>
    <s v="Argentina"/>
    <s v="diego.sanz@neoris.com"/>
    <s v="diego.sanz"/>
    <n v="3470"/>
    <n v="991"/>
    <n v="58"/>
    <n v="17"/>
    <n v="16"/>
    <s v="ARGENTINA"/>
    <n v="8"/>
    <s v="ARGENTINA"/>
    <n v="3"/>
    <s v="SF - SN - ROJAS"/>
    <s v="SF - SN - ROJASDEVELOGX04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MOBILE DEVELOPMENT &amp; IMPLEMENT"/>
    <s v="IONIC"/>
    <s v="JAVA FULL STACK"/>
    <m/>
    <m/>
    <m/>
    <m/>
    <m/>
    <n v="0"/>
    <m/>
    <m/>
    <n v="77970"/>
    <n v="1254.7473447055038"/>
    <m/>
    <m/>
    <n v="0.9"/>
    <n v="116960.65658422094"/>
    <n v="116960.65658422095"/>
    <n v="1882.2120467367388"/>
    <n v="0.66663442457554445"/>
    <n v="120782.75325117272"/>
    <n v="1943.719878519033"/>
    <s v="Apply"/>
    <m/>
    <n v="77970"/>
    <n v="1254.7473447055038"/>
    <n v="0.66663442457554445"/>
    <n v="120782.75325117272"/>
    <n v="1943.719878519033"/>
    <s v="ARS"/>
    <n v="0"/>
    <s v="ZABRANA, NICOLAS HORACIO"/>
    <s v="NO"/>
    <m/>
    <n v="0"/>
    <n v="0"/>
    <s v="LAPORTA, JORGE EDUARDO/DELIA, OSCAR ENRIQUE/MATHEU, EDUARDO GABRIEL"/>
  </r>
  <r>
    <n v="50253049"/>
    <s v="SARMIENTO PEÑA, MARIEL ALEIXA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6-05-16T00:00:00"/>
    <d v="2016-05-16T00:00:00"/>
    <d v="2019-05-01T00:00:00"/>
    <m/>
    <m/>
    <d v="1983-10-25T00:00:00"/>
    <n v="50174682"/>
    <s v="SREILDIN, PEDRO JAVIER"/>
    <n v="50171792"/>
    <s v="PALMITESSA, SABRINA MAGALI"/>
    <n v="50250248"/>
    <s v="ZABRANA, NICOLAS HORACIO"/>
    <n v="50174682"/>
    <s v="SREILDIN, PEDRO JAVIER"/>
    <n v="50173959"/>
    <s v="RODRIGUEZ, CESAR"/>
    <n v="27954923520"/>
    <s v="F"/>
    <s v="AR"/>
    <s v="Argentina"/>
    <s v="mariel.sarmiento@neoris.com"/>
    <s v="mariel.sarmiento"/>
    <n v="4295"/>
    <n v="1227"/>
    <n v="72"/>
    <n v="20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04748.79"/>
    <n v="1685.6902156420983"/>
    <m/>
    <m/>
    <n v="1"/>
    <n v="138013.57476938071"/>
    <n v="153348.416410423"/>
    <n v="2467.789127943724"/>
    <n v="0.68307708975389381"/>
    <n v="145650.79202389915"/>
    <n v="2343.9136148036555"/>
    <s v="Apply"/>
    <m/>
    <n v="104748.79"/>
    <n v="1685.6902156420983"/>
    <n v="0.68307708975389381"/>
    <n v="145650.79202389915"/>
    <n v="2343.9136148036555"/>
    <s v="ARS"/>
    <n v="0"/>
    <s v="ZABRANA, NICOLAS HORACIO"/>
    <s v="NO"/>
    <m/>
    <n v="0"/>
    <n v="0"/>
    <s v="RODRIGUEZ, CESAR"/>
  </r>
  <r>
    <n v="50174857"/>
    <s v="SCALEA, CLAUDIO MARCELO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8-07-16T00:00:00"/>
    <d v="2018-07-16T00:00:00"/>
    <d v="2019-05-01T00:00:00"/>
    <m/>
    <m/>
    <d v="1961-02-23T00:00:00"/>
    <n v="50175141"/>
    <s v="YUTIZ, GABRIELA LAURA"/>
    <n v="50171792"/>
    <s v="PALMITESSA, SABRINA MAGALI"/>
    <n v="50250248"/>
    <s v="ZABRANA, NICOLAS HORACIO"/>
    <n v="50174758"/>
    <s v="OLIVIERI, FABIO MARTIN"/>
    <n v="50252948"/>
    <s v="LAPORTA, JORGE EDUARDO"/>
    <n v="23141880489"/>
    <s v="M"/>
    <s v="AR"/>
    <s v="Argentina"/>
    <s v="claudio.scalea@neoris.com"/>
    <s v="claudio.scalea"/>
    <n v="3700"/>
    <n v="1057"/>
    <n v="62"/>
    <n v="18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90652.13"/>
    <n v="1458.8369810106212"/>
    <m/>
    <m/>
    <n v="1"/>
    <n v="135154.536497322"/>
    <n v="135154.536497322"/>
    <n v="2175.0005873402315"/>
    <n v="0.67072946531688349"/>
    <n v="129648.61489095587"/>
    <n v="2086.3954761981954"/>
    <s v="Apply"/>
    <m/>
    <n v="90652.13"/>
    <n v="1458.8369810106212"/>
    <n v="0.67072946531688349"/>
    <n v="129648.61489095587"/>
    <n v="2086.3954761981954"/>
    <s v="ARS"/>
    <n v="0"/>
    <s v="ZABRANA, NICOLAS HORACIO"/>
    <s v="NO"/>
    <m/>
    <n v="0"/>
    <n v="0"/>
    <s v="LAPORTA, JORGE EDUARDO/DELIA, OSCAR ENRIQUE/MATHEU, EDUARDO GABRIEL"/>
  </r>
  <r>
    <n v="50253942"/>
    <s v="SCORZA GARAVELLI, FERNANDO RAU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7-04-03T00:00:00"/>
    <d v="2017-04-03T00:00:00"/>
    <d v="2019-05-01T00:00:00"/>
    <m/>
    <m/>
    <d v="1967-08-13T00:00:00"/>
    <n v="50171685"/>
    <s v="MARTIN, LISANDRO"/>
    <n v="50171792"/>
    <s v="PALMITESSA, SABRINA MAGALI"/>
    <n v="50250248"/>
    <s v="ZABRANA, NICOLAS HORACIO"/>
    <n v="50179826"/>
    <s v="TARGHETTA, BRUNO NORBERTO"/>
    <n v="50172284"/>
    <s v="DELIA, OSCAR ENRIQUE"/>
    <n v="20185728774"/>
    <s v="M"/>
    <s v="AR"/>
    <s v="Argentina"/>
    <s v="fernando.scorza@neoris.com"/>
    <s v="fernando.scorza"/>
    <n v="3630"/>
    <n v="1036"/>
    <n v="61"/>
    <n v="17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ATABASE ADMINISTRATION"/>
    <s v="DBA ORACLE"/>
    <s v="ORACLE - DBA ORACLE"/>
    <m/>
    <m/>
    <m/>
    <m/>
    <m/>
    <n v="0"/>
    <m/>
    <m/>
    <n v="94371.97"/>
    <n v="1518.6992275506921"/>
    <m/>
    <m/>
    <n v="1"/>
    <n v="129956.28509357883"/>
    <n v="129956.28509357883"/>
    <n v="2091.3467185963764"/>
    <n v="0.72618242305129532"/>
    <n v="123766.91764496065"/>
    <n v="1991.7431227061577"/>
    <s v="Apply"/>
    <m/>
    <n v="94371.97"/>
    <n v="1518.6992275506921"/>
    <n v="0.72618242305129532"/>
    <n v="123766.91764496065"/>
    <n v="1991.7431227061577"/>
    <s v="ARS"/>
    <n v="0"/>
    <s v="ZABRANA, NICOLAS HORACIO"/>
    <s v="NO"/>
    <m/>
    <n v="0"/>
    <n v="0"/>
    <s v="LAPORTA, JORGE EDUARDO/DELIA, OSCAR ENRIQUE/MATHEU, EDUARDO GABRIEL"/>
  </r>
  <r>
    <n v="50256512"/>
    <s v="SIMCIC, MARIA MARTHA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19-01-07T00:00:00"/>
    <d v="2019-01-07T00:00:00"/>
    <d v="2019-05-01T00:00:00"/>
    <m/>
    <m/>
    <d v="1963-04-04T00:00:00"/>
    <n v="50254964"/>
    <s v="ZAREMBA, HERNAN OMAR"/>
    <n v="50171792"/>
    <s v="PALMITESSA, SABRINA MAGALI"/>
    <n v="50250248"/>
    <s v="ZABRANA, NICOLAS HORACIO"/>
    <n v="50254964"/>
    <s v="ZAREMBA, HERNAN OMAR"/>
    <n v="50255479"/>
    <s v="RODRIGUEZ, ARIEL EDUARDO"/>
    <n v="27164969350"/>
    <s v="F"/>
    <s v="AR"/>
    <s v="Argentina"/>
    <s v="maria.simcic@neoris.com"/>
    <s v="maria.simcic"/>
    <n v="3645"/>
    <n v="1041"/>
    <n v="61"/>
    <n v="17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HCM"/>
    <s v="ERP SOLUTIONS - SAP R3 - HCM"/>
    <m/>
    <m/>
    <m/>
    <m/>
    <m/>
    <n v="0"/>
    <m/>
    <m/>
    <n v="87890"/>
    <n v="1414.3868683617638"/>
    <m/>
    <m/>
    <n v="1"/>
    <n v="142040.87985176526"/>
    <n v="142040.87985176526"/>
    <n v="2285.8204031503906"/>
    <n v="0.61876552786579853"/>
    <n v="122988.2627187738"/>
    <n v="1979.2124673120984"/>
    <s v="Apply"/>
    <m/>
    <n v="87890"/>
    <n v="1414.3868683617638"/>
    <n v="0.61876552786579853"/>
    <n v="122988.2627187738"/>
    <n v="1979.2124673120984"/>
    <s v="ARS"/>
    <n v="0"/>
    <s v="ZABRANA, NICOLAS HORACIO"/>
    <s v="NO"/>
    <m/>
    <n v="0"/>
    <n v="0"/>
    <s v="RODRIGUEZ, ARIEL EDUARDO"/>
  </r>
  <r>
    <n v="50178760"/>
    <s v="SPOSARO, CARLOS GUSTAVO"/>
    <s v="AR"/>
    <s v="IC"/>
    <n v="4"/>
    <n v="228"/>
    <s v="NEORIS ARGENTINA"/>
    <n v="2280923"/>
    <s v="SWF (Non SAP)"/>
    <s v="Active"/>
    <s v="Full-time Regular"/>
    <s v="DEVELO"/>
    <s v="Software Development"/>
    <s v="KX04"/>
    <s v="Sr Software Architect"/>
    <s v="Sr Software Architect"/>
    <s v="Sr. Consultant"/>
    <d v="2012-08-01T00:00:00"/>
    <d v="2012-08-01T00:00:00"/>
    <d v="2019-05-01T00:00:00"/>
    <m/>
    <m/>
    <d v="1971-02-24T00:00:00"/>
    <n v="50178356"/>
    <s v="ORSI, SEBASTIAN ENRIQUE"/>
    <n v="50171792"/>
    <s v="PALMITESSA, SABRINA MAGALI"/>
    <n v="50250248"/>
    <s v="ZABRANA, NICOLAS HORACIO"/>
    <n v="50178356"/>
    <s v="ORSI, SEBASTIAN ENRIQUE"/>
    <n v="50252948"/>
    <s v="LAPORTA, JORGE EDUARDO"/>
    <n v="20220985122"/>
    <s v="M"/>
    <s v="AR"/>
    <s v="Argentina"/>
    <s v="carlos.sposaro@neoris.com"/>
    <s v="carlos.sposaro"/>
    <n v="4900"/>
    <n v="1399"/>
    <n v="82"/>
    <n v="23"/>
    <n v="16"/>
    <s v="ARGENTINA"/>
    <n v="8"/>
    <s v="ARGENTINA"/>
    <n v="4"/>
    <s v="ROS - BS AS"/>
    <s v="ROS - BS ASDEVELOK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CONTENT MANAGEMENT PLATFORM (C"/>
    <s v="SHAREPOINT"/>
    <s v="SHAREPOINT"/>
    <m/>
    <m/>
    <m/>
    <m/>
    <m/>
    <n v="0"/>
    <m/>
    <m/>
    <n v="116472.83"/>
    <n v="1874.3616028323142"/>
    <m/>
    <m/>
    <n v="1"/>
    <n v="135154.536497322"/>
    <n v="135154.536497322"/>
    <n v="2175.0005873402315"/>
    <n v="0.8617752168630155"/>
    <n v="170596.28503410719"/>
    <n v="2745.3537984246409"/>
    <s v="Apply"/>
    <m/>
    <n v="116472.83"/>
    <n v="1874.3616028323142"/>
    <n v="0.8617752168630155"/>
    <n v="170596.28503410719"/>
    <n v="2745.3537984246409"/>
    <s v="ARS"/>
    <n v="0"/>
    <s v="ZABRANA, NICOLAS HORACIO"/>
    <s v="NO"/>
    <m/>
    <n v="0"/>
    <n v="0"/>
    <s v="LAPORTA, JORGE EDUARDO/DELIA, OSCAR ENRIQUE/MATHEU, EDUARDO GABRIEL"/>
  </r>
  <r>
    <n v="50174682"/>
    <s v="SREILDIN, PEDRO JAVIER"/>
    <s v="AR"/>
    <s v="IC"/>
    <n v="4"/>
    <n v="3446"/>
    <s v="NEORIS ONE ARGENTINA"/>
    <n v="3446906"/>
    <s v="SAP Delivery"/>
    <s v="Active"/>
    <s v="Full-time Regular"/>
    <s v="DEVELO"/>
    <s v="Software Development"/>
    <s v="GY04"/>
    <s v="Sr Developer - HT"/>
    <s v="Sr Developer - HT"/>
    <s v="Sr. Consultant"/>
    <d v="2011-09-01T00:00:00"/>
    <d v="2011-09-01T00:00:00"/>
    <d v="2019-05-01T00:00:00"/>
    <m/>
    <m/>
    <d v="1978-05-04T00:00:00"/>
    <n v="50174986"/>
    <s v="LOMBARDI, CRISTIAN"/>
    <n v="50171792"/>
    <s v="PALMITESSA, SABRINA MAGALI"/>
    <n v="50250248"/>
    <s v="ZABRANA, NICOLAS HORACIO"/>
    <n v="50174986"/>
    <s v="LOMBARDI, CRISTIAN"/>
    <n v="50173959"/>
    <s v="RODRIGUEZ, CESAR"/>
    <n v="20262839592"/>
    <s v="M"/>
    <s v="AR"/>
    <s v="Argentina"/>
    <s v=" pedro.sreildin@neoris.com"/>
    <s v=" pedro.sreildin"/>
    <n v="5490"/>
    <n v="1568"/>
    <n v="92"/>
    <n v="26"/>
    <n v="16"/>
    <s v="ARGENTINA"/>
    <n v="8"/>
    <s v="ARGENTINA"/>
    <n v="3"/>
    <s v="SF - SN - ROJAS"/>
    <s v="SF - SN - ROJASDEVELOGY04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26133.98"/>
    <n v="2029.8355326681685"/>
    <m/>
    <m/>
    <n v="1"/>
    <n v="138013.57476938071"/>
    <n v="153348.416410423"/>
    <n v="2467.789127943724"/>
    <n v="0.82253200230261225"/>
    <n v="188996.72147756899"/>
    <n v="3041.466390047779"/>
    <s v="Apply"/>
    <m/>
    <n v="126133.98"/>
    <n v="2029.8355326681685"/>
    <n v="0.82253200230261225"/>
    <n v="188996.72147756899"/>
    <n v="3041.466390047779"/>
    <s v="ARS"/>
    <n v="0"/>
    <s v="ZABRANA, NICOLAS HORACIO"/>
    <s v="NO"/>
    <m/>
    <n v="0"/>
    <n v="0"/>
    <s v="RODRIGUEZ, CESAR"/>
  </r>
  <r>
    <n v="50175410"/>
    <s v="SZAJER, ANDREA LAURA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06-04-25T00:00:00"/>
    <d v="2006-04-25T00:00:00"/>
    <d v="2019-05-01T00:00:00"/>
    <m/>
    <m/>
    <d v="1977-11-25T00:00:00"/>
    <n v="50252596"/>
    <s v="MARCELINO, VANESA NOEMI"/>
    <n v="50171792"/>
    <s v="PALMITESSA, SABRINA MAGALI"/>
    <n v="50250248"/>
    <s v="ZABRANA, NICOLAS HORACIO"/>
    <n v="50255479"/>
    <s v="RODRIGUEZ, ARIEL EDUARDO"/>
    <n v="50255479"/>
    <s v="RODRIGUEZ, ARIEL EDUARDO"/>
    <n v="27261195645"/>
    <s v="F"/>
    <s v="AR"/>
    <s v="Argentina"/>
    <s v="andrea.szajer@neoris.com"/>
    <s v="andrea.szajer"/>
    <n v="3635"/>
    <n v="1038"/>
    <n v="61"/>
    <n v="17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BASIS"/>
    <s v="PLATFORMS &amp; SOLUTIONS"/>
    <s v="ERP DEVELOPMENT &amp; IMPLEMENTATI"/>
    <s v="SAP SECURITY"/>
    <s v="SAP  - SAP SECURITY"/>
    <m/>
    <m/>
    <m/>
    <m/>
    <m/>
    <n v="0"/>
    <m/>
    <m/>
    <n v="90443.53"/>
    <n v="1455.480045059543"/>
    <m/>
    <m/>
    <n v="1"/>
    <n v="142040.87985176526"/>
    <n v="142040.87985176526"/>
    <n v="2285.8204031503906"/>
    <n v="0.63674295804410264"/>
    <n v="126848.29293571302"/>
    <n v="2041.3307521035247"/>
    <s v="Apply"/>
    <m/>
    <n v="90443.53"/>
    <n v="1455.480045059543"/>
    <n v="0.63674295804410264"/>
    <n v="126848.29293571302"/>
    <n v="2041.3307521035247"/>
    <s v="ARS"/>
    <n v="0"/>
    <s v="ZABRANA, NICOLAS HORACIO"/>
    <s v="NO"/>
    <m/>
    <n v="0"/>
    <n v="0"/>
    <s v="RODRIGUEZ, ARIEL EDUARDO"/>
  </r>
  <r>
    <n v="50252327"/>
    <s v="TAGLIONI, ALEJANDRO FRANC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6-15T00:00:00"/>
    <d v="2015-06-15T00:00:00"/>
    <d v="2019-05-01T00:00:00"/>
    <m/>
    <m/>
    <d v="1982-11-22T00:00:00"/>
    <n v="50176819"/>
    <s v="MESERE, CECILIA GUADALUPE"/>
    <n v="50171792"/>
    <s v="PALMITESSA, SABRINA MAGALI"/>
    <n v="50250248"/>
    <s v="ZABRANA, NICOLAS HORACIO"/>
    <n v="50179826"/>
    <s v="TARGHETTA, BRUNO NORBERTO"/>
    <n v="50172284"/>
    <s v="DELIA, OSCAR ENRIQUE"/>
    <n v="23297627929"/>
    <s v="M"/>
    <s v="AR"/>
    <s v="Argentina"/>
    <s v="alejandro.taglioni@neoris.com"/>
    <s v="alejandro.taglioni"/>
    <n v="4800"/>
    <n v="1371"/>
    <n v="80"/>
    <n v="23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11893.75999999999"/>
    <n v="1800.6720308979723"/>
    <m/>
    <m/>
    <n v="1"/>
    <n v="129956.28509357883"/>
    <n v="129956.28509357883"/>
    <n v="2091.3467185963764"/>
    <n v="0.86101076157592238"/>
    <n v="166120.77748236168"/>
    <n v="2673.33082527135"/>
    <s v="Apply"/>
    <m/>
    <n v="111893.75999999999"/>
    <n v="1800.6720308979723"/>
    <n v="0.86101076157592238"/>
    <n v="166120.77748236168"/>
    <n v="2673.33082527135"/>
    <s v="ARS"/>
    <n v="0"/>
    <s v="ZABRANA, NICOLAS HORACIO"/>
    <s v="NO"/>
    <m/>
    <n v="0"/>
    <n v="0"/>
    <s v="LAPORTA, JORGE EDUARDO/DELIA, OSCAR ENRIQUE/MATHEU, EDUARDO GABRIEL"/>
  </r>
  <r>
    <n v="50179086"/>
    <s v="TAMONE, MATIA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09-07-06T00:00:00"/>
    <d v="2009-07-06T00:00:00"/>
    <d v="2019-05-01T00:00:00"/>
    <m/>
    <m/>
    <d v="1985-10-29T00:00:00"/>
    <n v="50174608"/>
    <s v="DANDINI, WALTER ANDRES"/>
    <n v="50171792"/>
    <s v="PALMITESSA, SABRINA MAGALI"/>
    <n v="50250248"/>
    <s v="ZABRANA, NICOLAS HORACIO"/>
    <n v="50179169"/>
    <s v="ROSATTI, ANIBAL JOSE"/>
    <n v="50172284"/>
    <s v="DELIA, OSCAR ENRIQUE"/>
    <n v="20318914185"/>
    <s v="M"/>
    <s v="AR"/>
    <s v="Argentina"/>
    <s v="matias.tamone@neoris.com"/>
    <s v="matias.tamone"/>
    <n v="3960"/>
    <n v="1131"/>
    <n v="66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93446.25"/>
    <n v="1503.8018989378822"/>
    <m/>
    <m/>
    <n v="1"/>
    <n v="129956.28509357883"/>
    <n v="129956.28509357883"/>
    <n v="2091.3467185963764"/>
    <n v="0.71905910462669265"/>
    <n v="140629.27894005761"/>
    <n v="2263.1039417453753"/>
    <s v="Apply"/>
    <m/>
    <n v="93446.25"/>
    <n v="1503.8018989378822"/>
    <n v="0.71905910462669265"/>
    <n v="140629.27894005761"/>
    <n v="2263.1039417453753"/>
    <s v="ARS"/>
    <n v="0"/>
    <s v="ZABRANA, NICOLAS HORACIO"/>
    <s v="NO"/>
    <m/>
    <n v="0"/>
    <n v="0"/>
    <s v="LAPORTA, JORGE EDUARDO/DELIA, OSCAR ENRIQUE/MATHEU, EDUARDO GABRIEL"/>
  </r>
  <r>
    <n v="50253512"/>
    <s v="TARDIVO, VERONICA SOLEDAD"/>
    <s v="AR"/>
    <s v="IC"/>
    <n v="4"/>
    <n v="3446"/>
    <s v="NEORIS ONE ARGENTINA"/>
    <n v="3446115"/>
    <s v="BI &amp; Analytics Delivery"/>
    <s v="Active"/>
    <s v="Full-time Regular"/>
    <s v="SYINCO"/>
    <s v="Systems Integration Consulting"/>
    <s v="NZ04"/>
    <s v="Sr SI Consultant - O"/>
    <s v="Sr SI Consultant - O"/>
    <s v="Sr. Consultant"/>
    <d v="2016-12-01T00:00:00"/>
    <d v="2016-12-01T00:00:00"/>
    <d v="2019-05-01T00:00:00"/>
    <m/>
    <m/>
    <d v="1988-09-13T00:00:00"/>
    <n v="50172495"/>
    <s v="ESTEVEZ ESTEVEZ, JULIO"/>
    <n v="50171792"/>
    <s v="PALMITESSA, SABRINA MAGALI"/>
    <n v="50250248"/>
    <s v="ZABRANA, NICOLAS HORACIO"/>
    <n v="50179357"/>
    <s v="BUZEY ROCCI, MILTON IGNACIO"/>
    <n v="50172495"/>
    <s v="ESTEVEZ ESTEVEZ, JULIO"/>
    <n v="27338679527"/>
    <s v="F"/>
    <s v="AR"/>
    <s v="Argentina"/>
    <s v="veronica.tardivo@neoris.com"/>
    <s v="veronica.tardivo"/>
    <n v="4680"/>
    <n v="1336"/>
    <n v="78"/>
    <n v="22"/>
    <n v="16"/>
    <s v="ARGENTINA"/>
    <n v="8"/>
    <s v="ARGENTINA"/>
    <n v="4"/>
    <s v="ROS - BS AS"/>
    <s v="ROS - BS ASSYINCONZ04"/>
    <n v="7"/>
    <s v="General Operation"/>
    <n v="33"/>
    <s v="BI &amp; Analytics Delivery"/>
    <s v="S50"/>
    <s v="BI &amp; Analytics Delivery"/>
    <n v="100"/>
    <s v="Billable"/>
    <n v="53"/>
    <s v="Big Data &amp; Analytics"/>
    <m/>
    <s v="ARGROS"/>
    <s v="Rosario-MadresPlaza 25Mayo3020"/>
    <n v="40"/>
    <m/>
    <s v="."/>
    <s v="BI ETL"/>
    <s v="BIG DATA &amp; ANALYTICS"/>
    <s v="ANALYTICS &amp; VISUALIZATION"/>
    <s v="QLIKVIEW"/>
    <s v="QlikView"/>
    <m/>
    <m/>
    <m/>
    <m/>
    <m/>
    <n v="0"/>
    <m/>
    <m/>
    <n v="120137.34"/>
    <n v="1933.3334406179595"/>
    <m/>
    <m/>
    <n v="1"/>
    <n v="159000"/>
    <n v="159000"/>
    <n v="2558.7383327969101"/>
    <n v="0.75558075471698116"/>
    <n v="156634.29579098348"/>
    <n v="2520.6677790631393"/>
    <s v="Apply"/>
    <m/>
    <n v="120137.34"/>
    <n v="1933.3334406179595"/>
    <n v="0.75558075471698116"/>
    <n v="156634.29579098348"/>
    <n v="2520.6677790631393"/>
    <s v="ARS"/>
    <n v="0"/>
    <s v="ZABRANA, NICOLAS HORACIO"/>
    <s v="NO"/>
    <m/>
    <n v="0"/>
    <n v="0"/>
    <s v="VIGETTI, OMAR"/>
  </r>
  <r>
    <n v="50253579"/>
    <s v="TEJERA, ABEL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6-12-26T00:00:00"/>
    <d v="2016-12-26T00:00:00"/>
    <d v="2019-05-01T00:00:00"/>
    <m/>
    <m/>
    <d v="1985-10-23T00:00:00"/>
    <n v="50174608"/>
    <s v="DANDINI, WALTER ANDRES"/>
    <n v="50171792"/>
    <s v="PALMITESSA, SABRINA MAGALI"/>
    <n v="50250248"/>
    <s v="ZABRANA, NICOLAS HORACIO"/>
    <n v="50174758"/>
    <s v="OLIVIERI, FABIO MARTIN"/>
    <n v="50172284"/>
    <s v="DELIA, OSCAR ENRIQUE"/>
    <n v="20317002166"/>
    <s v="M"/>
    <s v="AR"/>
    <s v="Argentina"/>
    <s v="abel.tejera@neoris.com"/>
    <s v="abel.tejera"/>
    <n v="3730"/>
    <n v="1065"/>
    <n v="62"/>
    <n v="18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DBA/SQL"/>
    <s v="DEVELOPMENT CAPABILITIES"/>
    <s v="FUNCTIONAL ANALYST"/>
    <s v="."/>
    <s v="Functional Analyst"/>
    <m/>
    <m/>
    <m/>
    <m/>
    <m/>
    <n v="0"/>
    <m/>
    <m/>
    <n v="94248"/>
    <n v="1516.7042162858063"/>
    <m/>
    <m/>
    <n v="1"/>
    <n v="135154.536497322"/>
    <n v="135154.536497322"/>
    <n v="2175.0005873402315"/>
    <n v="0.69733508354614104"/>
    <n v="126832.41350899918"/>
    <n v="2041.075209349842"/>
    <s v="Apply"/>
    <m/>
    <n v="94248"/>
    <n v="1516.7042162858063"/>
    <n v="0.69733508354614104"/>
    <n v="126832.41350899918"/>
    <n v="2041.075209349842"/>
    <s v="ARS"/>
    <n v="0"/>
    <s v="ZABRANA, NICOLAS HORACIO"/>
    <s v="NO"/>
    <m/>
    <n v="0"/>
    <n v="0"/>
    <s v="LAPORTA, JORGE EDUARDO/DELIA, OSCAR ENRIQUE/MATHEU, EDUARDO GABRIEL"/>
  </r>
  <r>
    <n v="50250441"/>
    <s v="TEMPEL, ARIEL ULISES"/>
    <s v="AR"/>
    <s v="IC"/>
    <n v="4"/>
    <n v="3446"/>
    <s v="NEORIS ONE ARGENTINA"/>
    <n v="3446923"/>
    <s v="SWF (Non SAP)"/>
    <s v="Active"/>
    <s v="Full-time Regular"/>
    <s v="DEVELO"/>
    <s v="Software Development"/>
    <s v="HX04"/>
    <s v="Sr Functional Analyst"/>
    <s v="Sr Functional Analyst"/>
    <s v="Sr. Consultant"/>
    <d v="2013-07-22T00:00:00"/>
    <d v="2013-07-22T00:00:00"/>
    <d v="2019-05-01T00:00:00"/>
    <m/>
    <m/>
    <d v="1984-04-12T00:00:00"/>
    <n v="50175323"/>
    <s v="CAVAGNARI, LIONEL"/>
    <n v="50171792"/>
    <s v="PALMITESSA, SABRINA MAGALI"/>
    <n v="50250248"/>
    <s v="ZABRANA, NICOLAS HORACIO"/>
    <n v="50175323"/>
    <s v="CAVAGNARI, LIONEL"/>
    <n v="50252948"/>
    <s v="LAPORTA, JORGE EDUARDO"/>
    <n v="20307567912"/>
    <s v="M"/>
    <s v="AR"/>
    <s v="Argentina"/>
    <s v="ulises.tempel@neoris.com"/>
    <s v="ulises.tempel"/>
    <n v="3735"/>
    <n v="1066"/>
    <n v="62"/>
    <n v="18"/>
    <n v="16"/>
    <s v="ARGENTINA"/>
    <n v="8"/>
    <s v="ARGENTINA"/>
    <n v="3"/>
    <s v="SF - SN - ROJAS"/>
    <s v="SF - SN - ROJASDEVELOHX04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90508.4"/>
    <n v="1456.5239781139362"/>
    <m/>
    <m/>
    <n v="1"/>
    <n v="121639.08284758979"/>
    <n v="135154.536497322"/>
    <n v="2175.0005873402315"/>
    <n v="0.66966601599638764"/>
    <n v="128648.9620964565"/>
    <n v="2070.3083697530815"/>
    <s v="Apply"/>
    <m/>
    <n v="90508.4"/>
    <n v="1456.5239781139362"/>
    <n v="0.66966601599638764"/>
    <n v="128648.9620964565"/>
    <n v="2070.3083697530815"/>
    <s v="ARS"/>
    <n v="0"/>
    <s v="ZABRANA, NICOLAS HORACIO"/>
    <s v="NO"/>
    <m/>
    <n v="0"/>
    <n v="0"/>
    <s v="LAPORTA, JORGE EDUARDO/DELIA, OSCAR ENRIQUE/MATHEU, EDUARDO GABRIEL"/>
  </r>
  <r>
    <n v="50250018"/>
    <s v="TERRIZZANO, SIMON"/>
    <s v="AR"/>
    <s v="IC"/>
    <n v="4"/>
    <n v="228"/>
    <s v="NEORIS ARGENTINA"/>
    <n v="2281929"/>
    <s v="Testing &amp; Quality Assurance"/>
    <s v="Active"/>
    <s v="Full-time Regular"/>
    <s v="DEVELO"/>
    <s v="Software Development"/>
    <s v="JX04"/>
    <s v="Sr Tester"/>
    <s v="Sr Tester"/>
    <s v="Sr. Consultant"/>
    <d v="2013-01-14T00:00:00"/>
    <d v="2013-01-14T00:00:00"/>
    <d v="2019-05-01T00:00:00"/>
    <m/>
    <m/>
    <d v="1990-09-18T00:00:00"/>
    <n v="50173362"/>
    <s v="MENDEZ, ALBERTO JUAN"/>
    <n v="50171792"/>
    <s v="PALMITESSA, SABRINA MAGALI"/>
    <n v="50250248"/>
    <s v="ZABRANA, NICOLAS HORACIO"/>
    <n v="50250247"/>
    <s v="MATRERO, MAXIMILIANO"/>
    <n v="50254511"/>
    <s v="CANELO, ALEJANDRO FABIO"/>
    <n v="20359191422"/>
    <s v="M"/>
    <s v="AR"/>
    <s v="Argentina"/>
    <s v="simon.terrizzano@neoris.com"/>
    <s v="simon.terrizzano"/>
    <n v="3445"/>
    <n v="983"/>
    <n v="57"/>
    <n v="16"/>
    <n v="16"/>
    <s v="ARGENTINA"/>
    <n v="8"/>
    <s v="ARGENTINA"/>
    <n v="4"/>
    <s v="ROS - BS AS"/>
    <s v="ROS - BS ASDEVELOJX04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 AUTOMATION"/>
    <s v="GENERIC"/>
    <s v="Rational Functional Tester"/>
    <m/>
    <m/>
    <m/>
    <m/>
    <m/>
    <n v="0"/>
    <m/>
    <m/>
    <n v="87673.53"/>
    <n v="1410.903282909559"/>
    <m/>
    <m/>
    <n v="1"/>
    <n v="119559.78228609254"/>
    <n v="119559.78228609254"/>
    <n v="1924.0389811086666"/>
    <n v="0.73330285756298486"/>
    <n v="121099.23013585169"/>
    <n v="1948.8128441559652"/>
    <s v="Apply"/>
    <m/>
    <n v="87673.53"/>
    <n v="1410.903282909559"/>
    <n v="0.73330285756298486"/>
    <n v="121099.23013585169"/>
    <n v="1948.8128441559652"/>
    <s v="ARS"/>
    <n v="0"/>
    <s v="ZABRANA, NICOLAS HORACIO"/>
    <s v="NO"/>
    <m/>
    <n v="0"/>
    <n v="0"/>
    <s v="ROJAS VILLALOBOS, LUIS HUGO"/>
  </r>
  <r>
    <n v="50252977"/>
    <s v="TOMAS, HUGO HERALDO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16-04-11T00:00:00"/>
    <d v="2016-04-11T00:00:00"/>
    <d v="2019-05-01T00:00:00"/>
    <m/>
    <m/>
    <d v="1989-06-15T00:00:00"/>
    <n v="50175141"/>
    <s v="YUTIZ, GABRIELA LAURA"/>
    <n v="50171792"/>
    <s v="PALMITESSA, SABRINA MAGALI"/>
    <n v="50250248"/>
    <s v="ZABRANA, NICOLAS HORACIO"/>
    <n v="50175141"/>
    <s v="YUTIZ, GABRIELA LAURA"/>
    <n v="50254511"/>
    <s v="CANELO, ALEJANDRO FABIO"/>
    <n v="20347772020"/>
    <s v="M"/>
    <s v="AR"/>
    <s v="Argentina"/>
    <s v="hugo.tomas@neoris.com"/>
    <s v="hugo.tomas"/>
    <n v="4940"/>
    <n v="1411"/>
    <n v="82"/>
    <n v="24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25000"/>
    <n v="2011.5867396202125"/>
    <m/>
    <m/>
    <n v="1"/>
    <n v="135154.536497322"/>
    <n v="135154.536497322"/>
    <n v="2175.0005873402315"/>
    <n v="0.92486721673953431"/>
    <n v="168428.07406244078"/>
    <n v="2710.4614429102153"/>
    <s v="Apply"/>
    <m/>
    <n v="125000"/>
    <n v="2011.5867396202125"/>
    <n v="0.92486721673953431"/>
    <n v="168428.07406244078"/>
    <n v="2710.4614429102153"/>
    <s v="ARS"/>
    <n v="0"/>
    <s v="ZABRANA, NICOLAS HORACIO"/>
    <s v="NO"/>
    <m/>
    <n v="0"/>
    <n v="0"/>
    <s v="LAPORTA, JORGE EDUARDO/DELIA, OSCAR ENRIQUE/MATHEU, EDUARDO GABRIEL"/>
  </r>
  <r>
    <n v="50256858"/>
    <s v="TULOSAI, GERARDO"/>
    <s v="AR"/>
    <s v="IC"/>
    <n v="4"/>
    <n v="3772"/>
    <s v="NEORIS CONSULTING ARGENTINA"/>
    <n v="3772604"/>
    <s v="BI &amp; Analytics Delivery"/>
    <s v="Active"/>
    <s v="Full-time Regular"/>
    <s v="SYINCO"/>
    <s v="Systems Integration Consulting"/>
    <s v="NZ04"/>
    <s v="Sr SI Consultant - O"/>
    <s v="Sr SI Consultant - O"/>
    <s v="Sr. Consultant"/>
    <d v="2019-04-15T00:00:00"/>
    <d v="2019-04-15T00:00:00"/>
    <d v="2019-05-01T00:00:00"/>
    <m/>
    <m/>
    <d v="1980-11-04T00:00:00"/>
    <n v="50255089"/>
    <s v="BURRONE, ALEJANDRO EZEQUIEL"/>
    <n v="50171792"/>
    <s v="PALMITESSA, SABRINA MAGALI"/>
    <n v="50250248"/>
    <s v="ZABRANA, NICOLAS HORACIO"/>
    <n v="50255089"/>
    <s v="BURRONE, ALEJANDRO EZEQUIEL"/>
    <n v="50172495"/>
    <s v="ESTEVEZ ESTEVEZ, JULIO"/>
    <n v="20285062374"/>
    <s v="M"/>
    <s v="AR"/>
    <s v="Argentina"/>
    <s v="gerardo.tulosai@neoris.com"/>
    <s v="gerardo.tulosai"/>
    <n v="3710"/>
    <n v="1059"/>
    <n v="62"/>
    <n v="18"/>
    <n v="16"/>
    <s v="ARGENTINA"/>
    <n v="8"/>
    <s v="ARGENTINA"/>
    <n v="4"/>
    <s v="ROS - BS AS"/>
    <s v="ROS - BS ASSYINCONZ04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BIG DATA &amp; ANALYTICS"/>
    <s v="BIG DATA &amp; ANALYTICS"/>
    <s v="STRUCTURED DATA"/>
    <s v="TERADATA"/>
    <s v="Teradata"/>
    <m/>
    <m/>
    <m/>
    <m/>
    <m/>
    <n v="0"/>
    <m/>
    <m/>
    <n v="89596.5"/>
    <n v="1441.849050531059"/>
    <m/>
    <m/>
    <n v="1"/>
    <n v="159000"/>
    <n v="159000"/>
    <n v="2558.7383327969101"/>
    <n v="0.5635"/>
    <n v="125144.40695038706"/>
    <n v="2013.9106364722732"/>
    <s v="Apply"/>
    <m/>
    <n v="89596.5"/>
    <n v="1441.849050531059"/>
    <n v="0.5635"/>
    <n v="125144.40695038706"/>
    <n v="2013.9106364722732"/>
    <s v="ARS"/>
    <n v="0"/>
    <s v="ZABRANA, NICOLAS HORACIO"/>
    <s v="NO"/>
    <m/>
    <n v="0"/>
    <n v="0"/>
    <s v="VIGETTI, OMAR"/>
  </r>
  <r>
    <n v="50254199"/>
    <s v="VALENTINI, MARTIN ANDRE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7-06-19T00:00:00"/>
    <d v="2017-06-19T00:00:00"/>
    <d v="2019-05-01T00:00:00"/>
    <m/>
    <m/>
    <d v="1984-09-13T00:00:00"/>
    <n v="50174608"/>
    <s v="DANDINI, WALTER ANDRES"/>
    <n v="50171792"/>
    <s v="PALMITESSA, SABRINA MAGALI"/>
    <n v="50250248"/>
    <s v="ZABRANA, NICOLAS HORACIO"/>
    <n v="50179826"/>
    <s v="TARGHETTA, BRUNO NORBERTO"/>
    <n v="50172284"/>
    <s v="DELIA, OSCAR ENRIQUE"/>
    <n v="20310282619"/>
    <s v="M"/>
    <s v="AR"/>
    <s v="Argentina"/>
    <s v="martin.valentini@neoris.com"/>
    <s v="martin.valentini"/>
    <n v="5175"/>
    <n v="1478"/>
    <n v="86"/>
    <n v="25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22141.6"/>
    <n v="1965.5873833279691"/>
    <m/>
    <m/>
    <n v="1"/>
    <n v="129956.28509357883"/>
    <n v="129956.28509357883"/>
    <n v="2091.3467185963764"/>
    <n v="0.93986681684574447"/>
    <n v="177264.39029135276"/>
    <n v="2852.6615753355768"/>
    <s v="Apply"/>
    <m/>
    <n v="122141.6"/>
    <n v="1965.5873833279691"/>
    <n v="0.93986681684574447"/>
    <n v="177264.39029135276"/>
    <n v="2852.6615753355768"/>
    <s v="ARS"/>
    <n v="0"/>
    <s v="ZABRANA, NICOLAS HORACIO"/>
    <s v="NO"/>
    <m/>
    <n v="0"/>
    <n v="0"/>
    <s v="LAPORTA, JORGE EDUARDO/DELIA, OSCAR ENRIQUE/MATHEU, EDUARDO GABRIEL"/>
  </r>
  <r>
    <n v="50253950"/>
    <s v="VAZQUEZ, MARCELO DANIEL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17-04-03T00:00:00"/>
    <d v="2017-04-03T00:00:00"/>
    <d v="2019-05-01T00:00:00"/>
    <m/>
    <m/>
    <d v="1976-12-17T00:00:00"/>
    <n v="50174895"/>
    <s v="LEVERATTO, ANDRES FEDERICO"/>
    <n v="50171792"/>
    <s v="PALMITESSA, SABRINA MAGALI"/>
    <n v="50250248"/>
    <s v="ZABRANA, NICOLAS HORACIO"/>
    <n v="50174895"/>
    <s v="LEVERATTO, ANDRES FEDERICO"/>
    <n v="50173959"/>
    <s v="RODRIGUEZ, CESAR"/>
    <n v="23257052869"/>
    <s v="M"/>
    <s v="AR"/>
    <s v="Argentina"/>
    <s v="marcelo.vazquez@neoris.com"/>
    <s v="marcelo.vazquez"/>
    <n v="3285"/>
    <n v="938"/>
    <n v="55"/>
    <n v="16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78589.960000000006"/>
    <n v="1264.7241712262635"/>
    <m/>
    <m/>
    <n v="1"/>
    <n v="138013.57476938071"/>
    <n v="153348.416410423"/>
    <n v="2467.789127943724"/>
    <n v="0.51249280455339796"/>
    <n v="110636.74894849438"/>
    <n v="1780.4433367958543"/>
    <s v="Apply"/>
    <m/>
    <n v="78589.960000000006"/>
    <n v="1264.7241712262635"/>
    <n v="0.51249280455339796"/>
    <n v="110636.74894849438"/>
    <n v="1780.4433367958543"/>
    <s v="ARS"/>
    <n v="0"/>
    <s v="ZABRANA, NICOLAS HORACIO"/>
    <s v="NO"/>
    <m/>
    <n v="0"/>
    <n v="0"/>
    <s v="RODRIGUEZ, CESAR"/>
  </r>
  <r>
    <n v="50176896"/>
    <s v="VILAR, LUCI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07-05-01T00:00:00"/>
    <d v="2007-05-01T00:00:00"/>
    <d v="2019-05-01T00:00:00"/>
    <m/>
    <m/>
    <d v="1982-02-04T00:00:00"/>
    <n v="50175323"/>
    <s v="CAVAGNARI, LIONEL"/>
    <n v="50171792"/>
    <s v="PALMITESSA, SABRINA MAGALI"/>
    <n v="50250248"/>
    <s v="ZABRANA, NICOLAS HORACIO"/>
    <n v="50172253"/>
    <s v="MATHEU, EDUARDO GABRIEL"/>
    <n v="50172253"/>
    <s v="MATHEU, EDUARDO GABRIEL"/>
    <n v="20293788031"/>
    <s v="M"/>
    <s v="AR"/>
    <s v="Argentina"/>
    <s v="lucio.vilar@neoris.com"/>
    <s v="lucio.vilar"/>
    <n v="4100"/>
    <n v="1171"/>
    <n v="68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IOS"/>
    <s v="JAVA FULL STACK"/>
    <m/>
    <m/>
    <m/>
    <m/>
    <m/>
    <n v="0"/>
    <m/>
    <m/>
    <n v="96590.56"/>
    <n v="1554.4023173479241"/>
    <m/>
    <m/>
    <n v="0.9"/>
    <n v="129956.28509357883"/>
    <n v="116960.65658422095"/>
    <n v="1882.2120467367388"/>
    <n v="0.82583804521007564"/>
    <n v="145670.22782685977"/>
    <n v="2344.226389231731"/>
    <s v="Apply"/>
    <m/>
    <n v="96590.56"/>
    <n v="1554.4023173479241"/>
    <n v="0.82583804521007564"/>
    <n v="145670.22782685977"/>
    <n v="2344.226389231731"/>
    <s v="ARS"/>
    <n v="0"/>
    <s v="ZABRANA, NICOLAS HORACIO"/>
    <s v="NO"/>
    <m/>
    <n v="0"/>
    <n v="0"/>
    <s v="LAPORTA, JORGE EDUARDO/DELIA, OSCAR ENRIQUE/MATHEU, EDUARDO GABRIEL"/>
  </r>
  <r>
    <n v="50251967"/>
    <s v="VILLA FLORES, MARCELO FRANCISC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5-02-09T00:00:00"/>
    <d v="2015-02-09T00:00:00"/>
    <d v="2019-05-01T00:00:00"/>
    <m/>
    <m/>
    <d v="1989-08-09T00:00:00"/>
    <n v="50171685"/>
    <s v="MARTIN, LISANDRO"/>
    <n v="50171792"/>
    <s v="PALMITESSA, SABRINA MAGALI"/>
    <n v="50250248"/>
    <s v="ZABRANA, NICOLAS HORACIO"/>
    <n v="50179826"/>
    <s v="TARGHETTA, BRUNO NORBERTO"/>
    <n v="50172284"/>
    <s v="DELIA, OSCAR ENRIQUE"/>
    <n v="20345409239"/>
    <s v="M"/>
    <s v="AR"/>
    <s v="Argentina"/>
    <s v="marcelo.villa@neoris.com"/>
    <s v="marcelo.villa"/>
    <n v="3740"/>
    <n v="1068"/>
    <n v="62"/>
    <n v="1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97013.25"/>
    <n v="1561.2045381396845"/>
    <m/>
    <m/>
    <n v="1"/>
    <n v="129956.28509357883"/>
    <n v="129956.28509357883"/>
    <n v="2091.3467185963764"/>
    <n v="0.74650679595944713"/>
    <n v="130483.06259116293"/>
    <n v="2099.8239876273406"/>
    <s v="Apply"/>
    <m/>
    <n v="97013.25"/>
    <n v="1561.2045381396845"/>
    <n v="0.74650679595944713"/>
    <n v="130483.06259116293"/>
    <n v="2099.8239876273406"/>
    <s v="ARS"/>
    <n v="0"/>
    <s v="ZABRANA, NICOLAS HORACIO"/>
    <s v="NO"/>
    <m/>
    <n v="0"/>
    <n v="0"/>
    <s v="LAPORTA, JORGE EDUARDO/DELIA, OSCAR ENRIQUE/MATHEU, EDUARDO GABRIEL"/>
  </r>
  <r>
    <n v="50176259"/>
    <s v="VITELLI RAFAELLE, MARIANO EZEQUIEL"/>
    <s v="AR"/>
    <s v="IC"/>
    <n v="4"/>
    <n v="3772"/>
    <s v="NEORIS CONSULTING ARGENTINA"/>
    <n v="3772906"/>
    <s v="SAP Delivery"/>
    <s v="Active"/>
    <s v="Full-time Regular"/>
    <s v="DEVELO"/>
    <s v="Software Development"/>
    <s v="GY04"/>
    <s v="Sr Developer - HT"/>
    <s v="Sr Developer - HT"/>
    <s v="Sr. Consultant"/>
    <d v="2006-11-27T00:00:00"/>
    <d v="2006-11-27T00:00:00"/>
    <d v="2019-05-01T00:00:00"/>
    <m/>
    <m/>
    <d v="1979-10-12T00:00:00"/>
    <n v="50174985"/>
    <s v="DUNDA, JUAN PABLO"/>
    <n v="50171792"/>
    <s v="PALMITESSA, SABRINA MAGALI"/>
    <n v="50250248"/>
    <s v="ZABRANA, NICOLAS HORACIO"/>
    <n v="50174985"/>
    <s v="DUNDA, JUAN PABLO"/>
    <n v="50173959"/>
    <s v="RODRIGUEZ, CESAR"/>
    <n v="20276901150"/>
    <s v="M"/>
    <s v="AR"/>
    <s v="Argentina"/>
    <s v="mariano.vitelli@neoris.com"/>
    <s v="mariano.vitelli"/>
    <n v="4090"/>
    <n v="1168"/>
    <n v="68"/>
    <n v="19"/>
    <n v="16"/>
    <s v="ARGENTINA"/>
    <n v="8"/>
    <s v="ARGENTINA"/>
    <n v="3"/>
    <s v="SF - SN - ROJAS"/>
    <s v="SF - SN - ROJASDEVELOGY04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FIORI"/>
    <s v="SAP  - ABAP"/>
    <m/>
    <m/>
    <m/>
    <m/>
    <m/>
    <n v="0"/>
    <m/>
    <m/>
    <n v="99562.8"/>
    <n v="1602.2336659156742"/>
    <m/>
    <m/>
    <n v="0.9"/>
    <n v="138013.57476938071"/>
    <n v="138013.57476938071"/>
    <n v="2221.0102151493516"/>
    <n v="0.72139860275605816"/>
    <n v="142354.15994041893"/>
    <n v="2290.8619237273724"/>
    <s v="Apply"/>
    <m/>
    <n v="99562.8"/>
    <n v="1602.2336659156742"/>
    <n v="0.72139860275605816"/>
    <n v="142354.15994041893"/>
    <n v="2290.8619237273724"/>
    <s v="ARS"/>
    <n v="0"/>
    <s v="ZABRANA, NICOLAS HORACIO"/>
    <s v="NO"/>
    <m/>
    <n v="0"/>
    <n v="0"/>
    <s v="RODRIGUEZ, CESAR"/>
  </r>
  <r>
    <n v="50254964"/>
    <s v="ZAREMBA, HERNAN OMAR"/>
    <s v="AR"/>
    <s v="IC"/>
    <n v="4"/>
    <n v="3772"/>
    <s v="NEORIS CONSULTING ARGENTINA"/>
    <n v="3772931"/>
    <s v="M-C&amp;E"/>
    <s v="Active"/>
    <s v="Full-time Regular"/>
    <s v="MNGSER"/>
    <s v="Managed Services"/>
    <s v="FX04"/>
    <s v="Sr Consultant"/>
    <s v="Sr Consultant"/>
    <s v="Sr. Consultant"/>
    <d v="2017-12-26T00:00:00"/>
    <d v="2017-12-26T00:00:00"/>
    <d v="2019-05-01T00:00:00"/>
    <m/>
    <m/>
    <d v="1973-10-01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230448958"/>
    <s v="M"/>
    <s v="AR"/>
    <s v="Argentina"/>
    <s v="hernan.zaremba@neoris.com"/>
    <s v="hernan.zaremba"/>
    <n v="5455"/>
    <n v="1558"/>
    <n v="91"/>
    <n v="26"/>
    <n v="16"/>
    <s v="ARGENTINA"/>
    <n v="8"/>
    <s v="ARGENTINA"/>
    <n v="4"/>
    <s v="ROS - BS AS"/>
    <s v="ROS - BS ASMNGSERFX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HCM"/>
    <s v="ERP SOLUTIONS - SAP R3 - HCM"/>
    <m/>
    <m/>
    <m/>
    <m/>
    <m/>
    <n v="0"/>
    <m/>
    <m/>
    <n v="127011.12"/>
    <n v="2043.9510782104924"/>
    <m/>
    <m/>
    <n v="1"/>
    <n v="124597.26302786423"/>
    <n v="124597.26302786423"/>
    <n v="2005.1056167985876"/>
    <n v="1.0193732744482191"/>
    <n v="181155.18745696422"/>
    <n v="2915.2749832147447"/>
    <s v="Apply"/>
    <m/>
    <n v="127011.12"/>
    <n v="2043.9510782104924"/>
    <n v="1.0193732744482191"/>
    <n v="181155.18745696422"/>
    <n v="2915.2749832147447"/>
    <s v="ARS"/>
    <n v="0"/>
    <s v="ZABRANA, NICOLAS HORACIO"/>
    <s v="NO"/>
    <m/>
    <n v="0"/>
    <n v="0"/>
    <s v="RODRIGUEZ, ARIEL EDUARDO"/>
  </r>
  <r>
    <n v="50255989"/>
    <s v="ZATORRE, GUSTAV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8-08-13T00:00:00"/>
    <d v="2018-08-13T00:00:00"/>
    <d v="2019-05-01T00:00:00"/>
    <m/>
    <m/>
    <d v="1966-03-13T00:00:00"/>
    <n v="50252948"/>
    <s v="LAPORTA, JORGE EDUARDO"/>
    <n v="50171792"/>
    <s v="PALMITESSA, SABRINA MAGALI"/>
    <n v="50250248"/>
    <s v="ZABRANA, NICOLAS HORACIO"/>
    <n v="50175183"/>
    <s v="VIGO, MARIO ALBERTO"/>
    <n v="50252948"/>
    <s v="LAPORTA, JORGE EDUARDO"/>
    <n v="20178222431"/>
    <s v="M"/>
    <s v="AR"/>
    <s v="Argentina"/>
    <s v="gustavo.zatorre@neoris.com"/>
    <s v="gustavo.zatorre"/>
    <n v="4080"/>
    <n v="1165"/>
    <n v="68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92814.79"/>
    <n v="1493.6400064370775"/>
    <m/>
    <m/>
    <n v="1"/>
    <n v="129956.28509357883"/>
    <n v="129956.28509357883"/>
    <n v="2091.3467185963764"/>
    <n v="0.71420008607637553"/>
    <n v="140092.89541842771"/>
    <n v="2254.4720859096833"/>
    <s v="Apply"/>
    <m/>
    <n v="92814.79"/>
    <n v="1493.6400064370775"/>
    <n v="0.71420008607637553"/>
    <n v="140092.89541842771"/>
    <n v="2254.4720859096833"/>
    <s v="ARS"/>
    <n v="0"/>
    <s v="ZABRANA, NICOLAS HORACIO"/>
    <s v="NO"/>
    <m/>
    <n v="0"/>
    <n v="0"/>
    <s v="LAPORTA, JORGE EDUARDO/DELIA, OSCAR ENRIQUE/MATHEU, EDUARDO GABRIEL"/>
  </r>
  <r>
    <n v="50179772"/>
    <s v="ZEHNDER PENA, ANDRES ENRIQUE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0-06-28T00:00:00"/>
    <d v="2010-06-28T00:00:00"/>
    <d v="2019-05-01T00:00:00"/>
    <m/>
    <m/>
    <d v="1976-12-10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3253984589"/>
    <s v="M"/>
    <s v="AR"/>
    <s v="Argentina"/>
    <s v="andres.zehnder@neoris.com"/>
    <s v="andres.zehnder"/>
    <n v="4325"/>
    <n v="1235"/>
    <n v="72"/>
    <n v="21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FULL STACK"/>
    <s v="JAVA FULL STACK"/>
    <m/>
    <m/>
    <m/>
    <m/>
    <m/>
    <n v="0"/>
    <m/>
    <m/>
    <n v="108097.83"/>
    <n v="1739.58529127776"/>
    <m/>
    <m/>
    <n v="0.9"/>
    <n v="129956.28509357883"/>
    <n v="116960.65658422095"/>
    <n v="1882.2120467367388"/>
    <n v="0.92422386430569481"/>
    <n v="152929.13588451408"/>
    <n v="2461.0417747749289"/>
    <s v="Apply"/>
    <m/>
    <n v="108097.83"/>
    <n v="1739.58529127776"/>
    <n v="0.92422386430569481"/>
    <n v="152929.13588451408"/>
    <n v="2461.0417747749289"/>
    <s v="ARS"/>
    <n v="0"/>
    <s v="ZABRANA, NICOLAS HORACIO"/>
    <s v="NO"/>
    <m/>
    <n v="0"/>
    <n v="0"/>
    <s v="LAPORTA, JORGE EDUARDO/DELIA, OSCAR ENRIQUE/MATHEU, EDUARDO GABRIEL"/>
  </r>
  <r>
    <n v="50176813"/>
    <s v="ADORISIO, EZEQUIEL GUSTAVO"/>
    <s v="AR"/>
    <s v="IC"/>
    <n v="5"/>
    <n v="3772"/>
    <s v="NEORIS CONSULTING ARGENTINA"/>
    <n v="3772500"/>
    <s v="INFORMATION TECHNOLOGY"/>
    <s v="Active"/>
    <s v="Full-time Regular"/>
    <s v="SUPPOR"/>
    <s v="Business Support"/>
    <s v="PX05"/>
    <s v="Technical Lead"/>
    <s v="Technical Lead"/>
    <s v="Project / Technical Lead"/>
    <d v="2007-04-10T00:00:00"/>
    <d v="2007-04-10T00:00:00"/>
    <d v="2019-05-01T00:00:00"/>
    <m/>
    <m/>
    <d v="1980-02-06T00:00:00"/>
    <n v="50171517"/>
    <s v="MANZANARES, SEBASTIAN ALBERTO"/>
    <n v="50171517"/>
    <s v="MANZANARES, SEBASTIAN ALBERTO"/>
    <n v="50250248"/>
    <s v="ZABRANA, NICOLAS HORACIO"/>
    <n v="50171517"/>
    <s v="MANZANARES, SEBASTIAN ALBERTO"/>
    <n v="50172243"/>
    <s v="MANCHO BERCELLINI, VERONICA"/>
    <n v="20278588611"/>
    <s v="M"/>
    <s v="AR"/>
    <s v="Argentina"/>
    <s v="ezequiel.adorisio@neoris.com"/>
    <s v="ezequiel.adorisio"/>
    <n v="6180"/>
    <n v="1764"/>
    <n v="103"/>
    <n v="29"/>
    <n v="16"/>
    <s v="ARGENTINA"/>
    <n v="8"/>
    <s v="ARGENTINA"/>
    <n v="3"/>
    <s v="SF - SN - ROJAS"/>
    <s v="SF - SN - ROJASSUPPORPX05"/>
    <n v="5"/>
    <s v="IT"/>
    <n v="300"/>
    <s v="INFORMATION TECHNOLOGY"/>
    <n v="507"/>
    <s v="INFORMATION TECHNOLOGY"/>
    <n v="0"/>
    <s v="Non Billable"/>
    <n v="10"/>
    <s v="Country Management"/>
    <n v="7635"/>
    <s v="ARGROS"/>
    <s v="Rosario-MadresPlaza 25Mayo3020"/>
    <n v="40"/>
    <m/>
    <s v="."/>
    <s v="BUSINESS SUPPORT"/>
    <s v="BUSINESS SUPPORT"/>
    <s v="IT"/>
    <s v="USER SUPPORT"/>
    <s v="IT-USER SUPPORT"/>
    <m/>
    <m/>
    <m/>
    <m/>
    <m/>
    <n v="0"/>
    <m/>
    <m/>
    <n v="87450.46"/>
    <n v="1407.3134856775025"/>
    <m/>
    <m/>
    <n v="1"/>
    <n v="149482.85276243175"/>
    <n v="166092.05862492416"/>
    <n v="2672.868661488963"/>
    <n v="0.52651800889219025"/>
    <n v="129321.03685848409"/>
    <n v="2081.1238631877068"/>
    <s v="Apply"/>
    <m/>
    <n v="87450.46"/>
    <n v="1407.3134856775025"/>
    <n v="0.52651800889219025"/>
    <n v="129321.03685848409"/>
    <n v="2081.1238631877068"/>
    <s v="ARS"/>
    <n v="0"/>
    <s v="ZABRANA, NICOLAS HORACIO"/>
    <s v="NO"/>
    <m/>
    <n v="0"/>
    <n v="0"/>
    <s v="MANCHO BERCELLINI, VERONICA"/>
  </r>
  <r>
    <n v="50251551"/>
    <s v="ALEMAN, PABLO ERNESTO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14-09-01T00:00:00"/>
    <d v="2014-09-01T00:00:00"/>
    <d v="2019-05-01T00:00:00"/>
    <m/>
    <m/>
    <d v="1984-09-21T00:00:00"/>
    <n v="50174608"/>
    <s v="DANDINI, WALTER ANDRES"/>
    <n v="50171792"/>
    <s v="PALMITESSA, SABRINA MAGALI"/>
    <n v="50250248"/>
    <s v="ZABRANA, NICOLAS HORACIO"/>
    <n v="50179169"/>
    <s v="ROSATTI, ANIBAL JOSE"/>
    <n v="50172284"/>
    <s v="DELIA, OSCAR ENRIQUE"/>
    <n v="20308513700"/>
    <s v="M"/>
    <s v="AR"/>
    <s v="Argentina"/>
    <s v="pablo.aleman@neoris.com"/>
    <s v="pablo.aleman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42324.07"/>
    <n v="2290.377695526231"/>
    <m/>
    <m/>
    <n v="1"/>
    <n v="157950.29104527101"/>
    <n v="157950.29104527101"/>
    <n v="2541.8456878865627"/>
    <n v="0.90106874167903694"/>
    <n v="189935.53261898679"/>
    <n v="3056.574390392449"/>
    <s v="Apply"/>
    <m/>
    <n v="142324.07"/>
    <n v="2290.377695526231"/>
    <n v="0.90106874167903694"/>
    <n v="189935.53261898679"/>
    <n v="3056.574390392449"/>
    <s v="ARS"/>
    <n v="0"/>
    <s v="ZABRANA, NICOLAS HORACIO"/>
    <s v="NO"/>
    <m/>
    <n v="0"/>
    <n v="0"/>
    <s v="LAPORTA, JORGE EDUARDO/DELIA, OSCAR ENRIQUE/MATHEU, EDUARDO GABRIEL"/>
  </r>
  <r>
    <n v="50179357"/>
    <s v="BUZEY ROCCI, MILTON IGNACIO"/>
    <s v="AR"/>
    <s v="IC"/>
    <n v="5"/>
    <n v="228"/>
    <s v="NEORIS ARGENTINA"/>
    <n v="2280923"/>
    <s v="SWF (Non SAP)"/>
    <s v="Active"/>
    <s v="Full-time Regular"/>
    <s v="PROJCT"/>
    <s v="Project Management"/>
    <s v="PM05"/>
    <s v="Project Lead"/>
    <s v="Project Lead"/>
    <s v="Project / Technical Lead"/>
    <d v="2009-12-21T00:00:00"/>
    <d v="2009-12-21T00:00:00"/>
    <d v="2019-05-01T00:00:00"/>
    <m/>
    <m/>
    <d v="1975-08-23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0245985399"/>
    <s v="M"/>
    <s v="AR"/>
    <s v="Argentina"/>
    <s v="milton.buzey@neoris.com"/>
    <s v="milton.buzey"/>
    <n v="6405"/>
    <n v="1829"/>
    <n v="107"/>
    <n v="30"/>
    <n v="16"/>
    <s v="ARGENTINA"/>
    <n v="8"/>
    <s v="ARGENTINA"/>
    <n v="4"/>
    <s v="ROS - BS AS"/>
    <s v="ROS - BS ASPROJCTPM05"/>
    <n v="7"/>
    <s v="General Operation"/>
    <n v="36"/>
    <s v="Software Factory"/>
    <s v="S63"/>
    <s v="SWF (Non SAP)"/>
    <n v="100"/>
    <s v="Billable"/>
    <n v="54"/>
    <s v="Digital Delivery Center"/>
    <n v="7415"/>
    <s v="ARGROS"/>
    <s v="Rosario-MadresPlaza 25Mayo3020"/>
    <n v="40"/>
    <m/>
    <s v="."/>
    <s v="FUNCTIONAL ANALYST"/>
    <s v="DEVELOPMENT CAPABILITIES"/>
    <s v="FUNCTIONAL ANALYST"/>
    <s v="."/>
    <s v="PROJECT MANAGER"/>
    <m/>
    <m/>
    <m/>
    <m/>
    <m/>
    <n v="0"/>
    <m/>
    <m/>
    <n v="127735.41"/>
    <n v="2055.6068554876088"/>
    <m/>
    <m/>
    <n v="1"/>
    <n v="149617.88731713509"/>
    <n v="149617.88731713509"/>
    <n v="2407.7548650971207"/>
    <n v="0.85374424335539334"/>
    <n v="189505.3507417732"/>
    <n v="3049.6516051138269"/>
    <s v="Apply"/>
    <m/>
    <n v="127735.41"/>
    <n v="2055.6068554876088"/>
    <n v="0.85374424335539334"/>
    <n v="189505.3507417732"/>
    <n v="3049.6516051138269"/>
    <s v="ARS"/>
    <n v="0"/>
    <s v="ZABRANA, NICOLAS HORACIO"/>
    <s v="NO"/>
    <m/>
    <n v="0"/>
    <n v="0"/>
    <s v="LAPORTA, JORGE EDUARDO/DELIA, OSCAR ENRIQUE/MATHEU, EDUARDO GABRIEL"/>
  </r>
  <r>
    <n v="50179844"/>
    <s v="CARDOZO, FERNANDO ARIEL"/>
    <s v="AR"/>
    <s v="IC"/>
    <n v="5"/>
    <n v="3446"/>
    <s v="NEORIS ONE ARGENTINA"/>
    <n v="3446906"/>
    <s v="SAP Delivery"/>
    <s v="Active"/>
    <s v="Full-time Regular"/>
    <s v="DEVELO"/>
    <s v="Software Development"/>
    <s v="DX05"/>
    <s v="Technical Lead"/>
    <s v="Technical Lead"/>
    <s v="Project / Technical Lead"/>
    <d v="2010-07-26T00:00:00"/>
    <d v="2010-07-26T00:00:00"/>
    <d v="2019-05-01T00:00:00"/>
    <m/>
    <m/>
    <d v="1980-12-07T00:00:00"/>
    <n v="50178772"/>
    <s v="MERCOL, JUAN PABLO"/>
    <n v="50171792"/>
    <s v="PALMITESSA, SABRINA MAGALI"/>
    <n v="50250248"/>
    <s v="ZABRANA, NICOLAS HORACIO"/>
    <n v="50178772"/>
    <s v="MERCOL, JUAN PABLO"/>
    <n v="50173959"/>
    <s v="RODRIGUEZ, CESAR"/>
    <n v="20284932480"/>
    <s v="M"/>
    <s v="AR"/>
    <s v="Argentina"/>
    <s v="fernando.cardozo@neoris.com"/>
    <s v="fernando.cardozo"/>
    <n v="5875"/>
    <n v="1678"/>
    <n v="98"/>
    <n v="28"/>
    <n v="16"/>
    <s v="ARGENTINA"/>
    <n v="8"/>
    <s v="ARGENTINA"/>
    <n v="3"/>
    <s v="SF - SN - ROJAS"/>
    <s v="SF - SN - ROJASDEVELODX05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109847.02"/>
    <n v="1767.7344705503701"/>
    <m/>
    <m/>
    <n v="1"/>
    <n v="142155.26194074392"/>
    <n v="157950.29104527101"/>
    <n v="2541.8456878865627"/>
    <n v="0.69545310282787731"/>
    <n v="155191.19688532819"/>
    <n v="2497.4444300825262"/>
    <s v="Apply"/>
    <m/>
    <n v="109847.02"/>
    <n v="1767.7344705503701"/>
    <n v="0.69545310282787731"/>
    <n v="155191.19688532819"/>
    <n v="2497.4444300825262"/>
    <s v="ARS"/>
    <n v="0"/>
    <s v="ZABRANA, NICOLAS HORACIO"/>
    <s v="NO"/>
    <m/>
    <n v="0"/>
    <n v="0"/>
    <s v="RODRIGUEZ, CESAR"/>
  </r>
  <r>
    <n v="50176899"/>
    <s v="DIP, MARCOS JAVIER"/>
    <s v="AR"/>
    <s v="IC"/>
    <n v="5"/>
    <n v="228"/>
    <s v="NEORIS ARGENTINA"/>
    <n v="2280264"/>
    <s v="Agile"/>
    <s v="Active"/>
    <s v="Full-time Regular"/>
    <s v="DEVELO"/>
    <s v="Software Development"/>
    <s v="DX05"/>
    <s v="Technical Lead"/>
    <s v="Technical Lead"/>
    <s v="Project / Technical Lead"/>
    <d v="2007-05-01T00:00:00"/>
    <d v="2007-05-01T00:00:00"/>
    <d v="2019-05-01T00:00:00"/>
    <m/>
    <m/>
    <d v="1983-11-04T00:00:00"/>
    <n v="50170544"/>
    <s v="PEREZ LOPEZ, RUBEN ANIBAL"/>
    <n v="50171792"/>
    <s v="PALMITESSA, SABRINA MAGALI"/>
    <n v="50250248"/>
    <s v="ZABRANA, NICOLAS HORACIO"/>
    <n v="50178384"/>
    <s v="GAMBARO, MATIAS NICOLAS"/>
    <n v="50172253"/>
    <s v="MATHEU, EDUARDO GABRIEL"/>
    <n v="23305301639"/>
    <s v="M"/>
    <s v="AR"/>
    <s v="Argentina"/>
    <s v="marcos.dip@neoris.com"/>
    <s v="marcos.dip"/>
    <n v="5455"/>
    <n v="1558"/>
    <n v="91"/>
    <n v="26"/>
    <n v="16"/>
    <s v="ARGENTINA"/>
    <n v="8"/>
    <s v="ARGENTINA"/>
    <n v="4"/>
    <s v="ROS - BS AS"/>
    <s v="ROS - BS ASDEVELODX05"/>
    <n v="7"/>
    <s v="General Operation"/>
    <n v="34"/>
    <s v="Agile"/>
    <s v="S01"/>
    <s v="Agile"/>
    <n v="100"/>
    <s v="Billable"/>
    <n v="54"/>
    <s v="Digital Delivery Center"/>
    <n v="9546"/>
    <s v="ARGROJAS"/>
    <s v="Rojas - Av. 25 de Mayo 50"/>
    <n v="40"/>
    <m/>
    <s v="."/>
    <s v="PROJECT LEADER"/>
    <s v="AGILE"/>
    <s v="AGILE ROLES"/>
    <s v="AGILE COACH"/>
    <s v="Agile Coach"/>
    <m/>
    <m/>
    <m/>
    <m/>
    <m/>
    <n v="0"/>
    <m/>
    <m/>
    <n v="144762.68"/>
    <n v="2329.6214998390728"/>
    <m/>
    <m/>
    <n v="0.9"/>
    <n v="157950.29104527101"/>
    <n v="142155.26194074392"/>
    <n v="2287.6611190979065"/>
    <n v="1.0183420439290032"/>
    <n v="207915.91895057756"/>
    <n v="3345.927244135461"/>
    <s v="Apply"/>
    <m/>
    <n v="144762.68"/>
    <n v="2329.6214998390728"/>
    <n v="1.0183420439290032"/>
    <n v="207915.91895057756"/>
    <n v="3345.927244135461"/>
    <s v="ARS"/>
    <n v="0"/>
    <s v="ZABRANA, NICOLAS HORACIO"/>
    <s v="NO"/>
    <m/>
    <n v="0"/>
    <n v="0"/>
    <s v="ROMERO URRUTIA, RICARDO "/>
  </r>
  <r>
    <n v="50251445"/>
    <s v="FOJGIEL, MATIAS ARIEL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14-07-28T00:00:00"/>
    <d v="2014-07-28T00:00:00"/>
    <d v="2019-05-01T00:00:00"/>
    <m/>
    <m/>
    <d v="1986-03-05T00:00:00"/>
    <n v="50252948"/>
    <s v="LAPORTA, JORGE EDUARDO"/>
    <n v="50171792"/>
    <s v="PALMITESSA, SABRINA MAGALI"/>
    <n v="50250248"/>
    <s v="ZABRANA, NICOLAS HORACIO"/>
    <n v="50252948"/>
    <s v="LAPORTA, JORGE EDUARDO"/>
    <n v="50252948"/>
    <s v="LAPORTA, JORGE EDUARDO"/>
    <n v="20322364564"/>
    <s v="M"/>
    <s v="AR"/>
    <s v="Argentina"/>
    <s v="matias.fojgiel@neoris.com"/>
    <s v="matias.fojgiel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Knowdledge Lead - Development Skills"/>
    <m/>
    <m/>
    <m/>
    <m/>
    <m/>
    <n v="0"/>
    <m/>
    <m/>
    <n v="155595"/>
    <n v="2503.9427100096555"/>
    <m/>
    <m/>
    <n v="1"/>
    <n v="157950.29104527101"/>
    <n v="157950.29104527101"/>
    <n v="2541.8456878865627"/>
    <n v="0.98508840325849134"/>
    <n v="230806.59080798418"/>
    <n v="3714.2998198903151"/>
    <s v="Apply"/>
    <m/>
    <n v="155595"/>
    <n v="2503.9427100096555"/>
    <n v="0.98508840325849134"/>
    <n v="230806.59080798418"/>
    <n v="3714.2998198903151"/>
    <s v="ARS"/>
    <n v="0"/>
    <s v="ZABRANA, NICOLAS HORACIO"/>
    <s v="NO"/>
    <m/>
    <n v="0"/>
    <n v="0"/>
    <s v="LAPORTA, JORGE EDUARDO/DELIA, OSCAR ENRIQUE/MATHEU, EDUARDO GABRIEL"/>
  </r>
  <r>
    <n v="50176589"/>
    <s v="GARCIA BENNEUVIES, JOSE MANUEL"/>
    <s v="AR"/>
    <s v="IC"/>
    <n v="5"/>
    <n v="3772"/>
    <s v="NEORIS CONSULTING ARGENTINA"/>
    <n v="3772500"/>
    <s v="INFORMATION TECHNOLOGY"/>
    <s v="Active"/>
    <s v="Full-time Regular"/>
    <s v="SUPPOR"/>
    <s v="Business Support"/>
    <s v="PX05"/>
    <s v="Technical Lead"/>
    <s v="Technical Lead"/>
    <s v="Project / Technical Lead"/>
    <d v="2007-02-12T00:00:00"/>
    <d v="2007-02-12T00:00:00"/>
    <d v="2019-05-01T00:00:00"/>
    <m/>
    <m/>
    <d v="1977-04-17T00:00:00"/>
    <n v="50170549"/>
    <s v="RAMIREZ VALDEZ, DANIEL"/>
    <n v="50171517"/>
    <s v="MANZANARES, SEBASTIAN ALBERTO"/>
    <n v="50250248"/>
    <s v="ZABRANA, NICOLAS HORACIO"/>
    <n v="50170549"/>
    <s v="RAMIREZ VALDEZ, DANIEL"/>
    <n v="50172243"/>
    <s v="MANCHO BERCELLINI, VERONICA"/>
    <n v="20255889762"/>
    <s v="M"/>
    <s v="AR"/>
    <s v="Argentina"/>
    <s v="josemanuel.garcia@neoris.com"/>
    <s v="josemanuel.garcia"/>
    <n v="6180"/>
    <n v="1764"/>
    <n v="103"/>
    <n v="29"/>
    <n v="16"/>
    <s v="ARGENTINA"/>
    <n v="8"/>
    <s v="ARGENTINA"/>
    <n v="3"/>
    <s v="SF - SN - ROJAS"/>
    <s v="SF - SN - ROJASSUPPORPX05"/>
    <n v="5"/>
    <s v="IT"/>
    <n v="300"/>
    <s v="INFORMATION TECHNOLOGY"/>
    <n v="507"/>
    <s v="INFORMATION TECHNOLOGY"/>
    <n v="0"/>
    <s v="Non Billable"/>
    <n v="10"/>
    <s v="Country Management"/>
    <n v="2882"/>
    <s v="ARGROS"/>
    <s v="Rosario-MadresPlaza 25Mayo3020"/>
    <n v="40"/>
    <m/>
    <s v="."/>
    <s v="BUSINESS SUPPORT"/>
    <s v="BUSINESS SUPPORT"/>
    <s v="IT"/>
    <s v="NETWORKING &amp; COMUNICATIONS"/>
    <s v="Networking &amp; Comunications"/>
    <m/>
    <m/>
    <m/>
    <m/>
    <m/>
    <n v="0"/>
    <m/>
    <m/>
    <n v="90636.45"/>
    <n v="1458.5846475700032"/>
    <m/>
    <m/>
    <n v="1"/>
    <n v="149482.85276243175"/>
    <n v="166092.05862492416"/>
    <n v="2672.868661488963"/>
    <n v="0.54570008193274855"/>
    <n v="133615.28649223779"/>
    <n v="2150.2299081467299"/>
    <s v="Apply"/>
    <m/>
    <n v="90636.45"/>
    <n v="1458.5846475700032"/>
    <n v="0.54570008193274855"/>
    <n v="133615.28649223779"/>
    <n v="2150.2299081467299"/>
    <s v="ARS"/>
    <n v="0"/>
    <s v="ZABRANA, NICOLAS HORACIO"/>
    <s v="NO"/>
    <m/>
    <n v="0"/>
    <n v="0"/>
    <s v="MANCHO BERCELLINI, VERONICA"/>
  </r>
  <r>
    <n v="50179698"/>
    <s v="GUAITA, JOSE IGNACIO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10-06-01T00:00:00"/>
    <d v="2010-06-01T00:00:00"/>
    <d v="2019-05-01T00:00:00"/>
    <m/>
    <m/>
    <d v="1984-08-18T00:00:00"/>
    <n v="50176819"/>
    <s v="MESERE, CECILIA GUADALUPE"/>
    <n v="50171792"/>
    <s v="PALMITESSA, SABRINA MAGALI"/>
    <n v="50250248"/>
    <s v="ZABRANA, NICOLAS HORACIO"/>
    <n v="50172284"/>
    <s v="DELIA, OSCAR ENRIQUE"/>
    <n v="50172284"/>
    <s v="DELIA, OSCAR ENRIQUE"/>
    <n v="20309457162"/>
    <s v="M"/>
    <s v="AR"/>
    <s v="Argentina"/>
    <s v=" jose.guaita@neoris.com"/>
    <s v="jose.guaita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51984"/>
    <n v="2445.8319922755068"/>
    <m/>
    <m/>
    <n v="1"/>
    <n v="157950.29104527101"/>
    <n v="157950.29104527101"/>
    <n v="2541.8456878865627"/>
    <n v="0.96222678030038589"/>
    <n v="208399.42549960644"/>
    <n v="3353.7081670358293"/>
    <s v="Apply"/>
    <m/>
    <n v="151984"/>
    <n v="2445.8319922755068"/>
    <n v="0.96222678030038589"/>
    <n v="208399.42549960644"/>
    <n v="3353.7081670358293"/>
    <s v="ARS"/>
    <n v="0"/>
    <s v="ZABRANA, NICOLAS HORACIO"/>
    <s v="NO"/>
    <m/>
    <n v="0"/>
    <n v="0"/>
    <s v="LAPORTA, JORGE EDUARDO/DELIA, OSCAR ENRIQUE/MATHEU, EDUARDO GABRIEL"/>
  </r>
  <r>
    <n v="50177820"/>
    <s v="HERON, RENE ARIEL"/>
    <s v="AR"/>
    <s v="IC"/>
    <n v="5"/>
    <n v="3772"/>
    <s v="NEORIS CONSULTING ARGENTINA"/>
    <n v="3772545"/>
    <s v="Digital Strategic &amp; Operations"/>
    <s v="Active"/>
    <s v="Full-time Regular"/>
    <s v="PROJCT"/>
    <s v="Project Management"/>
    <s v="PM05"/>
    <s v="Project Lead"/>
    <s v="Project Lead"/>
    <s v="Project / Technical Lead"/>
    <d v="2007-12-13T00:00:00"/>
    <d v="2007-12-13T00:00:00"/>
    <d v="2019-05-01T00:00:00"/>
    <m/>
    <m/>
    <d v="1979-04-26T00:00:00"/>
    <n v="50174545"/>
    <s v="CURCIO, VIVIAN RITA ROSA"/>
    <n v="50171792"/>
    <s v="PALMITESSA, SABRINA MAGALI"/>
    <n v="50250248"/>
    <s v="ZABRANA, NICOLAS HORACIO"/>
    <n v="50174545"/>
    <s v="CURCIO, VIVIAN RITA ROSA"/>
    <n v="50174545"/>
    <s v="CURCIO, VIVIAN RITA ROSA"/>
    <n v="20272592730"/>
    <s v="M"/>
    <s v="AR"/>
    <s v="Argentina"/>
    <s v="rene.heron@neoris.com"/>
    <s v="rene.heron"/>
    <n v="4320"/>
    <n v="1234"/>
    <n v="72"/>
    <n v="21"/>
    <n v="16"/>
    <s v="ARGENTINA"/>
    <n v="8"/>
    <s v="ARGENTINA"/>
    <n v="4"/>
    <s v="ROS - BS AS"/>
    <s v="ROS - BS ASPROJCTPM05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s v="PROJECT LEADER"/>
    <s v="DEVELOPMENT CAPABILITIES"/>
    <s v="FUNCTIONAL ANALYST"/>
    <s v="."/>
    <s v="PROJECT LEADER"/>
    <m/>
    <m/>
    <m/>
    <m/>
    <m/>
    <n v="0"/>
    <m/>
    <m/>
    <n v="107435.65"/>
    <n v="1728.9290312198261"/>
    <m/>
    <m/>
    <n v="1"/>
    <n v="149617.88731713509"/>
    <n v="149617.88731713509"/>
    <n v="2407.7548650971207"/>
    <n v="0.71806688308782085"/>
    <n v="163640.75978840876"/>
    <n v="2633.4206596139161"/>
    <s v="Apply"/>
    <m/>
    <n v="107435.65"/>
    <n v="1728.9290312198261"/>
    <n v="0.71806688308782085"/>
    <n v="163640.75978840876"/>
    <n v="2633.4206596139161"/>
    <s v="ARS"/>
    <n v="0"/>
    <s v="ZABRANA, NICOLAS HORACIO"/>
    <s v="NO"/>
    <m/>
    <n v="0"/>
    <n v="0"/>
    <s v="GUTIERREZ LOSA, RICARDO"/>
  </r>
  <r>
    <n v="50178049"/>
    <s v="MAJLUF, ANDREA PAOLA"/>
    <s v="AR"/>
    <s v="IC"/>
    <n v="5"/>
    <n v="228"/>
    <s v="NEORIS ARGENTINA"/>
    <n v="2281929"/>
    <s v="Testing &amp; Quality Assurance"/>
    <s v="Active"/>
    <s v="Full-time Regular"/>
    <s v="DEVELO"/>
    <s v="Software Development"/>
    <s v="DX05"/>
    <s v="Technical Lead"/>
    <s v="Technical Lead"/>
    <s v="Project / Technical Lead"/>
    <d v="2008-03-17T00:00:00"/>
    <d v="2008-03-17T00:00:00"/>
    <d v="2019-05-01T00:00:00"/>
    <m/>
    <m/>
    <d v="1983-10-31T00:00:00"/>
    <n v="50175323"/>
    <s v="CAVAGNARI, LIONEL"/>
    <n v="50171792"/>
    <s v="PALMITESSA, SABRINA MAGALI"/>
    <n v="50250248"/>
    <s v="ZABRANA, NICOLAS HORACIO"/>
    <n v="50174748"/>
    <s v="BRUSA, MARIA BEATRIZ"/>
    <n v="50172284"/>
    <s v="DELIA, OSCAR ENRIQUE"/>
    <n v="23305116394"/>
    <s v="F"/>
    <s v="AR"/>
    <s v="Argentina"/>
    <s v="andrea.majluf@neoris.com"/>
    <s v="andrea.majluf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7"/>
    <s v="Testing &amp; Quality Assurance"/>
    <s v="S73"/>
    <s v="Testing &amp; Quality Assurance"/>
    <n v="100"/>
    <s v="Billable"/>
    <n v="54"/>
    <s v="Digital Delivery Center"/>
    <n v="7646"/>
    <s v="ARGROS"/>
    <s v="Rosario-MadresPlaza 25Mayo3020"/>
    <n v="40"/>
    <m/>
    <s v="."/>
    <s v="TESTING"/>
    <s v="DEVELOPMENT CAPABILITIES"/>
    <s v="TESTING"/>
    <s v="GENERIC"/>
    <s v="Rational"/>
    <m/>
    <m/>
    <m/>
    <m/>
    <m/>
    <n v="0"/>
    <m/>
    <m/>
    <n v="123988.16"/>
    <n v="1995.303508207274"/>
    <m/>
    <m/>
    <n v="1"/>
    <n v="157950.29104527101"/>
    <n v="157950.29104527101"/>
    <n v="2541.8456878865627"/>
    <n v="0.78498215596489829"/>
    <n v="181793.27469778527"/>
    <n v="2925.5435258735961"/>
    <s v="Apply"/>
    <m/>
    <n v="123988.16"/>
    <n v="1995.303508207274"/>
    <n v="0.78498215596489829"/>
    <n v="181793.27469778527"/>
    <n v="2925.5435258735961"/>
    <s v="ARS"/>
    <n v="0"/>
    <s v="ZABRANA, NICOLAS HORACIO"/>
    <s v="NO"/>
    <m/>
    <n v="0"/>
    <n v="0"/>
    <s v="ROJAS VILLALOBOS, LUIS HUGO"/>
  </r>
  <r>
    <n v="50252596"/>
    <s v="MARCELINO, VANESA NOEMI"/>
    <s v="AR"/>
    <s v="Mgmt"/>
    <n v="6"/>
    <n v="3772"/>
    <s v="NEORIS CONSULTING ARGENTINA"/>
    <n v="3772931"/>
    <s v="M-C&amp;E"/>
    <s v="Active"/>
    <s v="Full-time Regular"/>
    <s v="SERMGT"/>
    <s v="Service Management"/>
    <s v="MU06"/>
    <s v="Service Manager"/>
    <s v="Service Manager"/>
    <s v="Manager / Master"/>
    <d v="2015-10-19T00:00:00"/>
    <d v="2015-10-19T00:00:00"/>
    <d v="2019-05-01T00:00:00"/>
    <m/>
    <m/>
    <d v="1980-01-06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278182296"/>
    <s v="F"/>
    <s v="AR"/>
    <s v="Argentina"/>
    <s v="vanesa.marcelino@neoris.com"/>
    <s v="vanesa.marcelino"/>
    <n v="6470"/>
    <n v="1848"/>
    <n v="108"/>
    <n v="31"/>
    <n v="16"/>
    <s v="ARGENTINA"/>
    <n v="8"/>
    <s v="ARGENTINA"/>
    <n v="4"/>
    <s v="ROS - BS AS"/>
    <s v="ROS - BS ASSERMGTMU06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ERVICE MANAGER"/>
    <m/>
    <m/>
    <m/>
    <m/>
    <m/>
    <n v="0"/>
    <m/>
    <m/>
    <n v="139452.85"/>
    <n v="2244.1720308979725"/>
    <m/>
    <m/>
    <n v="1"/>
    <n v="180730"/>
    <n v="180730"/>
    <n v="2908.4325716124881"/>
    <n v="0.77160875338903334"/>
    <n v="200046.03671301948"/>
    <n v="3219.2796381239054"/>
    <s v="Apply"/>
    <m/>
    <n v="139452.85"/>
    <n v="2244.1720308979725"/>
    <n v="0.77160875338903334"/>
    <n v="200046.03671301948"/>
    <n v="3219.2796381239054"/>
    <s v="ARS"/>
    <n v="0"/>
    <s v="ZABRANA, NICOLAS HORACIO"/>
    <s v="NO"/>
    <m/>
    <n v="0"/>
    <n v="0"/>
    <s v="RODRIGUEZ, ARIEL EDUARDO"/>
  </r>
  <r>
    <n v="50256664"/>
    <s v="MARTINEZ, CECILIA SOLEDAD"/>
    <s v="AR"/>
    <s v="IC"/>
    <n v="5"/>
    <n v="228"/>
    <s v="NEORIS ARGENTINA"/>
    <n v="2280264"/>
    <s v="Agile"/>
    <s v="Active"/>
    <s v="Full-time Regular"/>
    <s v="PROJCT"/>
    <s v="Project Management"/>
    <s v="PM05"/>
    <s v="Project Lead"/>
    <s v="Project Lead"/>
    <s v="Project / Technical Lead"/>
    <d v="2019-02-25T00:00:00"/>
    <d v="2019-02-25T00:00:00"/>
    <d v="2019-05-01T00:00:00"/>
    <m/>
    <m/>
    <d v="1981-12-04T00:00:00"/>
    <n v="50255993"/>
    <s v="BARMAT, JULIAN"/>
    <n v="50171792"/>
    <s v="PALMITESSA, SABRINA MAGALI"/>
    <n v="50250248"/>
    <s v="ZABRANA, NICOLAS HORACIO"/>
    <n v="50176899"/>
    <s v="DIP, MARCOS JAVIER"/>
    <n v="50255942"/>
    <s v="ACOSTA, MARCOS JOSE"/>
    <n v="27290343270"/>
    <s v="F"/>
    <s v="AR"/>
    <s v="Argentina"/>
    <s v="cecilia.smartinez@neoris.com"/>
    <s v="cecilia.smartinez"/>
    <n v="6405"/>
    <n v="1829"/>
    <n v="107"/>
    <n v="30"/>
    <n v="16"/>
    <s v="ARGENTINA"/>
    <n v="8"/>
    <s v="ARGENTINA"/>
    <n v="4"/>
    <s v="ROS - BS AS"/>
    <s v="ROS - BS ASPROJCTPM05"/>
    <n v="7"/>
    <s v="General Operation"/>
    <n v="34"/>
    <s v="Agile"/>
    <s v="S01"/>
    <s v="Agile"/>
    <n v="100"/>
    <s v="Billable"/>
    <n v="54"/>
    <s v="Digital Delivery Center"/>
    <m/>
    <s v="ARGBSAS"/>
    <s v="Caseros 3039, P1, Ed Tesla II"/>
    <n v="40"/>
    <m/>
    <s v="."/>
    <s v="OTHER"/>
    <s v="AGILE"/>
    <s v="AGILE ROLES"/>
    <s v="SCRUM MASTER"/>
    <s v="Scrum Master"/>
    <m/>
    <m/>
    <m/>
    <m/>
    <m/>
    <n v="0"/>
    <m/>
    <m/>
    <n v="111573"/>
    <n v="1795.5101383971676"/>
    <m/>
    <m/>
    <n v="1"/>
    <n v="149617.88731713509"/>
    <n v="149617.88731713509"/>
    <n v="2407.7548650971207"/>
    <n v="0.74571965959862896"/>
    <n v="163481.19173201689"/>
    <n v="2630.8527797234774"/>
    <s v="Apply"/>
    <m/>
    <n v="111573"/>
    <n v="1795.5101383971676"/>
    <n v="0.74571965959862896"/>
    <n v="163481.19173201689"/>
    <n v="2630.8527797234774"/>
    <s v="ARS"/>
    <n v="0"/>
    <s v="ZABRANA, NICOLAS HORACIO"/>
    <s v="NO"/>
    <m/>
    <n v="0"/>
    <n v="0"/>
    <s v="ROMERO URRUTIA, RICARDO "/>
  </r>
  <r>
    <n v="50177949"/>
    <s v="MAYOR, CLAUDIA GRACIELA"/>
    <s v="AR"/>
    <s v="IC"/>
    <n v="5"/>
    <n v="3772"/>
    <s v="NEORIS CONSULTING ARGENTINA"/>
    <n v="3772545"/>
    <s v="Digital Strategic &amp; Operations"/>
    <s v="Active"/>
    <s v="Full-time Regular"/>
    <s v="PROJCT"/>
    <s v="Project Management"/>
    <s v="PM05"/>
    <s v="Project Lead"/>
    <s v="Project Lead"/>
    <s v="Project / Technical Lead"/>
    <d v="2008-02-04T00:00:00"/>
    <d v="2008-02-04T00:00:00"/>
    <d v="2019-05-01T00:00:00"/>
    <m/>
    <m/>
    <d v="1976-06-25T00:00:00"/>
    <n v="50177820"/>
    <s v="HERON, RENE ARIEL"/>
    <n v="50171792"/>
    <s v="PALMITESSA, SABRINA MAGALI"/>
    <n v="50250248"/>
    <s v="ZABRANA, NICOLAS HORACIO"/>
    <n v="50177820"/>
    <s v="HERON, RENE ARIEL"/>
    <n v="50174545"/>
    <s v="CURCIO, VIVIAN RITA ROSA"/>
    <n v="27253006280"/>
    <s v="F"/>
    <s v="AR"/>
    <s v="Argentina"/>
    <s v="claudia.mayor@neoris.com"/>
    <s v="claudia.mayor"/>
    <n v="4320"/>
    <n v="1234"/>
    <n v="72"/>
    <n v="21"/>
    <n v="16"/>
    <s v="ARGENTINA"/>
    <n v="8"/>
    <s v="ARGENTINA"/>
    <n v="4"/>
    <s v="ROS - BS AS"/>
    <s v="ROS - BS ASPROJCTPM05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n v="7545"/>
    <s v="ARGBSAS"/>
    <s v="Caseros 3039, P1, Ed Tesla II"/>
    <n v="40"/>
    <m/>
    <s v="."/>
    <s v="PROJECT LEADER"/>
    <s v="PROJECT MANAGEMENT &amp; PMO"/>
    <s v="PROJECT LEADER"/>
    <s v="."/>
    <s v="PROJECT LEADER"/>
    <m/>
    <m/>
    <m/>
    <m/>
    <m/>
    <n v="0"/>
    <m/>
    <m/>
    <n v="100523.34"/>
    <n v="1617.6913421306726"/>
    <m/>
    <m/>
    <n v="1"/>
    <n v="149617.88731713509"/>
    <n v="149617.88731713509"/>
    <n v="2407.7548650971207"/>
    <n v="0.67186712633448276"/>
    <n v="156689.91975133025"/>
    <n v="2521.5629184314489"/>
    <s v="Apply"/>
    <m/>
    <n v="100523.34"/>
    <n v="1617.6913421306726"/>
    <n v="0.67186712633448276"/>
    <n v="156689.91975133025"/>
    <n v="2521.5629184314489"/>
    <s v="ARS"/>
    <n v="0"/>
    <s v="ZABRANA, NICOLAS HORACIO"/>
    <s v="NO"/>
    <m/>
    <n v="0"/>
    <n v="0"/>
    <s v="GUTIERREZ LOSA, RICARDO"/>
  </r>
  <r>
    <n v="50173362"/>
    <s v="MENDEZ, ALBERTO JUAN"/>
    <s v="AR"/>
    <s v="IC"/>
    <n v="5"/>
    <n v="228"/>
    <s v="NEORIS ARGENTINA"/>
    <n v="2280923"/>
    <s v="SWF (Non SAP)"/>
    <s v="Active"/>
    <s v="Full-time Regular"/>
    <s v="PROJCT"/>
    <s v="Project Management"/>
    <s v="PM05"/>
    <s v="Project Lead"/>
    <s v="Project Lead"/>
    <s v="Project / Technical Lead"/>
    <d v="2018-07-10T00:00:00"/>
    <d v="2018-07-10T00:00:00"/>
    <d v="2019-05-01T00:00:00"/>
    <m/>
    <m/>
    <d v="1974-07-07T00:00:00"/>
    <n v="50257458"/>
    <s v="HAEBERLI, ARMANDO OSCAR"/>
    <n v="50171792"/>
    <s v="PALMITESSA, SABRINA MAGALI"/>
    <n v="50250248"/>
    <s v="ZABRANA, NICOLAS HORACIO"/>
    <n v="50257458"/>
    <s v="HAEBERLI, ARMANDO OSCAR"/>
    <n v="50252948"/>
    <s v="LAPORTA, JORGE EDUARDO"/>
    <n v="20240304296"/>
    <s v="M"/>
    <s v="AR"/>
    <s v="Argentina"/>
    <s v="alberto.mendez@neoris.com"/>
    <s v=" alberto.mendez"/>
    <n v="6405"/>
    <n v="1829"/>
    <n v="107"/>
    <n v="30"/>
    <n v="16"/>
    <s v="ARGENTINA"/>
    <n v="8"/>
    <s v="ARGENTINA"/>
    <n v="4"/>
    <s v="ROS - BS AS"/>
    <s v="ROS - BS ASPROJCTPM05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PROJECT LEADER"/>
    <s v="PROJECT MANAGEMENT &amp; PMO"/>
    <s v="SERVICE MANAGER"/>
    <s v="."/>
    <s v="SERVICE MANAGER"/>
    <m/>
    <m/>
    <m/>
    <m/>
    <m/>
    <n v="0"/>
    <m/>
    <m/>
    <n v="170375.96"/>
    <n v="2741.8081750885099"/>
    <m/>
    <m/>
    <n v="1"/>
    <n v="149617.88731713509"/>
    <n v="149617.88731713509"/>
    <n v="2407.7548650971207"/>
    <n v="1.1387405814577864"/>
    <n v="246092.50996174538"/>
    <n v="3960.2914380712164"/>
    <s v="Apply"/>
    <m/>
    <n v="170375.96"/>
    <n v="2741.8081750885099"/>
    <n v="1.1387405814577864"/>
    <n v="246092.50996174538"/>
    <n v="3960.2914380712164"/>
    <s v="ARS"/>
    <n v="0"/>
    <s v="ZABRANA, NICOLAS HORACIO"/>
    <s v="NO"/>
    <m/>
    <n v="0"/>
    <n v="0"/>
    <s v="LAPORTA, JORGE EDUARDO/DELIA, OSCAR ENRIQUE/MATHEU, EDUARDO GABRIEL"/>
  </r>
  <r>
    <n v="50176819"/>
    <s v="MESERE, CECILIA GUADALUPE"/>
    <s v="AR"/>
    <s v="IC"/>
    <n v="5"/>
    <n v="228"/>
    <s v="NEORIS ARGENTINA"/>
    <n v="2280923"/>
    <s v="SWF (Non SAP)"/>
    <s v="Active"/>
    <s v="Full-time Regular"/>
    <s v="PROJCT"/>
    <s v="Project Management"/>
    <s v="PM05"/>
    <s v="Project Lead"/>
    <s v="Project Lead"/>
    <s v="Project / Technical Lead"/>
    <d v="2007-04-09T00:00:00"/>
    <d v="2007-04-09T00:00:00"/>
    <d v="2019-05-01T00:00:00"/>
    <m/>
    <m/>
    <d v="1983-04-29T00:00:00"/>
    <n v="50174608"/>
    <s v="DANDINI, WALTER ANDRES"/>
    <n v="50171792"/>
    <s v="PALMITESSA, SABRINA MAGALI"/>
    <n v="50250248"/>
    <s v="ZABRANA, NICOLAS HORACIO"/>
    <n v="50174608"/>
    <s v="DANDINI, WALTER ANDRES"/>
    <n v="50172284"/>
    <s v="DELIA, OSCAR ENRIQUE"/>
    <n v="27298977449"/>
    <s v="F"/>
    <s v="AR"/>
    <s v="Argentina"/>
    <s v="cecilia.mesere@neoris.com"/>
    <s v="cecilia.mesere"/>
    <n v="6405"/>
    <n v="1829"/>
    <n v="107"/>
    <n v="30"/>
    <n v="16"/>
    <s v="ARGENTINA"/>
    <n v="8"/>
    <s v="ARGENTINA"/>
    <n v="4"/>
    <s v="ROS - BS AS"/>
    <s v="ROS - BS ASPROJCTPM05"/>
    <n v="7"/>
    <s v="General Operation"/>
    <n v="36"/>
    <s v="Software Factory"/>
    <s v="S63"/>
    <s v="SWF (Non SAP)"/>
    <n v="100"/>
    <s v="Billable"/>
    <n v="54"/>
    <s v="Digital Delivery Center"/>
    <n v="7449"/>
    <s v="ARGROS"/>
    <s v="Rosario-MadresPlaza 25Mayo3020"/>
    <n v="40"/>
    <m/>
    <s v="."/>
    <s v="FUNCTIONAL ANALYST"/>
    <s v="DEVELOPMENT CAPABILITIES"/>
    <s v="FUNCTIONAL ANALYST"/>
    <s v="."/>
    <s v="PROJECT LEADER"/>
    <m/>
    <m/>
    <m/>
    <m/>
    <m/>
    <n v="0"/>
    <m/>
    <m/>
    <n v="120643.12"/>
    <n v="1941.4728033472802"/>
    <m/>
    <m/>
    <n v="1"/>
    <n v="149617.88731713509"/>
    <n v="149617.88731713509"/>
    <n v="2407.7548650971207"/>
    <n v="0.80634155556735532"/>
    <n v="174041.67882321303"/>
    <n v="2800.7994660961222"/>
    <s v="Apply"/>
    <m/>
    <n v="120643.12"/>
    <n v="1941.4728033472802"/>
    <n v="0.80634155556735532"/>
    <n v="174041.67882321303"/>
    <n v="2800.7994660961222"/>
    <s v="ARS"/>
    <n v="0"/>
    <s v="ZABRANA, NICOLAS HORACIO"/>
    <s v="NO"/>
    <m/>
    <n v="0"/>
    <n v="0"/>
    <s v="LAPORTA, JORGE EDUARDO/DELIA, OSCAR ENRIQUE/MATHEU, EDUARDO GABRIEL"/>
  </r>
  <r>
    <n v="50253892"/>
    <s v="ROJAS, DARIO CARLOS"/>
    <s v="AR"/>
    <s v="IC"/>
    <n v="5"/>
    <n v="3772"/>
    <s v="NEORIS CONSULTING ARGENTINA"/>
    <n v="3772924"/>
    <s v="SAP Functional Delivery"/>
    <s v="Active"/>
    <s v="Full-time Regular"/>
    <s v="SYINCO"/>
    <s v="Systems Integration Consulting"/>
    <s v="SX05"/>
    <s v="Technical Lead"/>
    <s v="Technical Lead - O"/>
    <s v="Project / Technical Lead"/>
    <d v="2017-03-13T00:00:00"/>
    <d v="2017-03-13T00:00:00"/>
    <d v="2019-05-01T00:00:00"/>
    <m/>
    <m/>
    <d v="1969-11-13T00:00:00"/>
    <n v="50255506"/>
    <s v="VIDAL, SANDRA KARINA"/>
    <n v="50171792"/>
    <s v="PALMITESSA, SABRINA MAGALI"/>
    <n v="50250248"/>
    <s v="ZABRANA, NICOLAS HORACIO"/>
    <n v="50255506"/>
    <s v="VIDAL, SANDRA KARINA"/>
    <n v="50256445"/>
    <s v="LLAMBIAS, JAIME LUIS"/>
    <n v="23211566159"/>
    <s v="M"/>
    <s v="AR"/>
    <s v="Argentina"/>
    <s v="dario.rojas@neoris.com"/>
    <s v="dario.rojas"/>
    <n v="5790"/>
    <n v="1654"/>
    <n v="97"/>
    <n v="28"/>
    <n v="16"/>
    <s v="ARGENTINA"/>
    <n v="8"/>
    <s v="ARGENTINA"/>
    <n v="4"/>
    <s v="ROS - BS AS"/>
    <s v="ROS - BS ASSYINCOSX05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SAP FUNCTIONAL"/>
    <s v="PLATFORMS &amp; SOLUTIONS"/>
    <s v="ERP DEVELOPMENT &amp; IMPLEMENTATI"/>
    <s v="SAP S4HANA - FINANCIAL (FI)"/>
    <s v="SAP S4 Hana - SAP FI (FINANCIAL ACCOUNTING)"/>
    <m/>
    <m/>
    <m/>
    <m/>
    <m/>
    <n v="0"/>
    <m/>
    <m/>
    <n v="144663.67000000001"/>
    <n v="2328.0281622143548"/>
    <m/>
    <m/>
    <n v="1"/>
    <n v="159578.64456120163"/>
    <n v="159578.64456120163"/>
    <n v="2568.0502826070424"/>
    <n v="0.90653527229652953"/>
    <n v="209751.30615953577"/>
    <n v="3375.4635687083323"/>
    <s v="Apply"/>
    <m/>
    <n v="144663.67000000001"/>
    <n v="2328.0281622143548"/>
    <n v="0.90653527229652953"/>
    <n v="209751.30615953577"/>
    <n v="3375.4635687083323"/>
    <s v="ARS"/>
    <n v="0"/>
    <s v="ZABRANA, NICOLAS HORACIO"/>
    <s v="NO"/>
    <m/>
    <n v="0"/>
    <n v="0"/>
    <s v="LLAMBIAS, JAIME LUIS"/>
  </r>
  <r>
    <n v="50179424"/>
    <s v="TIRIMACCO, CRISTIAN HORACIO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10-02-01T00:00:00"/>
    <d v="2010-02-01T00:00:00"/>
    <d v="2019-05-01T00:00:00"/>
    <m/>
    <m/>
    <d v="1978-10-05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0267449539"/>
    <s v="M"/>
    <s v="AR"/>
    <s v="Argentina"/>
    <s v="cristian.tirimacco@neoris.com"/>
    <s v="cristian.tirimacco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JAVA"/>
    <s v="DEVELOPMENT CAPABILITIES"/>
    <s v="DEVELOPMENT SKILLS"/>
    <s v="JAVA FULL STACK"/>
    <s v="JAVA FULL STACK"/>
    <m/>
    <m/>
    <m/>
    <m/>
    <m/>
    <n v="0"/>
    <m/>
    <m/>
    <n v="135878.18"/>
    <n v="2186.6459607338265"/>
    <m/>
    <m/>
    <n v="1"/>
    <n v="157950.29104527101"/>
    <n v="157950.29104527101"/>
    <n v="2541.8456878865627"/>
    <n v="0.86025913026684575"/>
    <n v="186523.72199374216"/>
    <n v="3001.6691662977496"/>
    <s v="Apply"/>
    <m/>
    <n v="135878.18"/>
    <n v="2186.6459607338265"/>
    <n v="0.86025913026684575"/>
    <n v="186523.72199374216"/>
    <n v="3001.6691662977496"/>
    <s v="ARS"/>
    <n v="0"/>
    <s v="ZABRANA, NICOLAS HORACIO"/>
    <s v="NO"/>
    <m/>
    <n v="0"/>
    <n v="0"/>
    <s v="LAPORTA, JORGE EDUARDO/DELIA, OSCAR ENRIQUE/MATHEU, EDUARDO GABRIEL"/>
  </r>
  <r>
    <n v="50252240"/>
    <s v="VILLARROEL, HECTOR FABIAN"/>
    <s v="AR"/>
    <s v="IC"/>
    <n v="5"/>
    <n v="3772"/>
    <s v="NEORIS CONSULTING ARGENTINA"/>
    <n v="3772906"/>
    <s v="SAP Delivery"/>
    <s v="Active"/>
    <s v="Full-time Regular"/>
    <s v="DEVELO"/>
    <s v="Software Development"/>
    <s v="DX05"/>
    <s v="Technical Lead"/>
    <s v="Technical Lead"/>
    <s v="Project / Technical Lead"/>
    <d v="2015-05-04T00:00:00"/>
    <d v="2015-05-04T00:00:00"/>
    <d v="2019-05-01T00:00:00"/>
    <m/>
    <m/>
    <d v="1964-04-12T00:00:00"/>
    <n v="50178639"/>
    <s v="MAINZ, LORENA"/>
    <n v="50171792"/>
    <s v="PALMITESSA, SABRINA MAGALI"/>
    <n v="50250248"/>
    <s v="ZABRANA, NICOLAS HORACIO"/>
    <n v="50178639"/>
    <s v="MAINZ, LORENA"/>
    <n v="50173959"/>
    <s v="RODRIGUEZ, CESAR"/>
    <n v="20168434767"/>
    <s v="M"/>
    <s v="AR"/>
    <s v="Argentina"/>
    <s v="hector.villarroel@neoris.com"/>
    <s v="hector.villarroel"/>
    <n v="3485"/>
    <n v="995"/>
    <n v="58"/>
    <n v="17"/>
    <n v="16"/>
    <s v="ARGENTINA"/>
    <n v="8"/>
    <s v="ARGENTINA"/>
    <n v="3"/>
    <s v="SF - SN - ROJAS"/>
    <s v="SF - SN - ROJASDEVELODX05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OTHER"/>
    <s v="DEVELOPMENT CAPABILITIES"/>
    <s v="DEVELOPMENT SKILLS"/>
    <s v="ABAP"/>
    <s v="SAP  - ABAP"/>
    <m/>
    <m/>
    <m/>
    <m/>
    <m/>
    <n v="0"/>
    <m/>
    <m/>
    <n v="88159.53"/>
    <n v="1418.7243321532023"/>
    <m/>
    <m/>
    <n v="0.9"/>
    <n v="142155.26194074392"/>
    <n v="142155.26194074392"/>
    <n v="2287.6611190979065"/>
    <n v="0.62016367735123634"/>
    <n v="127703.40979110701"/>
    <n v="2055.0918859206149"/>
    <s v="Apply"/>
    <m/>
    <n v="88159.53"/>
    <n v="1418.7243321532023"/>
    <n v="0.62016367735123634"/>
    <n v="127703.40979110701"/>
    <n v="2055.0918859206149"/>
    <s v="ARS"/>
    <n v="0"/>
    <s v="ZABRANA, NICOLAS HORACIO"/>
    <s v="NO"/>
    <m/>
    <n v="0"/>
    <n v="0"/>
    <s v="RODRIGUEZ, CESAR"/>
  </r>
  <r>
    <n v="50175141"/>
    <s v="YUTIZ, GABRIELA LAURA"/>
    <s v="AR"/>
    <s v="IC"/>
    <n v="5"/>
    <n v="228"/>
    <s v="NEORIS ARGENTINA"/>
    <n v="2280472"/>
    <s v="OTS TELCO"/>
    <s v="Active"/>
    <s v="Full-time Regular"/>
    <s v="SERMGT"/>
    <s v="Service Management"/>
    <s v="MU05"/>
    <s v="Service Lead"/>
    <s v="Service Lead"/>
    <s v="Project / Technical Lead"/>
    <d v="2011-10-03T00:00:00"/>
    <d v="2011-10-03T00:00:00"/>
    <d v="2019-05-01T00:00:00"/>
    <m/>
    <m/>
    <d v="1966-03-05T00:00:00"/>
    <n v="50254511"/>
    <s v="CANELO, ALEJANDRO FABIO"/>
    <n v="50171792"/>
    <s v="PALMITESSA, SABRINA MAGALI"/>
    <n v="50250248"/>
    <s v="ZABRANA, NICOLAS HORACIO"/>
    <n v="50172284"/>
    <s v="DELIA, OSCAR ENRIQUE"/>
    <n v="50254511"/>
    <s v="CANELO, ALEJANDRO FABIO"/>
    <n v="27176861474"/>
    <s v="F"/>
    <s v="AR"/>
    <s v="Argentina"/>
    <s v="gabriela.yutiz@neoris.com"/>
    <s v="gabriela.yutiz"/>
    <n v="4915"/>
    <n v="1404"/>
    <n v="82"/>
    <n v="23"/>
    <n v="16"/>
    <s v="ARGENTINA"/>
    <n v="8"/>
    <s v="ARGENTINA"/>
    <n v="4"/>
    <s v="ROS - BS AS"/>
    <s v="ROS - BS ASSERMGTMU05"/>
    <n v="7"/>
    <s v="General Operation"/>
    <n v="964"/>
    <s v="TELCOS DIVISION"/>
    <s v="L68"/>
    <s v="TELCOS DEPARTMENT AC"/>
    <n v="100"/>
    <s v="Billable"/>
    <n v="17"/>
    <s v="Business Unit SD"/>
    <m/>
    <s v="ARGBSAS"/>
    <s v="Caseros 3039, P1, Ed Tesla II"/>
    <n v="40"/>
    <m/>
    <s v="."/>
    <s v="FUNCTIONAL ANALYST"/>
    <s v="PROJECT MANAGEMENT &amp; PMO"/>
    <s v="PROJECT LEADER"/>
    <s v="."/>
    <s v="PROJECT LEADER"/>
    <m/>
    <m/>
    <m/>
    <m/>
    <m/>
    <n v="0"/>
    <m/>
    <m/>
    <n v="131300.07"/>
    <n v="2112.9718377856452"/>
    <m/>
    <m/>
    <n v="1"/>
    <n v="149617.88731713509"/>
    <n v="149617.88731713509"/>
    <n v="2407.7548650971207"/>
    <n v="0.87756933582207308"/>
    <n v="194596.84822843969"/>
    <n v="3131.5875157457303"/>
    <s v="Apply"/>
    <m/>
    <n v="131300.07"/>
    <n v="2112.9718377856452"/>
    <n v="0.87756933582207308"/>
    <n v="194596.84822843969"/>
    <n v="3131.5875157457303"/>
    <s v="ARS"/>
    <n v="0"/>
    <s v="ZABRANA, NICOLAS HORACIO"/>
    <s v="NO"/>
    <m/>
    <n v="0"/>
    <n v="0"/>
    <s v="CANELO, ALEJANDRO FABIO"/>
  </r>
  <r>
    <n v="50255072"/>
    <s v="ASEL, LILIANA BEATRIZ KARINA"/>
    <s v="AR"/>
    <s v="Mgmt"/>
    <n v="6"/>
    <n v="3772"/>
    <s v="NEORIS CONSULTING ARGENTINA"/>
    <n v="3772470"/>
    <s v="OTS AGRIBUSINESS"/>
    <s v="Active"/>
    <s v="Full-time Regular"/>
    <s v="CONSUL"/>
    <s v="Business Consulting"/>
    <s v="BX06"/>
    <s v="Master Buss Consultant"/>
    <s v="Master Buss Consultant"/>
    <s v="Manager / Master"/>
    <d v="2018-01-16T00:00:00"/>
    <d v="2018-01-16T00:00:00"/>
    <d v="2019-05-01T00:00:00"/>
    <m/>
    <m/>
    <d v="1970-05-26T00:00:00"/>
    <n v="50179777"/>
    <s v="GARCIA, VERONICA LORENA"/>
    <n v="50171792"/>
    <s v="PALMITESSA, SABRINA MAGALI"/>
    <n v="50250248"/>
    <s v="ZABRANA, NICOLAS HORACIO"/>
    <n v="50179777"/>
    <s v="GARCIA, VERONICA LORENA"/>
    <n v="50173907"/>
    <s v="MORENO, CESAR OSCAR"/>
    <n v="27215012242"/>
    <s v="F"/>
    <s v="AR"/>
    <s v="Argentina"/>
    <s v="liliana.asel@neoris.com"/>
    <s v="liliana.asel"/>
    <n v="5440"/>
    <n v="1554"/>
    <n v="91"/>
    <n v="26"/>
    <n v="16"/>
    <s v="ARGENTINA"/>
    <n v="8"/>
    <s v="ARGENTINA"/>
    <n v="4"/>
    <s v="ROS - BS AS"/>
    <s v="ROS - BS ASCONSULBX06"/>
    <n v="7"/>
    <s v="General Operation"/>
    <n v="254"/>
    <s v="AGRIBUSINESS DIVISION"/>
    <n v="855"/>
    <s v="AGRIBUSINESS DEPARTMENT - CM"/>
    <n v="100"/>
    <s v="Billable"/>
    <n v="17"/>
    <s v="Business Unit SD"/>
    <m/>
    <s v="ARGBSAS"/>
    <s v="Caseros 3039, P1, Ed Tesla II"/>
    <n v="40"/>
    <m/>
    <s v="."/>
    <m/>
    <s v="PROJECT MANAGEMENT &amp; PMO"/>
    <s v="PMO"/>
    <s v="."/>
    <s v="PMO"/>
    <m/>
    <m/>
    <m/>
    <m/>
    <m/>
    <n v="0"/>
    <m/>
    <m/>
    <n v="167657.03"/>
    <n v="2698.0532668168653"/>
    <m/>
    <m/>
    <n v="1"/>
    <n v="186144.24844782613"/>
    <n v="186144.24844782613"/>
    <n v="2995.5624146737387"/>
    <n v="0.90068337538235643"/>
    <n v="229364.10090578499"/>
    <n v="3691.0862714159152"/>
    <s v="Apply"/>
    <m/>
    <n v="167657.03"/>
    <n v="2698.0532668168653"/>
    <n v="0.90068337538235643"/>
    <n v="229364.10090578499"/>
    <n v="3691.0862714159152"/>
    <s v="ARS"/>
    <n v="0"/>
    <s v="ZABRANA, NICOLAS HORACIO"/>
    <s v="NO"/>
    <m/>
    <n v="0"/>
    <n v="0"/>
    <s v="MORENO, CESAR OSCAR"/>
  </r>
  <r>
    <n v="50255993"/>
    <s v="BARMAT, JULIAN"/>
    <s v="AR"/>
    <s v="Mgmt"/>
    <n v="6"/>
    <n v="228"/>
    <s v="NEORIS ARGENTINA"/>
    <n v="2280923"/>
    <s v="SWF (Non SAP)"/>
    <s v="Active"/>
    <s v="Full-time Regular"/>
    <s v="DEVELO"/>
    <s v="Software Development"/>
    <s v="DZ06"/>
    <s v="Master Software Developer - O"/>
    <s v="Master Software Developer - O"/>
    <s v="Manager / Master"/>
    <d v="2018-08-13T00:00:00"/>
    <d v="2018-08-13T00:00:00"/>
    <d v="2019-05-01T00:00:00"/>
    <m/>
    <m/>
    <d v="1979-03-21T00:00:00"/>
    <n v="50178356"/>
    <s v="ORSI, SEBASTIAN ENRIQUE"/>
    <n v="50171792"/>
    <s v="PALMITESSA, SABRINA MAGALI"/>
    <n v="50250248"/>
    <s v="ZABRANA, NICOLAS HORACIO"/>
    <n v="50178356"/>
    <s v="ORSI, SEBASTIAN ENRIQUE"/>
    <n v="50252948"/>
    <s v="LAPORTA, JORGE EDUARDO"/>
    <n v="20272255807"/>
    <s v="M"/>
    <s v="AR"/>
    <s v="Argentina"/>
    <s v="julian.barmat@neoris.com"/>
    <s v="julian.barmat"/>
    <n v="5060"/>
    <n v="1445"/>
    <n v="84"/>
    <n v="24"/>
    <n v="16"/>
    <s v="ARGENTINA"/>
    <n v="8"/>
    <s v="ARGENTINA"/>
    <n v="4"/>
    <s v="ROS - BS AS"/>
    <s v="ROS - BS ASDEVELODZ06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PROJECT MANAGER"/>
    <s v="PROJECT MANAGEMENT &amp; PMO"/>
    <s v="PROJECT MANAGER"/>
    <s v="."/>
    <s v="Scrum Master"/>
    <m/>
    <m/>
    <m/>
    <m/>
    <n v="15"/>
    <n v="270488.80799999996"/>
    <m/>
    <m/>
    <n v="150271.56"/>
    <n v="2418.2742195043452"/>
    <m/>
    <m/>
    <n v="1"/>
    <n v="191286.25293465226"/>
    <n v="191286.25293465226"/>
    <n v="3078.3111189998754"/>
    <n v="0.78558473332287071"/>
    <n v="222603.60331582205"/>
    <n v="3582.2916529742847"/>
    <s v="Apply"/>
    <m/>
    <n v="150271.56"/>
    <n v="2418.2742195043452"/>
    <n v="0.78558473332287071"/>
    <n v="222603.60331582205"/>
    <n v="3582.2916529742847"/>
    <s v="ARS"/>
    <n v="0"/>
    <s v="ZABRANA, NICOLAS HORACIO"/>
    <s v="NO"/>
    <m/>
    <n v="0"/>
    <n v="0"/>
    <s v="LAPORTA, JORGE EDUARDO/DELIA, OSCAR ENRIQUE/MATHEU, EDUARDO GABRIEL"/>
  </r>
  <r>
    <n v="50174749"/>
    <s v="BERARDI, JORGE GABRIEL"/>
    <s v="AR"/>
    <s v="Mgmt"/>
    <n v="6"/>
    <n v="3772"/>
    <s v="NEORIS CONSULTING ARGENTINA"/>
    <n v="3772500"/>
    <s v="INFORMATION TECHNOLOGY"/>
    <s v="Active"/>
    <s v="Full-time Regular"/>
    <s v="SUPPOR"/>
    <s v="Business Support"/>
    <s v="PX06"/>
    <s v="Business Support Master"/>
    <s v="Business Support Master"/>
    <s v="Manager / Master"/>
    <d v="2005-08-01T00:00:00"/>
    <d v="2005-08-01T00:00:00"/>
    <d v="2019-05-01T00:00:00"/>
    <m/>
    <m/>
    <d v="1981-08-14T00:00:00"/>
    <n v="50171517"/>
    <s v="MANZANARES, SEBASTIAN ALBERTO"/>
    <n v="50171517"/>
    <s v="MANZANARES, SEBASTIAN ALBERTO"/>
    <n v="50250248"/>
    <s v="ZABRANA, NICOLAS HORACIO"/>
    <n v="50171517"/>
    <s v="MANZANARES, SEBASTIAN ALBERTO"/>
    <n v="50172243"/>
    <s v="MANCHO BERCELLINI, VERONICA"/>
    <n v="20289128973"/>
    <s v="M"/>
    <s v="AR"/>
    <s v="Argentina"/>
    <s v="jorge.berardi@neoris.com"/>
    <s v="jorge.berardi"/>
    <n v="4600"/>
    <n v="1313"/>
    <n v="77"/>
    <n v="22"/>
    <n v="16"/>
    <s v="ARGENTINA"/>
    <n v="8"/>
    <s v="ARGENTINA"/>
    <n v="3"/>
    <s v="SF - SN - ROJAS"/>
    <s v="SF - SN - ROJASSUPPORPX06"/>
    <n v="5"/>
    <s v="IT"/>
    <n v="300"/>
    <s v="INFORMATION TECHNOLOGY"/>
    <n v="507"/>
    <s v="INFORMATION TECHNOLOGY"/>
    <n v="0"/>
    <s v="Non Billable"/>
    <n v="10"/>
    <s v="Country Management"/>
    <n v="7434"/>
    <s v="ARGROS"/>
    <s v="Rosario-MadresPlaza 25Mayo3020"/>
    <n v="40"/>
    <m/>
    <s v="."/>
    <s v="BUSINESS SUPPORT"/>
    <s v="BUSINESS SUPPORT"/>
    <s v="IT"/>
    <s v="SERVICES &amp; DATA CENTER"/>
    <s v="IT-SERVICES &amp; DATA CENTER"/>
    <m/>
    <m/>
    <m/>
    <m/>
    <m/>
    <n v="0"/>
    <m/>
    <m/>
    <n v="106041.9"/>
    <n v="1706.4998390730607"/>
    <m/>
    <m/>
    <n v="1"/>
    <n v="169188.53472782616"/>
    <n v="187987.26080869572"/>
    <n v="3025.2214484823899"/>
    <n v="0.56409088330678425"/>
    <n v="153258.63062260376"/>
    <n v="2466.3442327422554"/>
    <s v="Apply"/>
    <m/>
    <n v="106041.9"/>
    <n v="1706.4998390730607"/>
    <n v="0.56409088330678425"/>
    <n v="153258.63062260376"/>
    <n v="2466.3442327422554"/>
    <s v="ARS"/>
    <n v="0"/>
    <s v="ZABRANA, NICOLAS HORACIO"/>
    <s v="NO"/>
    <m/>
    <n v="0"/>
    <n v="0"/>
    <s v="MANCHO BERCELLINI, VERONICA"/>
  </r>
  <r>
    <n v="50176892"/>
    <s v="BISCAYART, ALEJANDRO ANDRES"/>
    <s v="AR"/>
    <s v="Mgmt"/>
    <n v="6"/>
    <n v="228"/>
    <s v="NEORIS ARGENTINA"/>
    <n v="2280923"/>
    <s v="SWF (Non SAP)"/>
    <s v="Active"/>
    <s v="Full-time Regular"/>
    <s v="DEVELO"/>
    <s v="Software Development"/>
    <s v="DX06"/>
    <s v="Master Software Developer"/>
    <s v="Master Software Developer"/>
    <s v="Manager / Master"/>
    <d v="2007-05-01T00:00:00"/>
    <d v="2007-05-01T00:00:00"/>
    <d v="2019-05-01T00:00:00"/>
    <m/>
    <m/>
    <d v="1978-05-15T00:00:00"/>
    <n v="50172253"/>
    <s v="MATHEU, EDUARDO GABRIEL"/>
    <n v="50171792"/>
    <s v="PALMITESSA, SABRINA MAGALI"/>
    <n v="50250248"/>
    <s v="ZABRANA, NICOLAS HORACIO"/>
    <n v="50172253"/>
    <s v="MATHEU, EDUARDO GABRIEL"/>
    <n v="50172253"/>
    <s v="MATHEU, EDUARDO GABRIEL"/>
    <n v="20265022848"/>
    <s v="M"/>
    <s v="AR"/>
    <s v="Argentina"/>
    <s v="alejandro.biscayart@neoris.com"/>
    <s v="alejandro.biscayart"/>
    <n v="5050"/>
    <n v="1442"/>
    <n v="84"/>
    <n v="24"/>
    <n v="16"/>
    <s v="ARGENTINA"/>
    <n v="8"/>
    <s v="ARGENTINA"/>
    <n v="4"/>
    <s v="ROS - BS AS"/>
    <s v="ROS - BS ASDEVELODX06"/>
    <n v="7"/>
    <s v="General Operation"/>
    <n v="36"/>
    <s v="Software Factory"/>
    <s v="S63"/>
    <s v="SWF (Non SAP)"/>
    <n v="100"/>
    <s v="Billable"/>
    <n v="54"/>
    <s v="Digital Delivery Center"/>
    <n v="9541"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126695.03"/>
    <n v="2038.8643385902799"/>
    <m/>
    <m/>
    <n v="0.9"/>
    <n v="178772.1990043479"/>
    <n v="160894.97910391312"/>
    <n v="2589.2336514952226"/>
    <n v="0.78743930174585941"/>
    <n v="192292.42420343048"/>
    <n v="3094.5031252563645"/>
    <s v="Apply"/>
    <m/>
    <n v="126695.03"/>
    <n v="2038.8643385902799"/>
    <n v="0.78743930174585941"/>
    <n v="192292.42420343048"/>
    <n v="3094.5031252563645"/>
    <s v="ARS"/>
    <n v="0"/>
    <s v="ZABRANA, NICOLAS HORACIO"/>
    <s v="NO"/>
    <m/>
    <n v="0"/>
    <n v="0"/>
    <s v="LAPORTA, JORGE EDUARDO/DELIA, OSCAR ENRIQUE/MATHEU, EDUARDO GABRIEL"/>
  </r>
  <r>
    <n v="50172288"/>
    <s v="BOCCARDI, MARILINA"/>
    <s v="AR"/>
    <s v="Mgmt"/>
    <n v="6"/>
    <n v="3772"/>
    <s v="NEORIS CONSULTING ARGENTINA"/>
    <n v="3772606"/>
    <s v="FINANCE OPERATIONS"/>
    <s v="Active"/>
    <s v="Full-time Regular"/>
    <s v="SUPPOR"/>
    <s v="Business Support"/>
    <s v="PX06"/>
    <s v="Business Support Master"/>
    <s v="Business Support Master"/>
    <s v="Manager / Master"/>
    <d v="2000-04-17T00:00:00"/>
    <d v="2000-04-17T00:00:00"/>
    <d v="2019-05-01T00:00:00"/>
    <m/>
    <m/>
    <d v="1976-02-04T00:00:00"/>
    <n v="50172319"/>
    <s v="SANDSTROM, YANINA VIVIAN"/>
    <n v="50173587"/>
    <s v="DONZELLI, SERGIO ADOLFO"/>
    <n v="50250248"/>
    <s v="ZABRANA, NICOLAS HORACIO"/>
    <n v="50172319"/>
    <s v="SANDSTROM, YANINA VIVIAN"/>
    <n v="50172269"/>
    <s v="FERNANDEZ CHEMES, JULIANA"/>
    <n v="27247335000"/>
    <s v="F"/>
    <s v="AR"/>
    <s v="Argentina"/>
    <s v="marilina.boccardi@neoris.com"/>
    <s v="marilina.boccardi"/>
    <n v="4600"/>
    <n v="1313"/>
    <n v="77"/>
    <n v="22"/>
    <n v="16"/>
    <s v="ARGENTINA"/>
    <n v="8"/>
    <s v="ARGENTINA"/>
    <n v="4"/>
    <s v="ROS - BS AS"/>
    <s v="ROS - BS ASSUPPORPX06"/>
    <n v="6"/>
    <s v="Finance"/>
    <n v="555"/>
    <s v="FINANCE OPERATIONS"/>
    <s v="P08"/>
    <s v="Finance Operations"/>
    <n v="0"/>
    <s v="Non Billable"/>
    <n v="10"/>
    <s v="Country Management"/>
    <n v="7407"/>
    <s v="ARGBSAS"/>
    <s v="Caseros 3039, P1, Ed Tesla II"/>
    <n v="40"/>
    <m/>
    <s v="."/>
    <s v="BUSINESS SUPPORT"/>
    <s v="BUSINESS SUPPORT"/>
    <s v="FINANCE"/>
    <s v="FINANCIAL PLANNING"/>
    <s v="FINANCE-FINANCIAL PLANNING"/>
    <m/>
    <m/>
    <m/>
    <m/>
    <m/>
    <n v="0"/>
    <m/>
    <m/>
    <n v="117945.86"/>
    <n v="1898.0666237528162"/>
    <m/>
    <m/>
    <n v="1"/>
    <n v="187987.26080869572"/>
    <n v="187987.26080869572"/>
    <n v="3025.2214484823899"/>
    <n v="0.62741411036371775"/>
    <n v="176596.70826689727"/>
    <n v="2841.9167728821576"/>
    <s v="Apply"/>
    <m/>
    <n v="117945.86"/>
    <n v="1898.0666237528162"/>
    <n v="0.62741411036371775"/>
    <n v="176596.70826689727"/>
    <n v="2841.9167728821576"/>
    <s v="ARS"/>
    <n v="0"/>
    <s v="ZABRANA, NICOLAS HORACIO"/>
    <s v="NO"/>
    <m/>
    <n v="0"/>
    <n v="0"/>
    <s v="FERNANDEZ CHEMES, JULIANA"/>
  </r>
  <r>
    <n v="50174748"/>
    <s v="BRUSA, MARIA BEATRIZ"/>
    <s v="AR"/>
    <s v="Mgmt"/>
    <n v="6"/>
    <n v="228"/>
    <s v="NEORIS ARGENTINA"/>
    <n v="2281929"/>
    <s v="Testing &amp; Quality Assurance"/>
    <s v="Active"/>
    <s v="Full-time Regular"/>
    <s v="DEVELO"/>
    <s v="Software Development"/>
    <s v="DX06"/>
    <s v="Master Software Developer"/>
    <s v="Master Software Developer"/>
    <s v="Manager / Master"/>
    <d v="2005-08-01T00:00:00"/>
    <d v="2005-08-01T00:00:00"/>
    <d v="2019-05-01T00:00:00"/>
    <m/>
    <m/>
    <d v="1978-12-08T00:00:00"/>
    <n v="50179357"/>
    <s v="BUZEY ROCCI, MILTON IGNACIO"/>
    <n v="50171792"/>
    <s v="PALMITESSA, SABRINA MAGALI"/>
    <n v="50250248"/>
    <s v="ZABRANA, NICOLAS HORACIO"/>
    <n v="50172284"/>
    <s v="DELIA, OSCAR ENRIQUE"/>
    <n v="50172284"/>
    <s v="DELIA, OSCAR ENRIQUE"/>
    <n v="27268459729"/>
    <s v="F"/>
    <s v="AR"/>
    <s v="Argentina"/>
    <s v=" beatriz.brusa@neoris.com"/>
    <s v="beatriz.brusa"/>
    <n v="6280"/>
    <n v="1794"/>
    <n v="105"/>
    <n v="30"/>
    <n v="16"/>
    <s v="ARGENTINA"/>
    <n v="8"/>
    <s v="ARGENTINA"/>
    <n v="4"/>
    <s v="ROS - BS AS"/>
    <s v="ROS - BS ASDEVELODX06"/>
    <n v="7"/>
    <s v="General Operation"/>
    <n v="37"/>
    <s v="Testing &amp; Quality Assurance"/>
    <s v="S73"/>
    <s v="Testing &amp; Quality Assurance"/>
    <n v="100"/>
    <s v="Billable"/>
    <n v="54"/>
    <s v="Digital Delivery Center"/>
    <n v="7471"/>
    <s v="ARGROS"/>
    <s v="Rosario-MadresPlaza 25Mayo3020"/>
    <n v="40"/>
    <m/>
    <s v="."/>
    <s v="TESTING"/>
    <s v="DEVELOPMENT CAPABILITIES"/>
    <s v="TESTING"/>
    <s v="GENERIC"/>
    <s v="Rational"/>
    <m/>
    <m/>
    <m/>
    <m/>
    <m/>
    <n v="0"/>
    <m/>
    <m/>
    <n v="125035.55"/>
    <n v="2012.1588348889604"/>
    <m/>
    <m/>
    <n v="1"/>
    <n v="178772.1990043479"/>
    <n v="178772.1990043479"/>
    <n v="2876.9262794391357"/>
    <n v="0.69941272019011758"/>
    <n v="191046.60514247452"/>
    <n v="3074.4545404324836"/>
    <s v="Apply"/>
    <m/>
    <n v="125035.55"/>
    <n v="2012.1588348889604"/>
    <n v="0.69941272019011758"/>
    <n v="191046.60514247452"/>
    <n v="3074.4545404324836"/>
    <s v="ARS"/>
    <n v="0"/>
    <s v="ZABRANA, NICOLAS HORACIO"/>
    <s v="NO"/>
    <m/>
    <n v="0"/>
    <n v="0"/>
    <s v="ROJAS VILLALOBOS, LUIS HUGO"/>
  </r>
  <r>
    <n v="50175323"/>
    <s v="CAVAGNARI, LIONEL"/>
    <s v="AR"/>
    <s v="Mgmt"/>
    <n v="6"/>
    <n v="228"/>
    <s v="NEORIS ARGENTINA"/>
    <n v="2280923"/>
    <s v="SWF (Non SAP)"/>
    <s v="Active"/>
    <s v="Full-time Regular"/>
    <s v="PROJCT"/>
    <s v="Project Management"/>
    <s v="PM06"/>
    <s v="Project Manager"/>
    <s v="Project Manager"/>
    <s v="Manager / Master"/>
    <d v="2006-03-20T00:00:00"/>
    <d v="2006-03-20T00:00:00"/>
    <d v="2019-05-01T00:00:00"/>
    <m/>
    <m/>
    <d v="1974-06-18T00:00:00"/>
    <n v="50174545"/>
    <s v="CURCIO, VIVIAN RITA ROSA"/>
    <n v="50171792"/>
    <s v="PALMITESSA, SABRINA MAGALI"/>
    <n v="50250248"/>
    <s v="ZABRANA, NICOLAS HORACIO"/>
    <n v="50172284"/>
    <s v="DELIA, OSCAR ENRIQUE"/>
    <n v="50172284"/>
    <s v="DELIA, OSCAR ENRIQUE"/>
    <n v="23239642209"/>
    <s v="M"/>
    <s v="AR"/>
    <s v="Argentina"/>
    <s v="lionel.cavagnari@neoris.com"/>
    <s v="lionel.cavagnari"/>
    <n v="5900"/>
    <n v="1685"/>
    <n v="98"/>
    <n v="28"/>
    <n v="16"/>
    <s v="ARGENTINA"/>
    <n v="8"/>
    <s v="ARGENTINA"/>
    <n v="4"/>
    <s v="ROS - BS AS"/>
    <s v="ROS - BS ASPROJCTPM06"/>
    <n v="7"/>
    <s v="General Operation"/>
    <n v="36"/>
    <s v="Software Factory"/>
    <s v="S63"/>
    <s v="SWF (Non SAP)"/>
    <n v="100"/>
    <s v="Billable"/>
    <n v="54"/>
    <s v="Digital Delivery Center"/>
    <n v="7611"/>
    <s v="ARGROS"/>
    <s v="Rosario-MadresPlaza 25Mayo3020"/>
    <n v="40"/>
    <m/>
    <s v="."/>
    <s v="PROJECT LEADER"/>
    <s v="PROJECT MANAGEMENT &amp; PMO"/>
    <s v="PROJECT LEADER"/>
    <s v="."/>
    <s v="PROJECT LEADER"/>
    <m/>
    <m/>
    <m/>
    <m/>
    <m/>
    <n v="0"/>
    <m/>
    <m/>
    <n v="132048.32999999999"/>
    <n v="2125.0133569359509"/>
    <m/>
    <m/>
    <n v="1"/>
    <n v="180730"/>
    <n v="180730"/>
    <n v="2908.4325716124881"/>
    <n v="0.73063868754495653"/>
    <n v="181350.23612224395"/>
    <n v="2918.4138416840028"/>
    <s v="Apply"/>
    <m/>
    <n v="132048.32999999999"/>
    <n v="2125.0133569359509"/>
    <n v="0.73063868754495653"/>
    <n v="181350.23612224395"/>
    <n v="2918.4138416840028"/>
    <s v="ARS"/>
    <n v="0"/>
    <s v="ZABRANA, NICOLAS HORACIO"/>
    <s v="NO"/>
    <m/>
    <n v="0"/>
    <n v="0"/>
    <s v="LAPORTA, JORGE EDUARDO/DELIA, OSCAR ENRIQUE/MATHEU, EDUARDO GABRIEL"/>
  </r>
  <r>
    <n v="50250869"/>
    <s v="CENTURION BASCOURLEIGUY, MAURO ANDRES"/>
    <s v="AR"/>
    <s v="Mgmt"/>
    <n v="6"/>
    <n v="3772"/>
    <s v="NEORIS CONSULTING ARGENTINA"/>
    <n v="3772472"/>
    <s v="OTS TELCO"/>
    <s v="Active"/>
    <s v="Full-time Regular"/>
    <s v="SERMGT"/>
    <s v="Service Management"/>
    <s v="MU06"/>
    <s v="Service Manager"/>
    <s v="Service Manager"/>
    <s v="Manager / Master"/>
    <d v="2013-12-18T00:00:00"/>
    <d v="2013-12-18T00:00:00"/>
    <d v="2019-05-01T00:00:00"/>
    <m/>
    <m/>
    <d v="1980-06-18T00:00:00"/>
    <n v="50254511"/>
    <s v="CANELO, ALEJANDRO FABIO"/>
    <n v="50171792"/>
    <s v="PALMITESSA, SABRINA MAGALI"/>
    <n v="50250248"/>
    <s v="ZABRANA, NICOLAS HORACIO"/>
    <n v="50172284"/>
    <s v="DELIA, OSCAR ENRIQUE"/>
    <n v="50254511"/>
    <s v="CANELO, ALEJANDRO FABIO"/>
    <n v="20282648653"/>
    <s v="M"/>
    <s v="AR"/>
    <s v="Argentina"/>
    <s v="mauro.centurion@neoris.com"/>
    <s v="mauro.centurion"/>
    <n v="6470"/>
    <n v="1848"/>
    <n v="108"/>
    <n v="31"/>
    <n v="16"/>
    <s v="ARGENTINA"/>
    <n v="8"/>
    <s v="ARGENTINA"/>
    <n v="4"/>
    <s v="ROS - BS AS"/>
    <s v="ROS - BS ASSERMGTMU06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PROJECT MANAGER"/>
    <s v="PROJECT MANAGEMENT &amp; PMO"/>
    <s v="SERVICE MANAGER"/>
    <s v="."/>
    <s v="SERVICE MANAGER"/>
    <m/>
    <m/>
    <m/>
    <m/>
    <m/>
    <n v="0"/>
    <m/>
    <m/>
    <n v="153754.60999999999"/>
    <n v="2474.3258770518182"/>
    <m/>
    <m/>
    <n v="1"/>
    <n v="180730"/>
    <n v="180730"/>
    <n v="2908.4325716124881"/>
    <n v="0.85074204614618487"/>
    <n v="232324.98645202088"/>
    <n v="3738.7348962346455"/>
    <s v="Apply"/>
    <m/>
    <n v="153754.60999999999"/>
    <n v="2474.3258770518182"/>
    <n v="0.85074204614618487"/>
    <n v="232324.98645202088"/>
    <n v="3738.7348962346455"/>
    <s v="ARS"/>
    <n v="0"/>
    <s v="ZABRANA, NICOLAS HORACIO"/>
    <s v="NO"/>
    <m/>
    <n v="0"/>
    <n v="0"/>
    <s v="CANELO, ALEJANDRO FABIO"/>
  </r>
  <r>
    <n v="50255087"/>
    <s v="CHAHIN, VALERIA YANINA"/>
    <s v="AR"/>
    <s v="Mgmt"/>
    <n v="6"/>
    <n v="3772"/>
    <s v="NEORIS CONSULTING ARGENTINA"/>
    <n v="3772545"/>
    <s v="Digital Strategic &amp; Operations"/>
    <s v="Active"/>
    <s v="Full-time Regular"/>
    <s v="CONSUL"/>
    <s v="Business Consulting"/>
    <s v="BX06"/>
    <s v="Master Buss Consultant"/>
    <s v="Master Buss Consultant"/>
    <s v="Manager / Master"/>
    <d v="2018-01-22T00:00:00"/>
    <d v="2018-01-22T00:00:00"/>
    <d v="2019-05-01T00:00:00"/>
    <m/>
    <m/>
    <d v="1987-09-23T00:00:00"/>
    <n v="50175183"/>
    <s v="VIGO, MARIO ALBERTO"/>
    <n v="50171792"/>
    <s v="PALMITESSA, SABRINA MAGALI"/>
    <n v="50250248"/>
    <s v="ZABRANA, NICOLAS HORACIO"/>
    <n v="50175183"/>
    <s v="VIGO, MARIO ALBERTO"/>
    <n v="50173907"/>
    <s v="MORENO, CESAR OSCAR"/>
    <n v="27333003304"/>
    <s v="F"/>
    <s v="AR"/>
    <s v="Argentina"/>
    <s v="valeria.chahin@neoris.com"/>
    <s v="valeria.chahin"/>
    <n v="5440"/>
    <n v="1554"/>
    <n v="91"/>
    <n v="26"/>
    <n v="16"/>
    <s v="ARGENTINA"/>
    <n v="8"/>
    <s v="ARGENTINA"/>
    <n v="4"/>
    <s v="ROS - BS AS"/>
    <s v="ROS - BS ASCONSULBX06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s v="PROCESSES - CHANGE MGMT"/>
    <s v="DIGITAL STRATEGY"/>
    <s v="CHANGE MANAGEMENT"/>
    <s v="."/>
    <s v="Change Management"/>
    <m/>
    <m/>
    <m/>
    <m/>
    <m/>
    <n v="0"/>
    <m/>
    <m/>
    <n v="135163.23000000001"/>
    <n v="2175.1404892178953"/>
    <m/>
    <m/>
    <n v="1"/>
    <n v="186144.24844782613"/>
    <n v="186144.24844782613"/>
    <n v="2995.5624146737387"/>
    <n v="0.72612090422919806"/>
    <n v="180564.45225681097"/>
    <n v="2905.7684624527028"/>
    <s v="Apply"/>
    <m/>
    <n v="135163.23000000001"/>
    <n v="2175.1404892178953"/>
    <n v="0.72612090422919806"/>
    <n v="180564.45225681097"/>
    <n v="2905.7684624527028"/>
    <s v="ARS"/>
    <n v="0"/>
    <s v="ZABRANA, NICOLAS HORACIO"/>
    <s v="NO"/>
    <m/>
    <n v="0"/>
    <n v="0"/>
    <s v="GUTIERREZ LOSA, RICARDO"/>
  </r>
  <r>
    <n v="50255316"/>
    <s v="CHIVICO MOLERO, LISBETH JOSEFINA"/>
    <s v="AR"/>
    <s v="Mgmt"/>
    <n v="6"/>
    <n v="3772"/>
    <s v="NEORIS CONSULTING ARGENTINA"/>
    <n v="3772545"/>
    <s v="Digital Strategic &amp; Operations"/>
    <s v="Active"/>
    <s v="Full-time Regular"/>
    <s v="PROJCT"/>
    <s v="Project Management"/>
    <s v="PM06"/>
    <s v="Project Manager"/>
    <s v="Project Manager"/>
    <s v="Manager / Master"/>
    <d v="2018-03-19T00:00:00"/>
    <d v="2018-03-19T00:00:00"/>
    <d v="2019-05-01T00:00:00"/>
    <m/>
    <m/>
    <d v="1965-06-03T00:00:00"/>
    <n v="50255506"/>
    <s v="VIDAL, SANDRA KARINA"/>
    <n v="50171792"/>
    <s v="PALMITESSA, SABRINA MAGALI"/>
    <n v="50250248"/>
    <s v="ZABRANA, NICOLAS HORACIO"/>
    <n v="50255506"/>
    <s v="VIDAL, SANDRA KARINA"/>
    <n v="50256445"/>
    <s v="LLAMBIAS, JAIME LUIS"/>
    <n v="27952775435"/>
    <s v="F"/>
    <s v="VE"/>
    <s v="Venezuela"/>
    <s v="lisbeth.chivico@neoris.com"/>
    <s v="lisbeth.chivico"/>
    <n v="7315"/>
    <n v="2090"/>
    <n v="122"/>
    <n v="35"/>
    <n v="16"/>
    <s v="ARGENTINA"/>
    <n v="8"/>
    <s v="ARGENTINA"/>
    <n v="4"/>
    <s v="ROS - BS AS"/>
    <s v="ROS - BS ASPROJCTPM06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s v="PROJECT MANAGER"/>
    <s v="PROJECT MANAGEMENT &amp; PMO"/>
    <s v="PROJECT MANAGER"/>
    <s v="."/>
    <s v="PROJECT MANAGER"/>
    <m/>
    <m/>
    <m/>
    <m/>
    <n v="15"/>
    <n v="288673.36200000002"/>
    <m/>
    <m/>
    <n v="160374.09"/>
    <n v="2580.851142581268"/>
    <m/>
    <m/>
    <n v="1"/>
    <n v="180730"/>
    <n v="180730"/>
    <n v="2908.4325716124881"/>
    <n v="0.88736839484313612"/>
    <n v="251341.88742592873"/>
    <n v="4044.7680628569155"/>
    <s v="Apply"/>
    <m/>
    <n v="160374.09"/>
    <n v="2580.851142581268"/>
    <n v="0.88736839484313612"/>
    <n v="251341.88742592873"/>
    <n v="4044.7680628569155"/>
    <s v="ARS"/>
    <n v="0"/>
    <s v="ZABRANA, NICOLAS HORACIO"/>
    <s v="NO"/>
    <m/>
    <n v="0"/>
    <n v="0"/>
    <s v="GUTIERREZ LOSA, RICARDO"/>
  </r>
  <r>
    <n v="50251938"/>
    <s v="CIPOLLA, GABRIELA ANDREA"/>
    <s v="AR"/>
    <s v="Mgmt"/>
    <n v="6"/>
    <n v="3772"/>
    <s v="NEORIS CONSULTING ARGENTINA"/>
    <n v="3772924"/>
    <s v="SAP Functional Delivery"/>
    <s v="Active"/>
    <s v="Full-time Regular"/>
    <s v="SYINCO"/>
    <s v="Systems Integration Consulting"/>
    <s v="SX06"/>
    <s v="SI Master"/>
    <s v="SI Master"/>
    <s v="Manager / Master"/>
    <d v="2015-02-03T00:00:00"/>
    <d v="2015-02-03T00:00:00"/>
    <d v="2019-05-01T00:00:00"/>
    <m/>
    <m/>
    <d v="1970-10-24T00:00:00"/>
    <n v="50255506"/>
    <s v="VIDAL, SANDRA KARINA"/>
    <n v="50171792"/>
    <s v="PALMITESSA, SABRINA MAGALI"/>
    <n v="50250248"/>
    <s v="ZABRANA, NICOLAS HORACIO"/>
    <n v="50253189"/>
    <s v="VILLEGAS, DANIEL"/>
    <n v="50256445"/>
    <s v="LLAMBIAS, JAIME LUIS"/>
    <n v="27218870320"/>
    <s v="F"/>
    <s v="AR"/>
    <s v="Argentina"/>
    <s v="gabriela.cipolla@neoris.com"/>
    <s v="gabriela.cipolla"/>
    <n v="6435"/>
    <n v="1838"/>
    <n v="107"/>
    <n v="31"/>
    <n v="16"/>
    <s v="ARGENTINA"/>
    <n v="8"/>
    <s v="ARGENTINA"/>
    <n v="4"/>
    <s v="ROS - BS AS"/>
    <s v="ROS - BS ASSYINCOSX06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PROJECT LEADER"/>
    <s v="PROJECT MANAGEMENT &amp; PMO"/>
    <s v="PROJECT MANAGER"/>
    <s v="."/>
    <s v="Knowdledge Lead - SAP FUNCTIONAL"/>
    <m/>
    <m/>
    <m/>
    <m/>
    <m/>
    <n v="0"/>
    <m/>
    <m/>
    <n v="186690.32"/>
    <n v="3004.3501770196331"/>
    <m/>
    <m/>
    <n v="1"/>
    <n v="180615.21136521746"/>
    <n v="180615.21136521746"/>
    <n v="2906.5853132477864"/>
    <n v="1.0336356422521813"/>
    <n v="265874.1703522816"/>
    <n v="4278.6316439054008"/>
    <s v="Apply"/>
    <m/>
    <n v="186690.32"/>
    <n v="3004.3501770196331"/>
    <n v="1.0336356422521813"/>
    <n v="265874.1703522816"/>
    <n v="4278.6316439054008"/>
    <s v="ARS"/>
    <n v="0"/>
    <s v="ZABRANA, NICOLAS HORACIO"/>
    <s v="NO"/>
    <m/>
    <n v="0"/>
    <n v="0"/>
    <s v="LLAMBIAS, JAIME LUIS"/>
  </r>
  <r>
    <n v="50253335"/>
    <s v="CRESPO, FRANCISCO JAVIER"/>
    <s v="AR"/>
    <s v="Mgmt"/>
    <n v="6"/>
    <n v="3446"/>
    <s v="NEORIS ONE ARGENTINA"/>
    <n v="3446950"/>
    <s v="OTS MANUFACTURING"/>
    <s v="Active"/>
    <s v="Full-time Regular"/>
    <s v="SYINCO"/>
    <s v="Systems Integration Consulting"/>
    <s v="SX06"/>
    <s v="SI Master"/>
    <s v="SI Master"/>
    <s v="Manager / Master"/>
    <d v="2016-10-03T00:00:00"/>
    <d v="2016-10-03T00:00:00"/>
    <d v="2019-05-01T00:00:00"/>
    <m/>
    <m/>
    <d v="1965-05-04T00:00:00"/>
    <n v="50172284"/>
    <s v="DELIA, OSCAR ENRIQUE"/>
    <n v="50171792"/>
    <s v="PALMITESSA, SABRINA MAGALI"/>
    <n v="50250248"/>
    <s v="ZABRANA, NICOLAS HORACIO"/>
    <n v="50175183"/>
    <s v="VIGO, MARIO ALBERTO"/>
    <n v="50172278"/>
    <s v="RAMACCIOTTI, SEBASTIAN ADOLFO"/>
    <n v="20174623350"/>
    <s v="M"/>
    <s v="AR"/>
    <s v="Argentina"/>
    <s v="francisco.crespo@neoris.com"/>
    <s v="francisco.crespo"/>
    <n v="6435"/>
    <n v="1838"/>
    <n v="107"/>
    <n v="31"/>
    <n v="16"/>
    <s v="ARGENTINA"/>
    <n v="8"/>
    <s v="ARGENTINA"/>
    <n v="3"/>
    <s v="SF - SN - ROJAS"/>
    <s v="SF - SN - ROJASSYINCOSX06"/>
    <n v="7"/>
    <s v="General Operation"/>
    <n v="712"/>
    <s v="MANUFACTURING DIVISION"/>
    <s v="C75"/>
    <s v="Department Manufacturing"/>
    <n v="100"/>
    <s v="Billable"/>
    <n v="17"/>
    <s v="Business Unit SD"/>
    <m/>
    <s v="ARGROS"/>
    <s v="Rosario-MadresPlaza 25Mayo3020"/>
    <n v="40"/>
    <m/>
    <s v="."/>
    <s v="OTHER"/>
    <s v="DEVELOPMENT CAPABILITIES"/>
    <s v="DEVELOPMENT SKILLS"/>
    <s v="TIBCO"/>
    <s v="TIBCO"/>
    <m/>
    <m/>
    <m/>
    <m/>
    <m/>
    <n v="0"/>
    <m/>
    <m/>
    <n v="132206.5"/>
    <n v="2127.558738332797"/>
    <m/>
    <m/>
    <n v="1"/>
    <n v="162553.69022869572"/>
    <n v="180615.21136521746"/>
    <n v="2906.5853132477864"/>
    <n v="0.73197876856932376"/>
    <n v="183107.93203290342"/>
    <n v="2946.6999039733414"/>
    <s v="Apply"/>
    <m/>
    <n v="132206.5"/>
    <n v="2127.558738332797"/>
    <n v="0.73197876856932376"/>
    <n v="183107.93203290342"/>
    <n v="2946.6999039733414"/>
    <s v="ARS"/>
    <n v="0"/>
    <s v="ZABRANA, NICOLAS HORACIO"/>
    <s v="NO"/>
    <m/>
    <n v="0"/>
    <n v="0"/>
    <s v="CURCIO, VIVIAN RITA ROSA"/>
  </r>
  <r>
    <n v="50174608"/>
    <s v="DANDINI, WALTER ANDRES"/>
    <s v="AR"/>
    <s v="Mgmt"/>
    <n v="6"/>
    <n v="228"/>
    <s v="NEORIS ARGENTINA"/>
    <n v="2280470"/>
    <s v="OTS AGRIBUSINESS"/>
    <s v="Active"/>
    <s v="Full-time Regular"/>
    <s v="PROJCT"/>
    <s v="Project Management"/>
    <s v="PM06"/>
    <s v="Project Manager"/>
    <s v="Project Manager"/>
    <s v="Manager / Master"/>
    <d v="2005-07-01T00:00:00"/>
    <d v="2005-07-01T00:00:00"/>
    <d v="2019-05-01T00:00:00"/>
    <m/>
    <m/>
    <d v="1980-07-29T00:00:00"/>
    <n v="50173907"/>
    <s v="MORENO, CESAR OSCAR"/>
    <n v="50171792"/>
    <s v="PALMITESSA, SABRINA MAGALI"/>
    <n v="50250248"/>
    <s v="ZABRANA, NICOLAS HORACIO"/>
    <n v="50173907"/>
    <s v="MORENO, CESAR OSCAR"/>
    <n v="50172284"/>
    <s v="DELIA, OSCAR ENRIQUE"/>
    <n v="20280886662"/>
    <s v="M"/>
    <s v="AR"/>
    <s v="Argentina"/>
    <s v="walter.dandini@neoris.com"/>
    <s v="walter.dandini"/>
    <n v="5900"/>
    <n v="1685"/>
    <n v="98"/>
    <n v="28"/>
    <n v="16"/>
    <s v="ARGENTINA"/>
    <n v="8"/>
    <s v="ARGENTINA"/>
    <n v="4"/>
    <s v="ROS - BS AS"/>
    <s v="ROS - BS ASPROJCTPM06"/>
    <n v="7"/>
    <s v="General Operation"/>
    <n v="254"/>
    <s v="AGRIBUSINESS DIVISION"/>
    <n v="670"/>
    <s v="Agribusiness Department"/>
    <n v="100"/>
    <s v="Billable"/>
    <n v="17"/>
    <s v="Business Unit SD"/>
    <n v="7422"/>
    <s v="ARGROS"/>
    <s v="Rosario-MadresPlaza 25Mayo3020"/>
    <n v="40"/>
    <m/>
    <s v="."/>
    <s v="PROJECT LEADER"/>
    <s v="PROJECT MANAGEMENT &amp; PMO"/>
    <s v="PROJECT LEADER"/>
    <s v="."/>
    <s v="PROJECT MANAGER"/>
    <m/>
    <m/>
    <m/>
    <m/>
    <m/>
    <n v="0"/>
    <m/>
    <m/>
    <n v="185172.87"/>
    <n v="2979.9303186353395"/>
    <m/>
    <m/>
    <n v="1"/>
    <n v="180730"/>
    <n v="180730"/>
    <n v="2908.4325716124881"/>
    <n v="1.0245829137387263"/>
    <n v="266943.67743345816"/>
    <n v="4295.8428940047979"/>
    <s v="Apply"/>
    <m/>
    <n v="185172.87"/>
    <n v="2979.9303186353395"/>
    <n v="1.0245829137387263"/>
    <n v="266943.67743345816"/>
    <n v="4295.8428940047979"/>
    <s v="ARS"/>
    <n v="0"/>
    <s v="ZABRANA, NICOLAS HORACIO"/>
    <s v="NO"/>
    <m/>
    <n v="0"/>
    <n v="0"/>
    <s v="MORENO, CESAR OSCAR"/>
  </r>
  <r>
    <n v="50174985"/>
    <s v="DUNDA, JUAN PABLO"/>
    <s v="AR"/>
    <s v="Mgmt"/>
    <n v="6"/>
    <n v="3446"/>
    <s v="NEORIS ONE ARGENTINA"/>
    <n v="3446906"/>
    <s v="SAP Delivery"/>
    <s v="Active"/>
    <s v="Full-time Regular"/>
    <s v="DEVELO"/>
    <s v="Software Development"/>
    <s v="DY06"/>
    <s v="Master Software Developer - HT"/>
    <s v="Master Software Developer - HT"/>
    <s v="Manager / Master"/>
    <d v="2005-12-01T00:00:00"/>
    <d v="2005-12-01T00:00:00"/>
    <d v="2019-05-01T00:00:00"/>
    <m/>
    <m/>
    <d v="1983-04-18T00:00:00"/>
    <n v="50174986"/>
    <s v="LOMBARDI, CRISTIAN"/>
    <n v="50171792"/>
    <s v="PALMITESSA, SABRINA MAGALI"/>
    <n v="50250248"/>
    <s v="ZABRANA, NICOLAS HORACIO"/>
    <n v="50174986"/>
    <s v="LOMBARDI, CRISTIAN"/>
    <n v="50173959"/>
    <s v="RODRIGUEZ, CESAR"/>
    <n v="20300266305"/>
    <s v="M"/>
    <s v="AR"/>
    <s v="Argentina"/>
    <s v="juan.dunda@neoris.com"/>
    <s v="juan.dunda"/>
    <n v="4540"/>
    <n v="1297"/>
    <n v="76"/>
    <n v="22"/>
    <n v="16"/>
    <s v="ARGENTINA"/>
    <n v="8"/>
    <s v="ARGENTINA"/>
    <n v="3"/>
    <s v="SF - SN - ROJAS"/>
    <s v="SF - SN - ROJASDEVELODY06"/>
    <n v="7"/>
    <s v="General Operation"/>
    <n v="40"/>
    <s v="SAP Technical"/>
    <s v="T43"/>
    <s v="SAP Delivery"/>
    <n v="100"/>
    <s v="Billable"/>
    <n v="55"/>
    <s v="Foundational Solutions"/>
    <n v="9630"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105524.18"/>
    <n v="1698.1683295783712"/>
    <m/>
    <m/>
    <n v="0.9"/>
    <n v="189856.07534261743"/>
    <n v="189856.07534261743"/>
    <n v="3055.2957087643617"/>
    <n v="0.55581144722163511"/>
    <n v="154868.94327127954"/>
    <n v="2492.2585013080065"/>
    <s v="Apply"/>
    <m/>
    <n v="105524.18"/>
    <n v="1698.1683295783712"/>
    <n v="0.55581144722163511"/>
    <n v="154868.94327127954"/>
    <n v="2492.2585013080065"/>
    <s v="ARS"/>
    <n v="0"/>
    <s v="ZABRANA, NICOLAS HORACIO"/>
    <s v="NO"/>
    <m/>
    <n v="0"/>
    <n v="0"/>
    <s v="RODRIGUEZ, CESAR"/>
  </r>
  <r>
    <n v="50256078"/>
    <s v="FERNANDEZ, ARIANA"/>
    <s v="AR"/>
    <s v="Mgmt"/>
    <n v="6"/>
    <n v="3772"/>
    <s v="NEORIS CONSULTING ARGENTINA"/>
    <n v="3772800"/>
    <s v="MARKETING"/>
    <s v="Active"/>
    <s v="Full-time Regular"/>
    <s v="SUPPOR"/>
    <s v="Business Support"/>
    <s v="PX06"/>
    <s v="Business Support Master"/>
    <s v="Business Support Master"/>
    <s v="Manager / Master"/>
    <d v="2018-09-10T00:00:00"/>
    <d v="2018-09-10T00:00:00"/>
    <d v="2019-05-01T00:00:00"/>
    <m/>
    <m/>
    <d v="1984-07-17T00:00:00"/>
    <n v="50255223"/>
    <s v="LONGINOTTI, JOSE LUIS"/>
    <n v="50171792"/>
    <s v="PALMITESSA, SABRINA MAGALI"/>
    <n v="50250248"/>
    <s v="ZABRANA, NICOLAS HORACIO"/>
    <n v="50256997"/>
    <s v="LUKOWSKI, JORGE"/>
    <n v="50255223"/>
    <s v="LONGINOTTI, JOSE LUIS"/>
    <n v="27310331754"/>
    <s v="F"/>
    <s v="AR"/>
    <s v="Argentina"/>
    <s v="ariana.fernandez@neoris.com"/>
    <s v="ariana.fernandez"/>
    <n v="4600"/>
    <n v="1313"/>
    <n v="77"/>
    <n v="22"/>
    <n v="16"/>
    <s v="ARGENTINA"/>
    <n v="8"/>
    <s v="ARGENTINA"/>
    <n v="4"/>
    <s v="ROS - BS AS"/>
    <s v="ROS - BS ASSUPPORPX06"/>
    <n v="8"/>
    <s v="Marketing"/>
    <n v="802"/>
    <s v="MARKETING"/>
    <s v="MK2"/>
    <s v="MARKE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MARKETING"/>
    <s v="MARKETING GENERALIST"/>
    <s v="MARKETING-MARKETING GENERALIST"/>
    <m/>
    <m/>
    <m/>
    <m/>
    <m/>
    <n v="0"/>
    <m/>
    <m/>
    <n v="110693.66"/>
    <n v="1781.3591889282266"/>
    <m/>
    <m/>
    <n v="1"/>
    <n v="187987.26080869572"/>
    <n v="187987.26080869572"/>
    <n v="3025.2214484823899"/>
    <n v="0.58883596432976826"/>
    <n v="166017.33201066562"/>
    <n v="2671.6661089582494"/>
    <s v="Apply"/>
    <m/>
    <n v="110693.66"/>
    <n v="1781.3591889282266"/>
    <n v="0.58883596432976826"/>
    <n v="166017.33201066562"/>
    <n v="2671.6661089582494"/>
    <s v="ARS"/>
    <n v="0"/>
    <s v="ZABRANA, NICOLAS HORACIO"/>
    <s v="NO"/>
    <m/>
    <n v="0"/>
    <n v="0"/>
    <s v="LUKOWSKI, JORGE"/>
  </r>
  <r>
    <n v="50250823"/>
    <s v="FEVRIER, GASPAR"/>
    <s v="AR"/>
    <s v="Mgmt"/>
    <n v="6"/>
    <n v="3772"/>
    <s v="NEORIS CONSULTING ARGENTINA"/>
    <n v="3772472"/>
    <s v="OTS TELCO"/>
    <s v="Active"/>
    <s v="Full-time Regular"/>
    <s v="MNGSER"/>
    <s v="Managed Services"/>
    <s v="MX06"/>
    <s v="Module Master"/>
    <s v="Module Master"/>
    <s v="Manager / Master"/>
    <d v="2013-12-16T00:00:00"/>
    <d v="2013-12-16T00:00:00"/>
    <d v="2019-05-01T00:00:00"/>
    <m/>
    <m/>
    <d v="1976-05-23T00:00:00"/>
    <n v="50250786"/>
    <s v="FULCINI, IGNACIO NICOLAS"/>
    <n v="50171792"/>
    <s v="PALMITESSA, SABRINA MAGALI"/>
    <n v="50250248"/>
    <s v="ZABRANA, NICOLAS HORACIO"/>
    <n v="50250786"/>
    <s v="FULCINI, IGNACIO NICOLAS"/>
    <n v="50254511"/>
    <s v="CANELO, ALEJANDRO FABIO"/>
    <n v="20253172445"/>
    <s v="M"/>
    <s v="AR"/>
    <s v="Argentina"/>
    <s v="gaspar.fevrier@neoris.com"/>
    <s v="gaspar.fevrier"/>
    <n v="3620"/>
    <n v="1034"/>
    <n v="60"/>
    <n v="17"/>
    <n v="16"/>
    <s v="ARGENTINA"/>
    <n v="8"/>
    <s v="ARGENTINA"/>
    <n v="4"/>
    <s v="ROS - BS AS"/>
    <s v="ROS - BS ASMNGSERMX06"/>
    <n v="7"/>
    <s v="General Operation"/>
    <n v="964"/>
    <s v="TELCOS DIVISION"/>
    <s v="L70"/>
    <s v="TELCOS DEPARTMENT AC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83432.94"/>
    <n v="1342.6607660122304"/>
    <m/>
    <m/>
    <n v="1"/>
    <n v="171400.14956086961"/>
    <n v="171400.14956086961"/>
    <n v="2758.2901442045318"/>
    <n v="0.48677285412968863"/>
    <n v="127164.80398538212"/>
    <n v="2046.4242675471858"/>
    <s v="Apply"/>
    <m/>
    <n v="83432.94"/>
    <n v="1342.6607660122304"/>
    <n v="0.48677285412968863"/>
    <n v="127164.80398538212"/>
    <n v="2046.4242675471858"/>
    <s v="ARS"/>
    <n v="0"/>
    <s v="ZABRANA, NICOLAS HORACIO"/>
    <s v="NO"/>
    <m/>
    <n v="0"/>
    <n v="0"/>
    <s v="CANELO, ALEJANDRO FABIO"/>
  </r>
  <r>
    <n v="50178384"/>
    <s v="GAMBARO, MATIAS NICOLAS"/>
    <s v="AR"/>
    <s v="Mgmt"/>
    <n v="6"/>
    <n v="228"/>
    <s v="NEORIS ARGENTINA"/>
    <n v="2280472"/>
    <s v="OTS TELCO"/>
    <s v="Active"/>
    <s v="Full-time Regular"/>
    <s v="PROJCT"/>
    <s v="Project Management"/>
    <s v="PM06"/>
    <s v="Project Manager"/>
    <s v="Project Manager"/>
    <s v="Manager / Master"/>
    <d v="2012-06-04T00:00:00"/>
    <d v="2012-06-04T00:00:00"/>
    <d v="2019-05-01T00:00:00"/>
    <m/>
    <m/>
    <d v="1981-07-22T00:00:00"/>
    <n v="50172284"/>
    <s v="DELIA, OSCAR ENRIQUE"/>
    <n v="50171792"/>
    <s v="PALMITESSA, SABRINA MAGALI"/>
    <n v="50250248"/>
    <s v="ZABRANA, NICOLAS HORACIO"/>
    <n v="50172284"/>
    <s v="DELIA, OSCAR ENRIQUE"/>
    <n v="50254511"/>
    <s v="CANELO, ALEJANDRO FABIO"/>
    <n v="20289864939"/>
    <s v="M"/>
    <s v="AR"/>
    <s v="Argentina"/>
    <s v="matias.gambaro@neoris.com"/>
    <s v="matias.gambaro"/>
    <n v="5900"/>
    <n v="1685"/>
    <n v="98"/>
    <n v="28"/>
    <n v="16"/>
    <s v="ARGENTINA"/>
    <n v="8"/>
    <s v="ARGENTINA"/>
    <n v="4"/>
    <s v="ROS - BS AS"/>
    <s v="ROS - BS ASPROJCTPM06"/>
    <n v="7"/>
    <s v="General Operation"/>
    <n v="964"/>
    <s v="TELCOS DIVISION"/>
    <s v="L68"/>
    <s v="TELCOS DEPARTMENT AC"/>
    <n v="100"/>
    <s v="Billable"/>
    <n v="17"/>
    <s v="Business Unit SD"/>
    <m/>
    <s v="ARGBSAS"/>
    <s v="Caseros 3039, P1, Ed Tesla II"/>
    <n v="40"/>
    <m/>
    <s v="."/>
    <s v="PROJECT LEADER"/>
    <s v="PROJECT MANAGEMENT &amp; PMO"/>
    <s v="PROJECT LEADER"/>
    <s v="."/>
    <s v="PROJECT LEADER"/>
    <m/>
    <m/>
    <m/>
    <m/>
    <m/>
    <n v="0"/>
    <m/>
    <m/>
    <n v="145695.14000000001"/>
    <n v="2344.6272932088832"/>
    <m/>
    <m/>
    <n v="1"/>
    <n v="180730"/>
    <n v="180730"/>
    <n v="2908.4325716124881"/>
    <n v="0.80614806617606383"/>
    <n v="219885.31134848812"/>
    <n v="3538.5470123670439"/>
    <s v="Apply"/>
    <m/>
    <n v="145695.14000000001"/>
    <n v="2344.6272932088832"/>
    <n v="0.80614806617606383"/>
    <n v="219885.31134848812"/>
    <n v="3538.5470123670439"/>
    <s v="ARS"/>
    <n v="0"/>
    <s v="ZABRANA, NICOLAS HORACIO"/>
    <s v="NO"/>
    <m/>
    <n v="0"/>
    <n v="0"/>
    <s v="CANELO, ALEJANDRO FABIO"/>
  </r>
  <r>
    <n v="50256559"/>
    <s v="GARCIA MUXI, AUGUSTO"/>
    <s v="AR"/>
    <s v="Mgmt"/>
    <n v="6"/>
    <n v="3772"/>
    <s v="NEORIS CONSULTING ARGENTINA"/>
    <n v="3772437"/>
    <s v="CPG &amp; Retail AGM"/>
    <s v="Active"/>
    <s v="Full-time Regular"/>
    <s v="BUSMGT"/>
    <s v="Business Management"/>
    <s v="VM06"/>
    <s v="Vertical Manager"/>
    <s v="Vertical Manager"/>
    <s v="Manager / Master"/>
    <d v="2019-01-28T00:00:00"/>
    <d v="2019-01-28T00:00:00"/>
    <d v="2019-05-01T00:00:00"/>
    <m/>
    <m/>
    <d v="1986-05-18T00:00:00"/>
    <n v="50172278"/>
    <s v="RAMACCIOTTI, SEBASTIAN ADOLFO"/>
    <n v="50250248"/>
    <s v="ZABRANA, NICOLAS HORACIO"/>
    <n v="50250248"/>
    <s v="ZABRANA, NICOLAS HORACIO"/>
    <n v="50172278"/>
    <s v="RAMACCIOTTI, SEBASTIAN ADOLFO"/>
    <n v="50172278"/>
    <s v="RAMACCIOTTI, SEBASTIAN ADOLFO"/>
    <n v="23322712049"/>
    <s v="M"/>
    <s v="AR"/>
    <s v="Argentina"/>
    <s v="augusto.garcia@neoris.com"/>
    <s v="augusto.garcia"/>
    <n v="4180"/>
    <n v="1194"/>
    <n v="70"/>
    <n v="20"/>
    <n v="16"/>
    <s v="ARGENTINA"/>
    <n v="8"/>
    <s v="ARGENTINA"/>
    <n v="4"/>
    <s v="ROS - BS AS"/>
    <s v="ROS - BS ASBUSMGTVM06"/>
    <n v="9"/>
    <s v="Sales"/>
    <n v="653"/>
    <s v="RETAIL &amp; CPG DIVISION"/>
    <s v="RC1"/>
    <s v="CPG &amp; Retail  DEPARTMENT  AGM"/>
    <n v="0"/>
    <s v="Non Billable"/>
    <n v="17"/>
    <s v="Business Unit SD"/>
    <m/>
    <s v="ARGBSAS"/>
    <s v="Caseros 3039, P1, Ed Tesla II"/>
    <n v="40"/>
    <m/>
    <s v="."/>
    <s v="BUSINESS SUPPORT"/>
    <s v="BUSINESS SUPPORT"/>
    <s v="HUMAN CAPITAL"/>
    <s v="TALENT ACQUISITION"/>
    <s v="Vertical Manager"/>
    <m/>
    <m/>
    <m/>
    <m/>
    <n v="15"/>
    <n v="193300.236"/>
    <m/>
    <m/>
    <n v="107389.02"/>
    <n v="1728.1786289024783"/>
    <m/>
    <m/>
    <n v="1"/>
    <n v="232865.13551899066"/>
    <n v="232865.13551899066"/>
    <n v="3747.4273498389225"/>
    <n v="0.46116401135215107"/>
    <n v="148125.04928175337"/>
    <n v="2383.7310795261242"/>
    <s v="Apply"/>
    <m/>
    <n v="107389.02"/>
    <n v="1728.1786289024783"/>
    <n v="0.46116401135215107"/>
    <n v="148125.04928175337"/>
    <n v="2383.7310795261242"/>
    <s v="ARS"/>
    <n v="0"/>
    <s v="ZABRANA, NICOLAS HORACIO"/>
    <s v="NO"/>
    <m/>
    <n v="0"/>
    <n v="0"/>
    <s v="RAMACCIOTTI, SEBASTIAN ADOLFO"/>
  </r>
  <r>
    <n v="50179777"/>
    <s v="GARCIA, VERONICA LORENA"/>
    <s v="AR"/>
    <s v="Mgmt"/>
    <n v="6"/>
    <n v="228"/>
    <s v="NEORIS ARGENTINA"/>
    <n v="2280470"/>
    <s v="OTS AGRIBUSINESS"/>
    <s v="Active"/>
    <s v="Full-time Regular"/>
    <s v="PROJCT"/>
    <s v="Project Management"/>
    <s v="PM06"/>
    <s v="Project Manager"/>
    <s v="Project Manager"/>
    <s v="Manager / Master"/>
    <d v="2010-07-01T00:00:00"/>
    <d v="2010-07-01T00:00:00"/>
    <d v="2019-05-01T00:00:00"/>
    <m/>
    <m/>
    <d v="1974-09-26T00:00:00"/>
    <n v="50173907"/>
    <s v="MORENO, CESAR OSCAR"/>
    <n v="50171792"/>
    <s v="PALMITESSA, SABRINA MAGALI"/>
    <n v="50250248"/>
    <s v="ZABRANA, NICOLAS HORACIO"/>
    <n v="50173907"/>
    <s v="MORENO, CESAR OSCAR"/>
    <n v="50173907"/>
    <s v="MORENO, CESAR OSCAR"/>
    <n v="27241708778"/>
    <s v="F"/>
    <s v="AR"/>
    <s v="Argentina"/>
    <s v="veronica.garcia@neoris.com"/>
    <s v="veronica.garcia"/>
    <n v="5900"/>
    <n v="1685"/>
    <n v="98"/>
    <n v="28"/>
    <n v="16"/>
    <s v="ARGENTINA"/>
    <n v="8"/>
    <s v="ARGENTINA"/>
    <n v="4"/>
    <s v="ROS - BS AS"/>
    <s v="ROS - BS ASPROJCTPM06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PROCESSES - CHANGE MGMT"/>
    <s v="PROJECT MANAGEMENT &amp; PMO"/>
    <s v="PMO"/>
    <s v="."/>
    <s v="PMO"/>
    <m/>
    <m/>
    <m/>
    <m/>
    <m/>
    <n v="0"/>
    <m/>
    <m/>
    <n v="110985.51"/>
    <n v="1786.0558416478918"/>
    <m/>
    <m/>
    <n v="1"/>
    <n v="180730"/>
    <n v="180730"/>
    <n v="2908.4325716124881"/>
    <n v="0.6140956675704089"/>
    <n v="163723.07351774332"/>
    <n v="2634.7453092652609"/>
    <s v="Apply"/>
    <m/>
    <n v="110985.51"/>
    <n v="1786.0558416478918"/>
    <n v="0.6140956675704089"/>
    <n v="163723.07351774332"/>
    <n v="2634.7453092652609"/>
    <s v="ARS"/>
    <n v="0"/>
    <s v="ZABRANA, NICOLAS HORACIO"/>
    <s v="NO"/>
    <m/>
    <n v="0"/>
    <n v="0"/>
    <s v="MORENO, CESAR OSCAR"/>
  </r>
  <r>
    <n v="50174609"/>
    <s v="GONZALEZ, JAVIER ALEJANDRO"/>
    <s v="AR"/>
    <s v="Mgmt"/>
    <n v="6"/>
    <n v="228"/>
    <s v="NEORIS ARGENTINA"/>
    <n v="2280201"/>
    <s v="PRESALES Digital Delivery Cent"/>
    <s v="Active"/>
    <s v="Full-time Regular"/>
    <s v="DEVELO"/>
    <s v="Software Development"/>
    <s v="DX06"/>
    <s v="Master Software Developer"/>
    <s v="Master Software Developer"/>
    <s v="Manager / Master"/>
    <d v="2005-07-01T00:00:00"/>
    <d v="2005-07-01T00:00:00"/>
    <d v="2019-05-01T00:00:00"/>
    <m/>
    <m/>
    <d v="1976-11-04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0256118778"/>
    <s v="M"/>
    <s v="AR"/>
    <s v="Argentina"/>
    <s v="javier.gonzalez@neoris.com"/>
    <s v="javier.gonzalez"/>
    <n v="6280"/>
    <n v="1794"/>
    <n v="105"/>
    <n v="30"/>
    <n v="16"/>
    <s v="ARGENTINA"/>
    <n v="8"/>
    <s v="ARGENTINA"/>
    <n v="4"/>
    <s v="ROS - BS AS"/>
    <s v="ROS - BS ASDEVELODX06"/>
    <n v="24"/>
    <s v="Presales"/>
    <n v="6"/>
    <s v="Digital Solutions"/>
    <s v="F36"/>
    <s v="PRESALES Digital Delivery Cent"/>
    <n v="0"/>
    <s v="Non Billable"/>
    <n v="17"/>
    <s v="Business Unit SD"/>
    <n v="7452"/>
    <s v="ARGROS"/>
    <s v="Rosario-MadresPlaza 25Mayo3020"/>
    <n v="40"/>
    <m/>
    <s v="."/>
    <s v="FUNCTIONAL ANALYST"/>
    <s v="DEVELOPMENT CAPABILITIES"/>
    <s v="FUNCTIONAL ANALYST"/>
    <s v="."/>
    <s v="Presales Solution Specialist - Presales Solution Specialist-OTHERS"/>
    <m/>
    <m/>
    <m/>
    <m/>
    <m/>
    <n v="0"/>
    <m/>
    <m/>
    <n v="168838.85"/>
    <n v="2717.0719343418091"/>
    <m/>
    <m/>
    <n v="1"/>
    <n v="178772.1990043479"/>
    <n v="178772.1990043479"/>
    <n v="2876.9262794391357"/>
    <n v="0.94443571730016973"/>
    <n v="239655.76790078517"/>
    <n v="3856.7069182617502"/>
    <s v="Apply"/>
    <m/>
    <n v="168838.85"/>
    <n v="2717.0719343418091"/>
    <n v="0.94443571730016973"/>
    <n v="239655.76790078517"/>
    <n v="3856.7069182617502"/>
    <s v="ARS"/>
    <n v="0"/>
    <s v="ZABRANA, NICOLAS HORACIO"/>
    <s v="NO"/>
    <m/>
    <n v="0"/>
    <n v="0"/>
    <s v="LAPORTA, JORGE EDUARDO/DELIA, OSCAR ENRIQUE/MATHEU, EDUARDO GABRIEL"/>
  </r>
  <r>
    <n v="50176023"/>
    <s v="IÑARREA, ESTEBAN"/>
    <s v="AR"/>
    <s v="Mgmt"/>
    <n v="6"/>
    <n v="3446"/>
    <s v="NEORIS ONE ARGENTINA"/>
    <n v="3446906"/>
    <s v="SAP Delivery"/>
    <s v="Active"/>
    <s v="Full-time Regular"/>
    <s v="DEVELO"/>
    <s v="Software Development"/>
    <s v="DY06"/>
    <s v="Master Software Developer - HT"/>
    <s v="Master Software Developer - HT"/>
    <s v="Manager / Master"/>
    <d v="2011-10-24T00:00:00"/>
    <d v="2011-10-24T00:00:00"/>
    <d v="2019-05-01T00:00:00"/>
    <m/>
    <m/>
    <d v="1979-09-18T00:00:00"/>
    <n v="50175183"/>
    <s v="VIGO, MARIO ALBERTO"/>
    <n v="50171792"/>
    <s v="PALMITESSA, SABRINA MAGALI"/>
    <n v="50250248"/>
    <s v="ZABRANA, NICOLAS HORACIO"/>
    <n v="50175183"/>
    <s v="VIGO, MARIO ALBERTO"/>
    <n v="50173959"/>
    <s v="RODRIGUEZ, CESAR"/>
    <n v="23276267779"/>
    <s v="M"/>
    <s v="AR"/>
    <s v="Argentina"/>
    <s v="esteban.inarrea@neoris.com"/>
    <s v="esteban.inarrea"/>
    <n v="4815"/>
    <n v="1375"/>
    <n v="80"/>
    <n v="23"/>
    <n v="16"/>
    <s v="ARGENTINA"/>
    <n v="8"/>
    <s v="ARGENTINA"/>
    <n v="3"/>
    <s v="SF - SN - ROJAS"/>
    <s v="SF - SN - ROJASDEVELODY06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03903.49"/>
    <n v="1672.0870614740909"/>
    <m/>
    <m/>
    <n v="1"/>
    <n v="189856.07534261743"/>
    <n v="210951.19482513049"/>
    <n v="3394.7730097381796"/>
    <n v="0.49254753018171599"/>
    <n v="157413.61413364654"/>
    <n v="2533.2091106154899"/>
    <s v="Apply"/>
    <m/>
    <n v="103903.49"/>
    <n v="1672.0870614740909"/>
    <n v="0.49254753018171599"/>
    <n v="157413.61413364654"/>
    <n v="2533.2091106154899"/>
    <s v="ARS"/>
    <n v="0"/>
    <s v="ZABRANA, NICOLAS HORACIO"/>
    <s v="NO"/>
    <m/>
    <n v="0"/>
    <n v="0"/>
    <s v="RODRIGUEZ, CESAR"/>
  </r>
  <r>
    <n v="50174895"/>
    <s v="LEVERATTO, ANDRES FEDERICO"/>
    <s v="AR"/>
    <s v="Mgmt"/>
    <n v="6"/>
    <n v="3772"/>
    <s v="NEORIS CONSULTING ARGENTINA"/>
    <n v="3772906"/>
    <s v="SAP Delivery"/>
    <s v="Active"/>
    <s v="Full-time Regular"/>
    <s v="DEVELO"/>
    <s v="Software Development"/>
    <s v="DY06"/>
    <s v="Master Software Developer - HT"/>
    <s v="Master Software Developer - HT"/>
    <s v="Manager / Master"/>
    <d v="2010-11-01T00:00:00"/>
    <d v="2010-11-01T00:00:00"/>
    <d v="2019-05-01T00:00:00"/>
    <m/>
    <m/>
    <d v="1981-12-01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0289786970"/>
    <s v="M"/>
    <s v="AR"/>
    <s v="Argentina"/>
    <s v="federico.leveratto@neoris.com"/>
    <s v="federico.leveratto"/>
    <n v="4540"/>
    <n v="1297"/>
    <n v="76"/>
    <n v="22"/>
    <n v="16"/>
    <s v="ARGENTINA"/>
    <n v="8"/>
    <s v="ARGENTINA"/>
    <n v="3"/>
    <s v="SF - SN - ROJAS"/>
    <s v="SF - SN - ROJASDEVELODY06"/>
    <n v="7"/>
    <s v="General Operation"/>
    <n v="40"/>
    <s v="SAP Technical"/>
    <s v="T44"/>
    <s v="SAP Delivery"/>
    <n v="100"/>
    <s v="Billable"/>
    <n v="55"/>
    <s v="Foundational Solutions"/>
    <m/>
    <s v="ARGSNICOLA"/>
    <s v="25 de mayo 11"/>
    <n v="40"/>
    <m/>
    <s v="."/>
    <s v="ABAP"/>
    <s v="MANAGEMENT &amp; STRUCTURE"/>
    <s v="LINES OF SERVICES MANAGER"/>
    <s v="."/>
    <s v="Lines of Services Manager"/>
    <m/>
    <m/>
    <m/>
    <m/>
    <m/>
    <n v="0"/>
    <m/>
    <m/>
    <n v="110949.09"/>
    <n v="1785.4697457354359"/>
    <m/>
    <m/>
    <n v="0.9"/>
    <n v="189856.07534261743"/>
    <n v="189856.07534261743"/>
    <n v="3055.2957087643617"/>
    <n v="0.58438524972023898"/>
    <n v="170028.88728777686"/>
    <n v="2736.2228401637731"/>
    <s v="Apply"/>
    <m/>
    <n v="110949.09"/>
    <n v="1785.4697457354359"/>
    <n v="0.58438524972023898"/>
    <n v="170028.88728777686"/>
    <n v="2736.2228401637731"/>
    <s v="ARS"/>
    <n v="0"/>
    <s v="ZABRANA, NICOLAS HORACIO"/>
    <s v="NO"/>
    <m/>
    <n v="0"/>
    <n v="0"/>
    <s v="RODRIGUEZ, CESAR"/>
  </r>
  <r>
    <n v="50173658"/>
    <s v="LIZAZU, CARLOS"/>
    <s v="AR"/>
    <s v="Mgmt"/>
    <n v="6"/>
    <n v="3772"/>
    <s v="NEORIS CONSULTING ARGENTINA"/>
    <n v="3772924"/>
    <s v="SAP Functional Delivery"/>
    <s v="Active"/>
    <s v="Full-time Regular"/>
    <s v="SYINCO"/>
    <s v="Systems Integration Consulting"/>
    <s v="SX06"/>
    <s v="SI Master"/>
    <s v="SI Master"/>
    <s v="Manager / Master"/>
    <d v="2011-08-04T00:00:00"/>
    <d v="2011-08-04T00:00:00"/>
    <d v="2019-05-01T00:00:00"/>
    <m/>
    <m/>
    <d v="1968-03-04T00:00:00"/>
    <n v="50255506"/>
    <s v="VIDAL, SANDRA KARINA"/>
    <n v="50171792"/>
    <s v="PALMITESSA, SABRINA MAGALI"/>
    <n v="50250248"/>
    <s v="ZABRANA, NICOLAS HORACIO"/>
    <n v="50255506"/>
    <s v="VIDAL, SANDRA KARINA"/>
    <n v="50256445"/>
    <s v="LLAMBIAS, JAIME LUIS"/>
    <n v="20200177402"/>
    <s v="M"/>
    <s v="AR"/>
    <s v="Argentina"/>
    <s v="carlos.lizazu@neoris.com"/>
    <s v="carlos.lizazu"/>
    <n v="6435"/>
    <n v="1838"/>
    <n v="107"/>
    <n v="31"/>
    <n v="16"/>
    <s v="ARGENTINA"/>
    <n v="8"/>
    <s v="ARGENTINA"/>
    <n v="4"/>
    <s v="ROS - BS AS"/>
    <s v="ROS - BS ASSYINCOSX06"/>
    <n v="7"/>
    <s v="General Operation"/>
    <n v="39"/>
    <s v="SAP Functional"/>
    <s v="T24"/>
    <s v="SAP Functional Delivery"/>
    <n v="100"/>
    <s v="Billable"/>
    <n v="55"/>
    <s v="Foundational Solutions"/>
    <m/>
    <s v="ARGROS"/>
    <s v="Rosario-MadresPlaza 25Mayo3020"/>
    <n v="40"/>
    <m/>
    <s v="."/>
    <s v="SAP FUNCTIONAL"/>
    <s v="PLATFORMS &amp; SOLUTIONS"/>
    <s v="ERP DEVELOPMENT &amp; IMPLEMENTATI"/>
    <s v="SAP R3 - LOGISTICS MM (MATERIA"/>
    <s v="ERP SOLUTIONS - SAP R3 - LOGISTICS MM (MATERIALS MANAGEMENT)"/>
    <m/>
    <m/>
    <m/>
    <m/>
    <m/>
    <n v="0"/>
    <m/>
    <m/>
    <n v="162996.16"/>
    <n v="2623.0473125201161"/>
    <m/>
    <m/>
    <n v="1"/>
    <n v="180615.21136521746"/>
    <n v="180615.21136521746"/>
    <n v="2906.5853132477864"/>
    <n v="0.90244979239544554"/>
    <n v="239398.35077648057"/>
    <n v="3852.5643832713317"/>
    <s v="Apply"/>
    <m/>
    <n v="162996.16"/>
    <n v="2623.0473125201161"/>
    <n v="0.90244979239544554"/>
    <n v="239398.35077648057"/>
    <n v="3852.5643832713317"/>
    <s v="ARS"/>
    <n v="0"/>
    <s v="ZABRANA, NICOLAS HORACIO"/>
    <s v="NO"/>
    <m/>
    <n v="0"/>
    <n v="0"/>
    <s v="LLAMBIAS, JAIME LUIS"/>
  </r>
  <r>
    <n v="50253251"/>
    <s v="LONGO, CRISTIAN"/>
    <s v="AR"/>
    <s v="Mgmt"/>
    <n v="6"/>
    <n v="3446"/>
    <s v="NEORIS ONE ARGENTINA"/>
    <n v="3446134"/>
    <s v="Sales Performance Mgte."/>
    <s v="Active"/>
    <s v="Full-time Regular"/>
    <s v="SERMGT"/>
    <s v="Service Management"/>
    <s v="MU06"/>
    <s v="Service Manager"/>
    <s v="Service Manager"/>
    <s v="Manager / Master"/>
    <d v="2016-08-16T00:00:00"/>
    <d v="2016-08-16T00:00:00"/>
    <d v="2019-05-01T00:00:00"/>
    <m/>
    <m/>
    <d v="1978-12-15T00:00:00"/>
    <n v="50256044"/>
    <s v="JUNIOR, EULER DE ALMEIDA BARBO"/>
    <n v="50172278"/>
    <s v="RAMACCIOTTI, SEBASTIAN ADOLFO"/>
    <n v="50250248"/>
    <s v="ZABRANA, NICOLAS HORACIO"/>
    <n v="50256044"/>
    <s v="JUNIOR, EULER DE ALMEIDA BARBO"/>
    <n v="50256044"/>
    <s v="JUNIOR, EULER DE ALMEIDA BARBO"/>
    <n v="20270084738"/>
    <s v="M"/>
    <s v="AR"/>
    <s v="Argentina"/>
    <s v="cristian.longo@neoris.com"/>
    <s v="cristian.longo"/>
    <n v="7830"/>
    <n v="2237"/>
    <n v="131"/>
    <n v="37"/>
    <n v="16"/>
    <s v="ARGENTINA"/>
    <n v="8"/>
    <s v="ARGENTINA"/>
    <n v="4"/>
    <s v="ROS - BS AS"/>
    <s v="ROS - BS ASSERMGTMU06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PROJECT MANAGER"/>
    <s v="PROJECT MANAGEMENT &amp; PMO"/>
    <s v="PROJECT MANAGER"/>
    <s v="."/>
    <s v="PROJECT MANAGER"/>
    <m/>
    <m/>
    <m/>
    <m/>
    <m/>
    <n v="0"/>
    <m/>
    <m/>
    <n v="196715.8"/>
    <n v="3165.6871580302541"/>
    <m/>
    <m/>
    <n v="1"/>
    <n v="180730"/>
    <n v="180730"/>
    <n v="2908.4325716124881"/>
    <n v="1.0884512809162838"/>
    <n v="284064.50021896529"/>
    <n v="4571.3630546985078"/>
    <s v="Apply"/>
    <m/>
    <n v="196715.8"/>
    <n v="3165.6871580302541"/>
    <n v="1.0884512809162838"/>
    <n v="284064.50021896529"/>
    <n v="4571.3630546985078"/>
    <s v="ARS"/>
    <n v="0"/>
    <s v="ZABRANA, NICOLAS HORACIO"/>
    <s v="NO"/>
    <m/>
    <n v="0"/>
    <n v="0"/>
    <s v="JUNIOR, EULER DE ALMEIDA BARBOSA"/>
  </r>
  <r>
    <n v="50174384"/>
    <s v="MAINO, CLAUDIO FERNANDO"/>
    <s v="AR"/>
    <s v="Mgmt"/>
    <n v="6"/>
    <n v="3772"/>
    <s v="NEORIS CONSULTING ARGENTINA"/>
    <n v="3772906"/>
    <s v="SAP Delivery"/>
    <s v="Active"/>
    <s v="Full-time Regular"/>
    <s v="SYINCO"/>
    <s v="Systems Integration Consulting"/>
    <s v="SX06"/>
    <s v="SI Master"/>
    <s v="SI Master"/>
    <s v="Manager / Master"/>
    <d v="2005-04-18T00:00:00"/>
    <d v="2005-04-18T00:00:00"/>
    <d v="2019-05-01T00:00:00"/>
    <m/>
    <m/>
    <d v="1972-09-14T00:00:00"/>
    <n v="50176143"/>
    <s v="CASTRO LOPEZ, JAIME"/>
    <n v="50171792"/>
    <s v="PALMITESSA, SABRINA MAGALI"/>
    <n v="50250248"/>
    <s v="ZABRANA, NICOLAS HORACIO"/>
    <n v="50176143"/>
    <s v="CASTRO LOPEZ, JAIME"/>
    <n v="50176143"/>
    <s v="CASTRO LOPEZ, JAIME"/>
    <n v="20229626478"/>
    <s v="M"/>
    <s v="AR"/>
    <s v="Argentina"/>
    <s v="claudio.maino@neoris.com"/>
    <s v="claudio.maino"/>
    <n v="6435"/>
    <n v="1838"/>
    <n v="107"/>
    <n v="31"/>
    <n v="16"/>
    <s v="ARGENTINA"/>
    <n v="8"/>
    <s v="ARGENTINA"/>
    <n v="3"/>
    <s v="SF - SN - ROJAS"/>
    <s v="SF - SN - ROJASSYINCOSX06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SAP BASIS"/>
    <s v="PLATFORMS &amp; SOLUTIONS"/>
    <s v="ERP DEVELOPMENT &amp; IMPLEMENTATI"/>
    <s v="SAP BASIS"/>
    <s v="SAP  - SAP BASIS"/>
    <m/>
    <m/>
    <m/>
    <m/>
    <m/>
    <n v="0"/>
    <m/>
    <m/>
    <n v="134968.31"/>
    <n v="2172.0037013196006"/>
    <m/>
    <m/>
    <n v="1"/>
    <n v="162553.69022869572"/>
    <n v="180615.21136521746"/>
    <n v="2906.5853132477864"/>
    <n v="0.74726989482122841"/>
    <n v="200419.12156799535"/>
    <n v="3225.2835785000862"/>
    <s v="Apply"/>
    <m/>
    <n v="134968.31"/>
    <n v="2172.0037013196006"/>
    <n v="0.74726989482122841"/>
    <n v="200419.12156799535"/>
    <n v="3225.2835785000862"/>
    <s v="ARS"/>
    <n v="0"/>
    <s v="ZABRANA, NICOLAS HORACIO"/>
    <s v="NO"/>
    <m/>
    <n v="0"/>
    <n v="0"/>
    <s v="RODRIGUEZ, CESAR"/>
  </r>
  <r>
    <n v="50178639"/>
    <s v="MAINZ, LORENA"/>
    <s v="AR"/>
    <s v="Mgmt"/>
    <n v="6"/>
    <n v="3446"/>
    <s v="NEORIS ONE ARGENTINA"/>
    <n v="3446906"/>
    <s v="SAP Delivery"/>
    <s v="Active"/>
    <s v="Full-time Regular"/>
    <s v="SERMGT"/>
    <s v="Service Management"/>
    <s v="MU06"/>
    <s v="Service Manager"/>
    <s v="Service Manager"/>
    <s v="Manager / Master"/>
    <d v="2008-10-20T00:00:00"/>
    <d v="2008-10-20T00:00:00"/>
    <d v="2019-05-01T00:00:00"/>
    <m/>
    <m/>
    <d v="1973-02-24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7232620825"/>
    <s v="F"/>
    <s v="AR"/>
    <s v="Argentina"/>
    <s v=" lorena.mainz@neoris.com"/>
    <s v=" lorena.mainz"/>
    <n v="4625"/>
    <n v="1321"/>
    <n v="77"/>
    <n v="22"/>
    <n v="16"/>
    <s v="ARGENTINA"/>
    <n v="8"/>
    <s v="ARGENTINA"/>
    <n v="3"/>
    <s v="SF - SN - ROJAS"/>
    <s v="SF - SN - ROJASSERMGTMU06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PROJECT MANAGER"/>
    <s v="PROJECT MANAGEMENT &amp; PMO"/>
    <s v="SERVICE MANAGER"/>
    <s v="."/>
    <s v="SERVICE MANAGER"/>
    <m/>
    <m/>
    <m/>
    <m/>
    <m/>
    <n v="0"/>
    <m/>
    <m/>
    <n v="125707.97"/>
    <n v="2022.9798841326037"/>
    <m/>
    <m/>
    <n v="0.9"/>
    <n v="162657"/>
    <n v="162657"/>
    <n v="2617.5893144512393"/>
    <n v="0.77284082455719705"/>
    <n v="174447.0448023809"/>
    <n v="2807.3228967232203"/>
    <s v="Apply"/>
    <m/>
    <n v="125707.97"/>
    <n v="2022.9798841326037"/>
    <n v="0.77284082455719705"/>
    <n v="174447.0448023809"/>
    <n v="2807.3228967232203"/>
    <s v="ARS"/>
    <n v="0"/>
    <s v="ZABRANA, NICOLAS HORACIO"/>
    <s v="NO"/>
    <m/>
    <n v="0"/>
    <n v="0"/>
    <s v="RODRIGUEZ, CESAR"/>
  </r>
  <r>
    <n v="50171517"/>
    <s v="MANZANARES, SEBASTIAN ALBERTO"/>
    <s v="AR"/>
    <s v="Mgmt"/>
    <n v="6"/>
    <n v="3772"/>
    <s v="NEORIS CONSULTING ARGENTINA"/>
    <n v="3772500"/>
    <s v="INFORMATION TECHNOLOGY"/>
    <s v="Active"/>
    <s v="Full-time Regular"/>
    <s v="SUPPOR"/>
    <s v="Business Support"/>
    <s v="UU06"/>
    <s v="Business Support Manager"/>
    <s v="Business Support Manager"/>
    <s v="Manager / Master"/>
    <d v="2010-12-01T00:00:00"/>
    <d v="2010-12-01T00:00:00"/>
    <d v="2019-05-01T00:00:00"/>
    <m/>
    <m/>
    <d v="1973-12-24T00:00:00"/>
    <n v="50172243"/>
    <s v="MANCHO BERCELLINI, VERONICA"/>
    <n v="50172243"/>
    <s v="MANCHO BERCELLINI, VERONICA"/>
    <n v="50250248"/>
    <s v="ZABRANA, NICOLAS HORACIO"/>
    <n v="50172243"/>
    <s v="MANCHO BERCELLINI, VERONICA"/>
    <n v="50172243"/>
    <s v="MANCHO BERCELLINI, VERONICA"/>
    <n v="23237601289"/>
    <s v="M"/>
    <s v="AR"/>
    <s v="Argentina"/>
    <s v="sebastian.manzanares@neoris.com"/>
    <s v="sebastian.manzanares"/>
    <n v="7260"/>
    <n v="2073"/>
    <n v="121"/>
    <n v="35"/>
    <n v="16"/>
    <s v="ARGENTINA"/>
    <n v="8"/>
    <s v="ARGENTINA"/>
    <n v="3"/>
    <s v="SF - SN - ROJAS"/>
    <s v="SF - SN - ROJASSUPPORUU06"/>
    <n v="5"/>
    <s v="IT"/>
    <n v="300"/>
    <s v="INFORMATION TECHNOLOGY"/>
    <n v="507"/>
    <s v="INFORMATION TECHNOLOGY"/>
    <n v="0"/>
    <s v="Non Billable"/>
    <n v="10"/>
    <s v="Country Management"/>
    <n v="7407"/>
    <s v="ARGROS"/>
    <s v="Rosario-MadresPlaza 25Mayo3020"/>
    <n v="40"/>
    <m/>
    <s v="."/>
    <s v="BUSINESS SUPPORT"/>
    <s v="BUSINESS SUPPORT"/>
    <s v="IT"/>
    <s v="."/>
    <s v="IT-CORPORATE APPLICATIONS"/>
    <m/>
    <m/>
    <m/>
    <m/>
    <n v="15"/>
    <n v="264807.53999999998"/>
    <m/>
    <m/>
    <n v="147115.29999999999"/>
    <n v="2367.4814934019951"/>
    <m/>
    <m/>
    <n v="1"/>
    <n v="185082.41939950944"/>
    <n v="205647.13266612162"/>
    <n v="3309.416360896711"/>
    <n v="0.71537734610114412"/>
    <n v="237928.50875299028"/>
    <n v="3828.9106654810153"/>
    <s v="Apply"/>
    <m/>
    <n v="147115.29999999999"/>
    <n v="2367.4814934019951"/>
    <n v="0.71537734610114412"/>
    <n v="237928.50875299028"/>
    <n v="3828.9106654810153"/>
    <s v="ARS"/>
    <n v="0"/>
    <s v="ZABRANA, NICOLAS HORACIO"/>
    <s v="NO"/>
    <m/>
    <n v="0"/>
    <n v="0"/>
    <s v="MANCHO BERCELLINI, VERONICA"/>
  </r>
  <r>
    <n v="50172253"/>
    <s v="MATHEU, EDUARDO GABRIEL"/>
    <s v="AR"/>
    <s v="Mgmt"/>
    <n v="6"/>
    <n v="228"/>
    <s v="NEORIS ARGENTINA"/>
    <n v="2280923"/>
    <s v="SWF (Non SAP)"/>
    <s v="Active"/>
    <s v="Full-time Regular"/>
    <s v="BUSMGT"/>
    <s v="Business Management"/>
    <s v="LM06"/>
    <s v="DS Manager"/>
    <s v="DS Manager"/>
    <s v="Manager / Master"/>
    <d v="2012-07-16T00:00:00"/>
    <d v="2012-07-16T00:00:00"/>
    <d v="2019-05-01T00:00:00"/>
    <m/>
    <m/>
    <d v="1973-07-15T00:00:00"/>
    <n v="50170544"/>
    <s v="PEREZ LOPEZ, RUBEN ANIBAL"/>
    <n v="50171792"/>
    <s v="PALMITESSA, SABRINA MAGALI"/>
    <n v="50250248"/>
    <s v="ZABRANA, NICOLAS HORACIO"/>
    <n v="50170544"/>
    <s v="PEREZ LOPEZ, RUBEN ANIBAL"/>
    <n v="50170544"/>
    <s v="PEREZ LOPEZ, RUBEN ANIBAL"/>
    <n v="20231532774"/>
    <s v="M"/>
    <s v="AR"/>
    <s v="Argentina"/>
    <s v="eduardo.matheu@neoris.com"/>
    <s v="eduardo.matheu"/>
    <n v="7210"/>
    <n v="2059"/>
    <n v="120"/>
    <n v="34"/>
    <n v="16"/>
    <s v="ARGENTINA"/>
    <n v="8"/>
    <s v="ARGENTINA"/>
    <n v="4"/>
    <s v="ROS - BS AS"/>
    <s v="ROS - BS ASBUSMGTLM06"/>
    <n v="7"/>
    <s v="General Operation"/>
    <n v="36"/>
    <s v="Software Factory"/>
    <s v="S63"/>
    <s v="SWF (Non SAP)"/>
    <n v="100"/>
    <s v="Billable"/>
    <n v="54"/>
    <s v="Digital Delivery Center"/>
    <n v="7716"/>
    <s v="ARGROJAS"/>
    <s v="Rojas - Av. 25 de Mayo 50"/>
    <n v="40"/>
    <m/>
    <s v="."/>
    <s v="VERTICAL MANAGER"/>
    <s v="MANAGEMENT &amp; STRUCTURE"/>
    <s v="LINES OF SERVICES MANAGER"/>
    <s v="."/>
    <s v="Lines of Services Manager"/>
    <m/>
    <m/>
    <m/>
    <m/>
    <n v="15"/>
    <n v="293436"/>
    <m/>
    <m/>
    <n v="163020"/>
    <n v="2623.4309623430963"/>
    <m/>
    <m/>
    <n v="0.9"/>
    <n v="177421.05563351672"/>
    <n v="159678.95007016504"/>
    <n v="2569.664468460976"/>
    <n v="1.0209235464559785"/>
    <n v="276687.23351926618"/>
    <n v="4452.6429597564565"/>
    <s v="Apply"/>
    <m/>
    <n v="163020"/>
    <n v="2623.4309623430963"/>
    <n v="1.0209235464559785"/>
    <n v="276687.23351926618"/>
    <n v="4452.6429597564565"/>
    <s v="ARS"/>
    <n v="0"/>
    <s v="ZABRANA, NICOLAS HORACIO"/>
    <s v="NO"/>
    <m/>
    <n v="0"/>
    <n v="0"/>
    <s v="LAPORTA, JORGE EDUARDO/DELIA, OSCAR ENRIQUE/MATHEU, EDUARDO GABRIEL"/>
  </r>
  <r>
    <n v="50250069"/>
    <s v="MEDINA, CRISTIAN DAVID"/>
    <s v="AR"/>
    <s v="Mgmt"/>
    <n v="6"/>
    <n v="3772"/>
    <s v="NEORIS CONSULTING ARGENTINA"/>
    <n v="3772615"/>
    <s v="Presales SAP Functional"/>
    <s v="Active"/>
    <s v="Full-time Regular"/>
    <s v="SYINCO"/>
    <s v="Systems Integration Consulting"/>
    <s v="SX06"/>
    <s v="SI Master"/>
    <s v="SI Master"/>
    <s v="Manager / Master"/>
    <d v="2013-02-25T00:00:00"/>
    <d v="2013-02-25T00:00:00"/>
    <d v="2019-05-01T00:00:00"/>
    <m/>
    <m/>
    <d v="1984-01-03T00:00:00"/>
    <n v="50176727"/>
    <s v="COUSIDO, SANTIAGO"/>
    <n v="50171792"/>
    <s v="PALMITESSA, SABRINA MAGALI"/>
    <n v="50250248"/>
    <s v="ZABRANA, NICOLAS HORACIO"/>
    <n v="50176727"/>
    <s v="COUSIDO, SANTIAGO"/>
    <n v="50256445"/>
    <s v="LLAMBIAS, JAIME LUIS"/>
    <n v="20307956412"/>
    <s v="M"/>
    <s v="AR"/>
    <s v="Argentina"/>
    <s v="cristian.medina@neoris.com"/>
    <s v="cristian.medina"/>
    <n v="6435"/>
    <n v="1838"/>
    <n v="107"/>
    <n v="31"/>
    <n v="16"/>
    <s v="ARGENTINA"/>
    <n v="8"/>
    <s v="ARGENTINA"/>
    <n v="4"/>
    <s v="ROS - BS AS"/>
    <s v="ROS - BS ASSYINCOSX06"/>
    <n v="24"/>
    <s v="Presales"/>
    <n v="39"/>
    <s v="SAP Functional"/>
    <s v="T11"/>
    <s v="Presales SAP Functional"/>
    <n v="0"/>
    <s v="Non Billable"/>
    <n v="55"/>
    <s v="Foundational Solutions"/>
    <m/>
    <s v="ARGBSAS"/>
    <s v="Caseros 3039, P1, Ed Tesla II"/>
    <n v="40"/>
    <m/>
    <s v="."/>
    <s v="SAP FUNCTIONAL"/>
    <s v="MANAGEMENT &amp; STRUCTURE"/>
    <s v="PRESALES SOLUTION SPECIALIST"/>
    <s v="SAP"/>
    <s v="Presales Solution Specialist - Presales Solution Specialist-OTHERS"/>
    <m/>
    <m/>
    <m/>
    <m/>
    <m/>
    <n v="0"/>
    <m/>
    <m/>
    <n v="140420.07"/>
    <n v="2259.7372063083362"/>
    <m/>
    <m/>
    <n v="1"/>
    <n v="180615.21136521746"/>
    <n v="180615.21136521746"/>
    <n v="2906.5853132477864"/>
    <n v="0.77745428493317836"/>
    <n v="203594.34379744966"/>
    <n v="3276.3814579570271"/>
    <s v="Apply"/>
    <m/>
    <n v="140420.07"/>
    <n v="2259.7372063083362"/>
    <n v="0.77745428493317836"/>
    <n v="203594.34379744966"/>
    <n v="3276.3814579570271"/>
    <s v="ARS"/>
    <n v="0"/>
    <s v="ZABRANA, NICOLAS HORACIO"/>
    <s v="NO"/>
    <m/>
    <n v="0"/>
    <n v="0"/>
    <s v="LLAMBIAS, JAIME LUIS"/>
  </r>
  <r>
    <n v="50172297"/>
    <s v="MIRO, EUGENIO ANIBAL"/>
    <s v="AR"/>
    <s v="Mgmt"/>
    <n v="6"/>
    <n v="228"/>
    <s v="NEORIS ARGENTINA"/>
    <n v="2280923"/>
    <s v="SWF (Non SAP)"/>
    <s v="Active"/>
    <s v="Full-time Regular"/>
    <s v="DEVELO"/>
    <s v="Software Development"/>
    <s v="DX06"/>
    <s v="Master Software Developer"/>
    <s v="Master Software Developer"/>
    <s v="Manager / Master"/>
    <d v="2008-05-01T00:00:00"/>
    <d v="2008-05-01T00:00:00"/>
    <d v="2019-05-01T00:00:00"/>
    <m/>
    <m/>
    <d v="1963-12-09T00:00:00"/>
    <n v="50252948"/>
    <s v="LAPORTA, JORGE EDUARDO"/>
    <n v="50171792"/>
    <s v="PALMITESSA, SABRINA MAGALI"/>
    <n v="50250248"/>
    <s v="ZABRANA, NICOLAS HORACIO"/>
    <n v="50252948"/>
    <s v="LAPORTA, JORGE EDUARDO"/>
    <n v="50252948"/>
    <s v="LAPORTA, JORGE EDUARDO"/>
    <n v="20167931961"/>
    <s v="M"/>
    <s v="AR"/>
    <s v="Argentina"/>
    <s v="eugenio.miro@neoris.com"/>
    <s v="eugenio.miro"/>
    <n v="6280"/>
    <n v="1794"/>
    <n v="105"/>
    <n v="30"/>
    <n v="16"/>
    <s v="ARGENTINA"/>
    <n v="8"/>
    <s v="ARGENTINA"/>
    <n v="4"/>
    <s v="ROS - BS AS"/>
    <s v="ROS - BS ASDEVELODX06"/>
    <n v="7"/>
    <s v="General Operation"/>
    <n v="36"/>
    <s v="Software Factory"/>
    <s v="S63"/>
    <s v="SWF (Non SAP)"/>
    <n v="100"/>
    <s v="Billable"/>
    <n v="54"/>
    <s v="Digital Delivery Center"/>
    <n v="7938"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125580"/>
    <n v="2020.9205020920501"/>
    <m/>
    <m/>
    <n v="1"/>
    <n v="178772.1990043479"/>
    <n v="178772.1990043479"/>
    <n v="2876.9262794391357"/>
    <n v="0.70245821609514225"/>
    <n v="197399.10969061343"/>
    <n v="3176.6834517317902"/>
    <s v="Apply"/>
    <m/>
    <n v="125580"/>
    <n v="2020.9205020920501"/>
    <n v="0.70245821609514225"/>
    <n v="197399.10969061343"/>
    <n v="3176.6834517317902"/>
    <s v="ARS"/>
    <n v="0"/>
    <s v="ZABRANA, NICOLAS HORACIO"/>
    <s v="NO"/>
    <m/>
    <n v="0"/>
    <n v="0"/>
    <s v="LAPORTA, JORGE EDUARDO/DELIA, OSCAR ENRIQUE/MATHEU, EDUARDO GABRIEL"/>
  </r>
  <r>
    <n v="50174758"/>
    <s v="OLIVIERI, FABIO MARTIN"/>
    <s v="AR"/>
    <s v="Mgmt"/>
    <n v="6"/>
    <n v="228"/>
    <s v="NEORIS ARGENTINA"/>
    <n v="2280923"/>
    <s v="SWF (Non SAP)"/>
    <s v="Active"/>
    <s v="Full-time Regular"/>
    <s v="DEVELO"/>
    <s v="Software Development"/>
    <s v="DX06"/>
    <s v="Master Software Developer"/>
    <s v="Master Software Developer"/>
    <s v="Manager / Master"/>
    <d v="2005-08-08T00:00:00"/>
    <d v="2005-08-08T00:00:00"/>
    <d v="2019-05-01T00:00:00"/>
    <m/>
    <m/>
    <d v="1978-09-29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0269125242"/>
    <s v="M"/>
    <s v="AR"/>
    <s v="Argentina"/>
    <s v=" fabio.olivieri@neoris.com"/>
    <s v="fabio.olivieri"/>
    <n v="6280"/>
    <n v="1794"/>
    <n v="105"/>
    <n v="30"/>
    <n v="16"/>
    <s v="ARGENTINA"/>
    <n v="8"/>
    <s v="ARGENTINA"/>
    <n v="4"/>
    <s v="ROS - BS AS"/>
    <s v="ROS - BS ASDEVELODX06"/>
    <n v="7"/>
    <s v="General Operation"/>
    <n v="36"/>
    <s v="Software Factory"/>
    <s v="S63"/>
    <s v="SWF (Non SAP)"/>
    <n v="100"/>
    <s v="Billable"/>
    <n v="54"/>
    <s v="Digital Delivery Center"/>
    <n v="7609"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137132.15"/>
    <n v="2206.8257161248794"/>
    <m/>
    <m/>
    <n v="1"/>
    <n v="178772.1990043479"/>
    <n v="178772.1990043479"/>
    <n v="2876.9262794391357"/>
    <n v="0.7670776035856941"/>
    <n v="200055.14955500231"/>
    <n v="3219.4262883006486"/>
    <s v="Apply"/>
    <m/>
    <n v="137132.15"/>
    <n v="2206.8257161248794"/>
    <n v="0.7670776035856941"/>
    <n v="200055.14955500231"/>
    <n v="3219.4262883006486"/>
    <s v="ARS"/>
    <n v="0"/>
    <s v="ZABRANA, NICOLAS HORACIO"/>
    <s v="NO"/>
    <m/>
    <n v="0"/>
    <n v="0"/>
    <s v="LAPORTA, JORGE EDUARDO/DELIA, OSCAR ENRIQUE/MATHEU, EDUARDO GABRIEL"/>
  </r>
  <r>
    <n v="50178356"/>
    <s v="ORSI, SEBASTIAN ENRIQUE"/>
    <s v="AR"/>
    <s v="Mgmt"/>
    <n v="6"/>
    <n v="228"/>
    <s v="NEORIS ARGENTINA"/>
    <n v="2280923"/>
    <s v="SWF (Non SAP)"/>
    <s v="Active"/>
    <s v="Full-time Regular"/>
    <s v="PROJCT"/>
    <s v="Project Management"/>
    <s v="PM06"/>
    <s v="Project Manager"/>
    <s v="Project Manager"/>
    <s v="Manager / Master"/>
    <d v="2008-07-08T00:00:00"/>
    <d v="2008-07-08T00:00:00"/>
    <d v="2019-05-01T00:00:00"/>
    <m/>
    <m/>
    <d v="1982-02-05T00:00:00"/>
    <n v="50252948"/>
    <s v="LAPORTA, JORGE EDUARDO"/>
    <n v="50171792"/>
    <s v="PALMITESSA, SABRINA MAGALI"/>
    <n v="50250248"/>
    <s v="ZABRANA, NICOLAS HORACIO"/>
    <n v="50252948"/>
    <s v="LAPORTA, JORGE EDUARDO"/>
    <n v="50172278"/>
    <s v="RAMACCIOTTI, SEBASTIAN ADOLFO"/>
    <n v="20292416777"/>
    <s v="M"/>
    <s v="AR"/>
    <s v="Argentina"/>
    <s v="sebastian.orsi@neoris.com"/>
    <s v=" sebastian.orsi"/>
    <n v="5900"/>
    <n v="1685"/>
    <n v="98"/>
    <n v="28"/>
    <n v="16"/>
    <s v="ARGENTINA"/>
    <n v="8"/>
    <s v="ARGENTINA"/>
    <n v="4"/>
    <s v="ROS - BS AS"/>
    <s v="ROS - BS ASPROJCTPM06"/>
    <n v="7"/>
    <s v="General Operation"/>
    <n v="36"/>
    <s v="Software Factory"/>
    <s v="S63"/>
    <s v="SWF (Non SAP)"/>
    <n v="100"/>
    <s v="Billable"/>
    <n v="54"/>
    <s v="Digital Delivery Center"/>
    <n v="7933"/>
    <s v="ARGBSAS"/>
    <s v="Caseros 3039, P1, Ed Tesla II"/>
    <n v="40"/>
    <m/>
    <s v="."/>
    <s v="PROJECT LEADER"/>
    <s v="PROJECT MANAGEMENT &amp; PMO"/>
    <s v="PROJECT MANAGER"/>
    <s v="."/>
    <s v="PROJECT MANAGER"/>
    <m/>
    <m/>
    <m/>
    <m/>
    <m/>
    <n v="0"/>
    <m/>
    <m/>
    <n v="147933.12"/>
    <n v="2380.6424203411652"/>
    <m/>
    <m/>
    <n v="1"/>
    <n v="180730"/>
    <n v="180730"/>
    <n v="2908.4325716124881"/>
    <n v="0.81853106844464119"/>
    <n v="223427.24278642985"/>
    <n v="3595.5462308727042"/>
    <s v="Apply"/>
    <m/>
    <n v="147933.12"/>
    <n v="2380.6424203411652"/>
    <n v="0.81853106844464119"/>
    <n v="223427.24278642985"/>
    <n v="3595.5462308727042"/>
    <s v="ARS"/>
    <n v="0"/>
    <s v="ZABRANA, NICOLAS HORACIO"/>
    <s v="NO"/>
    <m/>
    <n v="0"/>
    <n v="0"/>
    <s v="LAPORTA, JORGE EDUARDO/DELIA, OSCAR ENRIQUE/MATHEU, EDUARDO GABRIEL"/>
  </r>
  <r>
    <n v="50255564"/>
    <s v="PANELLA, DANTE"/>
    <s v="AR"/>
    <s v="Mgmt"/>
    <n v="6"/>
    <n v="228"/>
    <s v="NEORIS ARGENTINA"/>
    <n v="2280112"/>
    <s v="Digital Architecture"/>
    <s v="Active"/>
    <s v="Full-time Regular"/>
    <s v="DEVELO"/>
    <s v="Software Development"/>
    <s v="DX06"/>
    <s v="Master Software Developer"/>
    <s v="Master Software Developer"/>
    <s v="Manager / Master"/>
    <d v="2018-05-28T00:00:00"/>
    <d v="2018-05-28T00:00:00"/>
    <d v="2019-05-01T00:00:00"/>
    <m/>
    <m/>
    <d v="1982-04-11T00:00:00"/>
    <n v="50175378"/>
    <s v="ESTRADA AGUIRRE, RODRIGO"/>
    <n v="50171792"/>
    <s v="PALMITESSA, SABRINA MAGALI"/>
    <n v="50250248"/>
    <s v="ZABRANA, NICOLAS HORACIO"/>
    <n v="50175378"/>
    <s v="ESTRADA AGUIRRE, RODRIGO"/>
    <n v="50252948"/>
    <s v="LAPORTA, JORGE EDUARDO"/>
    <n v="20294779761"/>
    <s v="M"/>
    <s v="AR"/>
    <s v="Argentina"/>
    <s v="dante.panella@neoris.com"/>
    <s v="dante.panella"/>
    <n v="6280"/>
    <n v="1794"/>
    <n v="105"/>
    <n v="30"/>
    <n v="16"/>
    <s v="ARGENTINA"/>
    <n v="8"/>
    <s v="ARGENTINA"/>
    <n v="4"/>
    <s v="ROS - BS AS"/>
    <s v="ROS - BS ASDEVELODX06"/>
    <n v="7"/>
    <s v="General Operation"/>
    <n v="31"/>
    <s v="Digital Architecture"/>
    <s v="S35"/>
    <s v="Digital Architecture"/>
    <n v="100"/>
    <s v="Billable"/>
    <n v="60"/>
    <s v="DIGITAL ARCHITECTURE"/>
    <m/>
    <s v="ARGBSAS"/>
    <s v="Caseros 3039, P1, Ed Tesla II"/>
    <n v="40"/>
    <m/>
    <s v="."/>
    <s v="JAVA"/>
    <s v="DEVELOPMENT CAPABILITIES"/>
    <s v="DEVELOPMENT SKILLS"/>
    <s v="JAVA FULL STACK"/>
    <s v="SOLUTION ARCHITECTURE DESIGN"/>
    <m/>
    <m/>
    <m/>
    <m/>
    <m/>
    <n v="0"/>
    <m/>
    <m/>
    <n v="208661.15"/>
    <n v="3357.9200193112324"/>
    <m/>
    <m/>
    <n v="1"/>
    <n v="178772.1990043479"/>
    <n v="178772.1990043479"/>
    <n v="2876.9262794391357"/>
    <n v="1.167190151276962"/>
    <n v="300432.78051665245"/>
    <n v="4834.7727794762222"/>
    <s v="Apply"/>
    <m/>
    <n v="208661.15"/>
    <n v="3357.9200193112324"/>
    <n v="1.167190151276962"/>
    <n v="300432.78051665245"/>
    <n v="4834.7727794762222"/>
    <s v="ARS"/>
    <n v="0"/>
    <s v="ZABRANA, NICOLAS HORACIO"/>
    <s v="NO"/>
    <m/>
    <n v="0"/>
    <n v="0"/>
    <s v="ESTRADA AGUIRRE, RODRIGO"/>
  </r>
  <r>
    <n v="50178523"/>
    <s v="RAGGI, PAULA"/>
    <s v="AR"/>
    <s v="Mgmt"/>
    <n v="6"/>
    <n v="3446"/>
    <s v="NEORIS ONE ARGENTINA"/>
    <n v="3446134"/>
    <s v="Sales Performance Mgte."/>
    <s v="Active"/>
    <s v="Full-time Regular"/>
    <s v="SYINCO"/>
    <s v="Systems Integration Consulting"/>
    <s v="SZ06"/>
    <s v="SI Master - O"/>
    <s v="SI Master - O"/>
    <s v="Manager / Master"/>
    <d v="2012-06-11T00:00:00"/>
    <d v="2012-06-11T00:00:00"/>
    <d v="2019-05-01T00:00:00"/>
    <m/>
    <m/>
    <d v="1965-03-08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179981500"/>
    <s v="F"/>
    <s v="AR"/>
    <s v="Argentina"/>
    <s v="paula.raggi@neoris.com"/>
    <s v="paula.raggi"/>
    <n v="5965"/>
    <n v="1704"/>
    <n v="99"/>
    <n v="28"/>
    <n v="16"/>
    <s v="ARGENTINA"/>
    <n v="8"/>
    <s v="ARGENTINA"/>
    <n v="4"/>
    <s v="ROS - BS AS"/>
    <s v="ROS - BS ASSYINCOSZ06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100377.78"/>
    <n v="1615.3488896041197"/>
    <m/>
    <m/>
    <n v="1"/>
    <n v="207707.49307000003"/>
    <n v="207707.49307000003"/>
    <n v="3342.5731102349537"/>
    <n v="0.48326508840088611"/>
    <n v="149501.78383355276"/>
    <n v="2405.8864472731375"/>
    <s v="Apply"/>
    <m/>
    <n v="100377.78"/>
    <n v="1615.3488896041197"/>
    <n v="0.48326508840088611"/>
    <n v="149501.78383355276"/>
    <n v="2405.8864472731375"/>
    <s v="ARS"/>
    <n v="0"/>
    <s v="ZABRANA, NICOLAS HORACIO"/>
    <s v="NO"/>
    <m/>
    <n v="0"/>
    <n v="0"/>
    <s v="JUNIOR, EULER DE ALMEIDA BARBOSA"/>
  </r>
  <r>
    <n v="50256330"/>
    <s v="RICARDO, SABRINA"/>
    <s v="AR"/>
    <s v="Mgmt"/>
    <n v="6"/>
    <n v="3772"/>
    <s v="NEORIS CONSULTING ARGENTINA"/>
    <n v="3772285"/>
    <s v="RM &amp; Recruiting"/>
    <s v="Active"/>
    <s v="Full-time Regular"/>
    <s v="SUPPOR"/>
    <s v="Business Support"/>
    <s v="UU06"/>
    <s v="Business Support Manager"/>
    <s v="Business Support Manager"/>
    <s v="Manager / Master"/>
    <d v="2018-11-12T00:00:00"/>
    <d v="2018-11-12T00:00:00"/>
    <d v="2019-05-01T00:00:00"/>
    <m/>
    <m/>
    <d v="1988-12-06T00:00:00"/>
    <n v="50251202"/>
    <s v="PEREZ HERNANDEZ, SUSANA EDITH"/>
    <n v="50250248"/>
    <s v="ZABRANA, NICOLAS HORACIO"/>
    <n v="50250248"/>
    <s v="ZABRANA, NICOLAS HORACIO"/>
    <n v="50251202"/>
    <s v="PEREZ HERNANDEZ, SUSANA EDITH"/>
    <n v="50250248"/>
    <s v="ZABRANA, NICOLAS HORACIO"/>
    <n v="23344012644"/>
    <s v="F"/>
    <s v="AR"/>
    <s v="Argentina"/>
    <s v="sabrina.ricardo@neoris.com"/>
    <s v="sabrina.ricardo"/>
    <n v="7260"/>
    <n v="2073"/>
    <n v="121"/>
    <n v="35"/>
    <n v="16"/>
    <s v="ARGENTINA"/>
    <n v="8"/>
    <s v="ARGENTINA"/>
    <n v="4"/>
    <s v="ROS - BS AS"/>
    <s v="ROS - BS ASSUPPORUU06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STAFFING MANAGER"/>
    <s v="HUMAN CAPITAL-STAFFING MANAGER"/>
    <m/>
    <m/>
    <m/>
    <m/>
    <m/>
    <n v="0"/>
    <m/>
    <m/>
    <n v="145289.29999999999"/>
    <n v="2338.096234309623"/>
    <m/>
    <m/>
    <n v="1"/>
    <n v="205647.13266612162"/>
    <n v="205647.13266612162"/>
    <n v="3309.416360896711"/>
    <n v="0.70649805867161986"/>
    <n v="229689.9443876431"/>
    <n v="3696.3299708342952"/>
    <s v="Apply"/>
    <m/>
    <n v="145289.29999999999"/>
    <n v="2338.096234309623"/>
    <n v="0.70649805867161986"/>
    <n v="229689.9443876431"/>
    <n v="3696.3299708342952"/>
    <s v="ARS"/>
    <n v="0"/>
    <s v="ZABRANA, NICOLAS HORACIO"/>
    <s v="NO"/>
    <m/>
    <n v="0"/>
    <n v="0"/>
    <s v="PEREZ HERNANDEZ, SUSANA EDITH"/>
  </r>
  <r>
    <n v="50175402"/>
    <s v="RIESCO, ANA LETICIA"/>
    <s v="AR"/>
    <s v="Mgmt"/>
    <n v="6"/>
    <n v="3446"/>
    <s v="NEORIS ONE ARGENTINA"/>
    <n v="3446906"/>
    <s v="SAP Delivery"/>
    <s v="Active"/>
    <s v="Full-time Regular"/>
    <s v="DEVELO"/>
    <s v="Software Development"/>
    <s v="DY06"/>
    <s v="Master Software Developer - HT"/>
    <s v="Master Software Developer - HT"/>
    <s v="Manager / Master"/>
    <d v="2006-04-24T00:00:00"/>
    <d v="2006-04-24T00:00:00"/>
    <d v="2019-05-01T00:00:00"/>
    <m/>
    <m/>
    <d v="1961-10-09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7147266877"/>
    <s v="F"/>
    <s v="AR"/>
    <s v="Argentina"/>
    <s v="ana.riesco@neoris.com"/>
    <s v="ana.riesco"/>
    <n v="4815"/>
    <n v="1375"/>
    <n v="80"/>
    <n v="23"/>
    <n v="16"/>
    <s v="ARGENTINA"/>
    <n v="8"/>
    <s v="ARGENTINA"/>
    <n v="3"/>
    <s v="SF - SN - ROJAS"/>
    <s v="SF - SN - ROJASDEVELODY06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115697.75"/>
    <n v="1861.8884776311554"/>
    <m/>
    <m/>
    <n v="1"/>
    <n v="189856.07534261743"/>
    <n v="210951.19482513049"/>
    <n v="3394.7730097381796"/>
    <n v="0.54845742919782214"/>
    <n v="184919.37011589273"/>
    <n v="2975.8508225924161"/>
    <s v="Apply"/>
    <m/>
    <n v="115697.75"/>
    <n v="1861.8884776311554"/>
    <n v="0.54845742919782214"/>
    <n v="184919.37011589273"/>
    <n v="2975.8508225924161"/>
    <s v="ARS"/>
    <n v="0"/>
    <s v="ZABRANA, NICOLAS HORACIO"/>
    <s v="NO"/>
    <m/>
    <n v="0"/>
    <n v="0"/>
    <s v="RODRIGUEZ, CESAR"/>
  </r>
  <r>
    <n v="50179505"/>
    <s v="SAMPAYO VAZQUEZ, JAVIER"/>
    <s v="AR"/>
    <s v="Mgmt"/>
    <n v="6"/>
    <n v="3772"/>
    <s v="NEORIS CONSULTING ARGENTINA"/>
    <n v="3772545"/>
    <s v="Digital Strategic &amp; Operations"/>
    <s v="Active"/>
    <s v="Full-time Regular"/>
    <s v="CONSUL"/>
    <s v="Business Consulting"/>
    <s v="BX06"/>
    <s v="Master Buss Consultant"/>
    <s v="Master Buss Consultant"/>
    <s v="Manager / Master"/>
    <d v="2010-03-10T00:00:00"/>
    <d v="2010-03-10T00:00:00"/>
    <d v="2019-05-01T00:00:00"/>
    <m/>
    <m/>
    <d v="1965-01-25T00:00:00"/>
    <n v="50174545"/>
    <s v="CURCIO, VIVIAN RITA ROSA"/>
    <n v="50171792"/>
    <s v="PALMITESSA, SABRINA MAGALI"/>
    <n v="50250248"/>
    <s v="ZABRANA, NICOLAS HORACIO"/>
    <n v="50177820"/>
    <s v="HERON, RENE ARIEL"/>
    <n v="50174545"/>
    <s v="CURCIO, VIVIAN RITA ROSA"/>
    <n v="20173656344"/>
    <s v="M"/>
    <s v="AR"/>
    <s v="Argentina"/>
    <s v="javier.sampayo@neoris.com"/>
    <s v="javier.sampayo"/>
    <n v="5440"/>
    <n v="1554"/>
    <n v="91"/>
    <n v="26"/>
    <n v="16"/>
    <s v="ARGENTINA"/>
    <n v="8"/>
    <s v="ARGENTINA"/>
    <n v="4"/>
    <s v="ROS - BS AS"/>
    <s v="ROS - BS ASCONSULBX06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s v="PROJECT LEADER"/>
    <s v="PROJECT MANAGEMENT &amp; PMO"/>
    <s v="PMO"/>
    <s v="."/>
    <s v="PMO"/>
    <m/>
    <m/>
    <m/>
    <m/>
    <m/>
    <n v="0"/>
    <m/>
    <m/>
    <n v="108099.41"/>
    <n v="1739.6107177341487"/>
    <m/>
    <m/>
    <n v="1"/>
    <n v="186144.24844782613"/>
    <n v="186144.24844782613"/>
    <n v="2995.5624146737387"/>
    <n v="0.58072925111247198"/>
    <n v="159520.31278017734"/>
    <n v="2567.1115671093876"/>
    <s v="Apply"/>
    <m/>
    <n v="108099.41"/>
    <n v="1739.6107177341487"/>
    <n v="0.58072925111247198"/>
    <n v="159520.31278017734"/>
    <n v="2567.1115671093876"/>
    <s v="ARS"/>
    <n v="0"/>
    <s v="ZABRANA, NICOLAS HORACIO"/>
    <s v="NO"/>
    <m/>
    <n v="0"/>
    <n v="0"/>
    <s v="GUTIERREZ LOSA, RICARDO"/>
  </r>
  <r>
    <n v="50172319"/>
    <s v="SANDSTROM, YANINA VIVIAN"/>
    <s v="AR"/>
    <s v="Mgmt"/>
    <n v="6"/>
    <n v="3772"/>
    <s v="NEORIS CONSULTING ARGENTINA"/>
    <n v="3772606"/>
    <s v="FINANCE OPERATIONS"/>
    <s v="Active"/>
    <s v="Full-time Regular"/>
    <s v="SUPPOR"/>
    <s v="Business Support"/>
    <s v="UU06"/>
    <s v="Business Support Manager"/>
    <s v="Business Support Manager"/>
    <s v="Manager / Master"/>
    <d v="2000-05-15T00:00:00"/>
    <d v="2000-05-15T00:00:00"/>
    <d v="2019-05-01T00:00:00"/>
    <m/>
    <m/>
    <d v="1972-09-08T00:00:00"/>
    <n v="50172269"/>
    <s v="FERNANDEZ CHEMES, JULIANA"/>
    <n v="50172269"/>
    <s v="FERNANDEZ CHEMES, JULIANA"/>
    <n v="50250248"/>
    <s v="ZABRANA, NICOLAS HORACIO"/>
    <n v="50172269"/>
    <s v="FERNANDEZ CHEMES, JULIANA"/>
    <n v="50172269"/>
    <s v="FERNANDEZ CHEMES, JULIANA"/>
    <n v="27226986567"/>
    <s v="F"/>
    <s v="AR"/>
    <s v="Argentina"/>
    <s v="yanina.sandstrom@neoris.com"/>
    <s v="yanina.sandstrom"/>
    <n v="7260"/>
    <n v="2073"/>
    <n v="121"/>
    <n v="35"/>
    <n v="16"/>
    <s v="ARGENTINA"/>
    <n v="8"/>
    <s v="ARGENTINA"/>
    <n v="4"/>
    <s v="ROS - BS AS"/>
    <s v="ROS - BS ASSUPPORUU06"/>
    <n v="6"/>
    <s v="Finance"/>
    <n v="555"/>
    <s v="FINANCE OPERATIONS"/>
    <s v="P08"/>
    <s v="Finance Operations"/>
    <n v="0"/>
    <s v="Non Billable"/>
    <n v="10"/>
    <s v="Country Management"/>
    <n v="7464"/>
    <s v="ARGROS"/>
    <s v="Rosario-MadresPlaza 25Mayo3020"/>
    <n v="40"/>
    <m/>
    <s v="."/>
    <s v="BUSINESS SUPPORT"/>
    <s v="BUSINESS SUPPORT"/>
    <s v="FINANCE"/>
    <s v="FINANCIAL PLANNING"/>
    <s v="FINANCE-FINANCIAL PLANNING"/>
    <m/>
    <m/>
    <m/>
    <m/>
    <n v="15"/>
    <n v="283810.31999999995"/>
    <m/>
    <m/>
    <n v="157672.4"/>
    <n v="2537.3736723527518"/>
    <m/>
    <m/>
    <n v="1"/>
    <n v="205647.13266612162"/>
    <n v="205647.13266612162"/>
    <n v="3309.416360896711"/>
    <n v="0.76671334025351578"/>
    <n v="273624.57005329442"/>
    <n v="4403.3564540279112"/>
    <s v="Apply"/>
    <m/>
    <n v="157672.4"/>
    <n v="2537.3736723527518"/>
    <n v="0.76671334025351578"/>
    <n v="273624.57005329442"/>
    <n v="4403.3564540279112"/>
    <s v="ARS"/>
    <n v="0"/>
    <s v="ZABRANA, NICOLAS HORACIO"/>
    <s v="NO"/>
    <m/>
    <n v="0"/>
    <n v="0"/>
    <s v="FERNANDEZ CHEMES, JULIANA"/>
  </r>
  <r>
    <n v="50173727"/>
    <s v="SERANGELO URBANEJA, VALERIA RAQUEL"/>
    <s v="AR"/>
    <s v="Mgmt"/>
    <n v="6"/>
    <n v="3772"/>
    <s v="NEORIS CONSULTING ARGENTINA"/>
    <n v="3772924"/>
    <s v="SAP Functional Delivery"/>
    <s v="Active"/>
    <s v="Full-time Regular"/>
    <s v="SYINCO"/>
    <s v="Systems Integration Consulting"/>
    <s v="SX06"/>
    <s v="SI Master"/>
    <s v="SI Master"/>
    <s v="Manager / Master"/>
    <d v="2004-05-03T00:00:00"/>
    <d v="2004-05-03T00:00:00"/>
    <d v="2019-05-01T00:00:00"/>
    <m/>
    <m/>
    <d v="1977-06-02T00:00:00"/>
    <n v="50255506"/>
    <s v="VIDAL, SANDRA KARINA"/>
    <n v="50171792"/>
    <s v="PALMITESSA, SABRINA MAGALI"/>
    <n v="50250248"/>
    <s v="ZABRANA, NICOLAS HORACIO"/>
    <n v="50255316"/>
    <s v="CHIVICO MOLERO, LISBETH JOSEFI"/>
    <n v="50256445"/>
    <s v="LLAMBIAS, JAIME LUIS"/>
    <n v="27259654942"/>
    <s v="F"/>
    <s v="AR"/>
    <s v="Argentina"/>
    <s v="valeria.serangelo@neoris.com"/>
    <s v="valeria.serangelo"/>
    <n v="6435"/>
    <n v="1838"/>
    <n v="107"/>
    <n v="31"/>
    <n v="16"/>
    <s v="ARGENTINA"/>
    <n v="8"/>
    <s v="ARGENTINA"/>
    <n v="4"/>
    <s v="ROS - BS AS"/>
    <s v="ROS - BS ASSYINCOSX06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SAP FUNCTIONAL"/>
    <s v="PLATFORMS &amp; SOLUTIONS"/>
    <s v="ERP DEVELOPMENT &amp; IMPLEMENTATI"/>
    <s v="SAP R3 - LOGISTICS SD (SALES A"/>
    <s v="ERP SOLUTIONS - SAP R3 - LOGISTICS SD (SALES AND DISTRIBUTION)"/>
    <m/>
    <m/>
    <m/>
    <m/>
    <m/>
    <n v="0"/>
    <m/>
    <m/>
    <n v="153900.9"/>
    <n v="2476.6800772449305"/>
    <m/>
    <m/>
    <n v="1"/>
    <n v="180615.21136521746"/>
    <n v="180615.21136521746"/>
    <n v="2906.5853132477864"/>
    <n v="0.85209268276303074"/>
    <n v="222734.98277627345"/>
    <n v="3584.4059024183048"/>
    <s v="Apply"/>
    <m/>
    <n v="153900.9"/>
    <n v="2476.6800772449305"/>
    <n v="0.85209268276303074"/>
    <n v="222734.98277627345"/>
    <n v="3584.4059024183048"/>
    <s v="ARS"/>
    <n v="0"/>
    <s v="ZABRANA, NICOLAS HORACIO"/>
    <s v="NO"/>
    <m/>
    <n v="0"/>
    <n v="0"/>
    <s v="LLAMBIAS, JAIME LUIS"/>
  </r>
  <r>
    <n v="50250479"/>
    <s v="SOTTOSANTI, DAMIAN"/>
    <s v="AR"/>
    <s v="Mgmt"/>
    <n v="6"/>
    <n v="228"/>
    <s v="NEORIS ARGENTINA"/>
    <n v="2280112"/>
    <s v="Digital Architecture"/>
    <s v="Active"/>
    <s v="Full-time Regular"/>
    <s v="DEVELO"/>
    <s v="Software Development"/>
    <s v="DZ06"/>
    <s v="Master Software Developer - O"/>
    <s v="Master Software Developer - O"/>
    <s v="Manager / Master"/>
    <d v="2013-08-01T00:00:00"/>
    <d v="2013-08-01T00:00:00"/>
    <d v="2019-05-01T00:00:00"/>
    <m/>
    <m/>
    <d v="1981-11-13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291469443"/>
    <s v="M"/>
    <s v="AR"/>
    <s v="Argentina"/>
    <s v="damian.sottosanti@neoris.com"/>
    <s v="damian.sottosanti"/>
    <n v="5060"/>
    <n v="1445"/>
    <n v="84"/>
    <n v="24"/>
    <n v="16"/>
    <s v="ARGENTINA"/>
    <n v="8"/>
    <s v="ARGENTINA"/>
    <n v="4"/>
    <s v="ROS - BS AS"/>
    <s v="ROS - BS ASDEVELODZ06"/>
    <n v="7"/>
    <s v="General Operation"/>
    <n v="31"/>
    <s v="Digital Architecture"/>
    <s v="S35"/>
    <s v="Digital Architecture"/>
    <n v="100"/>
    <s v="Billable"/>
    <n v="60"/>
    <s v="DIGITAL ARCHITECTURE"/>
    <m/>
    <s v="ARGBSAS"/>
    <s v="Caseros 3039, P1, Ed Tesla II"/>
    <n v="40"/>
    <m/>
    <s v="."/>
    <s v="BPM"/>
    <s v="DEVELOPMENT CAPABILITIES"/>
    <s v="MIDDLEWARE"/>
    <s v="BPM"/>
    <s v="APLICATION ARCHITECTURE DESIGN"/>
    <m/>
    <m/>
    <m/>
    <m/>
    <m/>
    <n v="0"/>
    <m/>
    <m/>
    <n v="130187.42"/>
    <n v="2095.066301898938"/>
    <m/>
    <m/>
    <n v="1"/>
    <n v="191286.25293465226"/>
    <n v="191286.25293465226"/>
    <n v="3078.3111189998754"/>
    <n v="0.68058952487544933"/>
    <n v="189667.05138548222"/>
    <n v="3052.2538040792119"/>
    <s v="Apply"/>
    <m/>
    <n v="130187.42"/>
    <n v="2095.066301898938"/>
    <n v="0.68058952487544933"/>
    <n v="189667.05138548222"/>
    <n v="3052.2538040792119"/>
    <s v="ARS"/>
    <n v="0"/>
    <s v="ZABRANA, NICOLAS HORACIO"/>
    <s v="NO"/>
    <m/>
    <n v="0"/>
    <n v="0"/>
    <s v="ESTRADA AGUIRRE, RODRIGO"/>
  </r>
  <r>
    <n v="50179826"/>
    <s v="TARGHETTA, BRUNO NORBERTO"/>
    <s v="AR"/>
    <s v="Mgmt"/>
    <n v="6"/>
    <n v="228"/>
    <s v="NEORIS ARGENTINA"/>
    <n v="2280923"/>
    <s v="SWF (Non SAP)"/>
    <s v="Active"/>
    <s v="Full-time Regular"/>
    <s v="DEVELO"/>
    <s v="Software Development"/>
    <s v="DX06"/>
    <s v="Master Software Developer"/>
    <s v="Master Software Developer"/>
    <s v="Manager / Master"/>
    <d v="2010-07-12T00:00:00"/>
    <d v="2010-07-12T00:00:00"/>
    <d v="2019-05-01T00:00:00"/>
    <m/>
    <m/>
    <d v="1984-03-10T00:00:00"/>
    <n v="50172284"/>
    <s v="DELIA, OSCAR ENRIQUE"/>
    <n v="50171792"/>
    <s v="PALMITESSA, SABRINA MAGALI"/>
    <n v="50250248"/>
    <s v="ZABRANA, NICOLAS HORACIO"/>
    <n v="50172284"/>
    <s v="DELIA, OSCAR ENRIQUE"/>
    <n v="50172284"/>
    <s v="DELIA, OSCAR ENRIQUE"/>
    <n v="20307008700"/>
    <s v="M"/>
    <s v="AR"/>
    <s v="Argentina"/>
    <s v="bruno.targhetta@neoris.com"/>
    <s v="bruno.targhetta"/>
    <n v="6280"/>
    <n v="1794"/>
    <n v="105"/>
    <n v="30"/>
    <n v="16"/>
    <s v="ARGENTINA"/>
    <n v="8"/>
    <s v="ARGENTINA"/>
    <n v="4"/>
    <s v="ROS - BS AS"/>
    <s v="ROS - BS ASDEVELODX06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156691.21"/>
    <n v="2521.5836820083682"/>
    <m/>
    <m/>
    <n v="1"/>
    <n v="178772.1990043479"/>
    <n v="178772.1990043479"/>
    <n v="2876.9262794391357"/>
    <n v="0.87648533089973968"/>
    <n v="223238.8208946519"/>
    <n v="3592.5140150410671"/>
    <s v="Apply"/>
    <m/>
    <n v="156691.21"/>
    <n v="2521.5836820083682"/>
    <n v="0.87648533089973968"/>
    <n v="223238.8208946519"/>
    <n v="3592.5140150410671"/>
    <s v="ARS"/>
    <n v="0"/>
    <s v="ZABRANA, NICOLAS HORACIO"/>
    <s v="NO"/>
    <m/>
    <n v="0"/>
    <n v="0"/>
    <s v="LAPORTA, JORGE EDUARDO/DELIA, OSCAR ENRIQUE/MATHEU, EDUARDO GABRIEL"/>
  </r>
  <r>
    <n v="50179388"/>
    <s v="VIDONI, MARIANA INES"/>
    <s v="AR"/>
    <s v="Mgmt"/>
    <n v="6"/>
    <n v="3772"/>
    <s v="NEORIS CONSULTING ARGENTINA"/>
    <n v="3772931"/>
    <s v="M-C&amp;E"/>
    <s v="Active"/>
    <s v="Full-time Regular"/>
    <s v="SERMGT"/>
    <s v="Service Management"/>
    <s v="MU06"/>
    <s v="Service Manager"/>
    <s v="Service Manager"/>
    <s v="Manager / Master"/>
    <d v="2010-01-11T00:00:00"/>
    <d v="2010-01-11T00:00:00"/>
    <d v="2019-05-01T00:00:00"/>
    <m/>
    <m/>
    <d v="1970-10-30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218333589"/>
    <s v="F"/>
    <s v="AR"/>
    <s v="Argentina"/>
    <s v="mariana.vidoni@neoris.com"/>
    <s v="mariana.vidoni"/>
    <n v="6470"/>
    <n v="1848"/>
    <n v="108"/>
    <n v="31"/>
    <n v="16"/>
    <s v="ARGENTINA"/>
    <n v="8"/>
    <s v="ARGENTINA"/>
    <n v="4"/>
    <s v="ROS - BS AS"/>
    <s v="ROS - BS ASSERMGTMU06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ROJECT MANAGEMENT &amp; PMO"/>
    <s v="SERVICE MANAGER"/>
    <s v="."/>
    <s v="SERVICE MANAGER"/>
    <m/>
    <m/>
    <m/>
    <m/>
    <m/>
    <n v="0"/>
    <m/>
    <m/>
    <n v="154701.82"/>
    <n v="2489.5690376569037"/>
    <m/>
    <m/>
    <n v="1"/>
    <n v="180730"/>
    <n v="180730"/>
    <n v="2908.4325716124881"/>
    <n v="0.85598306866596585"/>
    <n v="231654.25628047786"/>
    <n v="3727.9410408831327"/>
    <s v="Apply"/>
    <m/>
    <n v="154701.82"/>
    <n v="2489.5690376569037"/>
    <n v="0.85598306866596585"/>
    <n v="231654.25628047786"/>
    <n v="3727.9410408831327"/>
    <s v="ARS"/>
    <n v="0"/>
    <s v="ZABRANA, NICOLAS HORACIO"/>
    <s v="NO"/>
    <m/>
    <n v="0"/>
    <n v="0"/>
    <s v="RODRIGUEZ, ARIEL EDUARDO"/>
  </r>
  <r>
    <n v="50175183"/>
    <s v="VIGO, MARIO ALBERTO"/>
    <s v="AR"/>
    <s v="Mgmt"/>
    <n v="6"/>
    <n v="3446"/>
    <s v="NEORIS ONE ARGENTINA"/>
    <n v="3446906"/>
    <s v="SAP Delivery"/>
    <s v="Active"/>
    <s v="Full-time Regular"/>
    <s v="SERMGT"/>
    <s v="Service Management"/>
    <s v="MU06"/>
    <s v="Service Manager"/>
    <s v="Service Manager"/>
    <s v="Manager / Master"/>
    <d v="2008-05-12T00:00:00"/>
    <d v="2008-05-12T00:00:00"/>
    <d v="2019-05-01T00:00:00"/>
    <m/>
    <m/>
    <d v="1963-06-20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0164437044"/>
    <s v="M"/>
    <s v="AR"/>
    <s v="Argentina"/>
    <s v="mario.vigo@neoris.com"/>
    <s v="mario.vigo"/>
    <n v="4625"/>
    <n v="1321"/>
    <n v="77"/>
    <n v="22"/>
    <n v="16"/>
    <s v="ARGENTINA"/>
    <n v="8"/>
    <s v="ARGENTINA"/>
    <n v="3"/>
    <s v="SF - SN - ROJAS"/>
    <s v="SF - SN - ROJASSERMGTMU06"/>
    <n v="7"/>
    <s v="General Operation"/>
    <n v="40"/>
    <s v="SAP Technical"/>
    <s v="T43"/>
    <s v="SAP Delivery"/>
    <n v="100"/>
    <s v="Billable"/>
    <n v="55"/>
    <s v="Foundational Solutions"/>
    <n v="9644"/>
    <s v="ARGSNICOLA"/>
    <s v="25 de mayo 11"/>
    <n v="40"/>
    <m/>
    <s v="."/>
    <s v="ABAP"/>
    <s v="DEVELOPMENT CAPABILITIES"/>
    <s v="DEVELOPMENT SKILLS"/>
    <s v="ABAP"/>
    <s v="SERVICE MANAGER"/>
    <m/>
    <m/>
    <m/>
    <m/>
    <m/>
    <n v="0"/>
    <m/>
    <m/>
    <n v="111786.93"/>
    <n v="1798.9528484068233"/>
    <m/>
    <m/>
    <n v="0.9"/>
    <n v="162657"/>
    <n v="162657"/>
    <n v="2617.5893144512393"/>
    <n v="0.68725557461406517"/>
    <n v="159926.96910973274"/>
    <n v="2573.6557629503177"/>
    <s v="Apply"/>
    <m/>
    <n v="111786.93"/>
    <n v="1798.9528484068233"/>
    <n v="0.68725557461406517"/>
    <n v="159926.96910973274"/>
    <n v="2573.6557629503177"/>
    <s v="ARS"/>
    <n v="0"/>
    <s v="ZABRANA, NICOLAS HORACIO"/>
    <s v="NO"/>
    <m/>
    <n v="0"/>
    <n v="0"/>
    <s v="RODRIGUEZ, CESAR"/>
  </r>
  <r>
    <n v="50253774"/>
    <s v="VILLACIS, JAIME ANTONIO"/>
    <s v="AR"/>
    <s v="Mgmt"/>
    <n v="6"/>
    <n v="3446"/>
    <s v="NEORIS ONE ARGENTINA"/>
    <n v="3446906"/>
    <s v="SAP Delivery"/>
    <s v="Active"/>
    <s v="Full-time Regular"/>
    <s v="SYINCO"/>
    <s v="Systems Integration Consulting"/>
    <s v="SZ06"/>
    <s v="SI Master - O"/>
    <s v="SI Master - O"/>
    <s v="Manager / Master"/>
    <d v="2017-02-06T00:00:00"/>
    <d v="2017-02-06T00:00:00"/>
    <d v="2019-05-01T00:00:00"/>
    <m/>
    <m/>
    <d v="1966-12-29T00:00:00"/>
    <n v="50179777"/>
    <s v="GARCIA, VERONICA LORENA"/>
    <n v="50171792"/>
    <s v="PALMITESSA, SABRINA MAGALI"/>
    <n v="50250248"/>
    <s v="ZABRANA, NICOLAS HORACIO"/>
    <n v="50174985"/>
    <s v="DUNDA, JUAN PABLO"/>
    <n v="50173959"/>
    <s v="RODRIGUEZ, CESAR"/>
    <n v="20947470508"/>
    <s v="M"/>
    <s v="EC"/>
    <s v="Ecuador"/>
    <s v="jaime.villacis@neoris.com"/>
    <s v="jaime.villacis"/>
    <n v="5965"/>
    <n v="1704"/>
    <n v="99"/>
    <n v="28"/>
    <n v="16"/>
    <s v="ARGENTINA"/>
    <n v="8"/>
    <s v="ARGENTINA"/>
    <n v="3"/>
    <s v="SF - SN - ROJAS"/>
    <s v="SF - SN - ROJASSYINCOSZ06"/>
    <n v="7"/>
    <s v="General Operation"/>
    <n v="40"/>
    <s v="SAP Technical"/>
    <s v="T43"/>
    <s v="SAP Delivery"/>
    <n v="100"/>
    <s v="Billable"/>
    <n v="55"/>
    <s v="Foundational Solutions"/>
    <m/>
    <s v="ARGBSAS"/>
    <s v="Caseros 3039, P1, Ed Tesla II"/>
    <n v="40"/>
    <m/>
    <s v="."/>
    <s v="SAP BASIS"/>
    <s v="PLATFORMS &amp; SOLUTIONS"/>
    <s v="ERP DEVELOPMENT &amp; IMPLEMENTATI"/>
    <s v="SAP BASIS"/>
    <s v="SAP  - SAP BASIS"/>
    <m/>
    <m/>
    <m/>
    <m/>
    <m/>
    <n v="0"/>
    <m/>
    <m/>
    <n v="150144.26"/>
    <n v="2416.225619568716"/>
    <m/>
    <m/>
    <n v="1"/>
    <n v="186936.74376300006"/>
    <n v="207707.49307000003"/>
    <n v="3342.5731102349537"/>
    <n v="0.72286395536726988"/>
    <n v="216853.85116526746"/>
    <n v="3489.7626515170173"/>
    <s v="Apply"/>
    <m/>
    <n v="150144.26"/>
    <n v="2416.225619568716"/>
    <n v="0.72286395536726988"/>
    <n v="216853.85116526746"/>
    <n v="3489.7626515170173"/>
    <s v="ARS"/>
    <n v="0"/>
    <s v="ZABRANA, NICOLAS HORACIO"/>
    <s v="NO"/>
    <m/>
    <n v="0"/>
    <n v="0"/>
    <s v="RODRIGUEZ, CESAR"/>
  </r>
  <r>
    <n v="50256660"/>
    <s v="BERNATH, TAMARA"/>
    <s v="AR"/>
    <s v="Mgmt"/>
    <n v="7"/>
    <n v="3772"/>
    <s v="NEORIS CONSULTING ARGENTINA"/>
    <n v="3772836"/>
    <s v="Presales Financial Services"/>
    <s v="Active"/>
    <s v="Full-time Regular"/>
    <s v="BUSMGT"/>
    <s v="Business Management"/>
    <s v="VM07"/>
    <s v="Vertical Sr Manager"/>
    <s v="Vertical Sr Manager"/>
    <s v="Sr. Manager / SME"/>
    <d v="2019-02-18T00:00:00"/>
    <d v="2019-02-18T00:00:00"/>
    <d v="2019-05-01T00:00:00"/>
    <m/>
    <m/>
    <d v="1981-05-21T00:00:00"/>
    <n v="50256678"/>
    <s v="QUESADA, TEODORO"/>
    <n v="50171792"/>
    <s v="PALMITESSA, SABRINA MAGALI"/>
    <n v="50250248"/>
    <s v="ZABRANA, NICOLAS HORACIO"/>
    <n v="50256678"/>
    <s v="QUESADA, TEODORO"/>
    <n v="50256678"/>
    <s v="QUESADA, TEODORO"/>
    <n v="27288632702"/>
    <s v="F"/>
    <s v="AR"/>
    <s v="Argentina"/>
    <s v="tamara.bernath@neoris.com"/>
    <s v="tamara.bernath"/>
    <n v="8970"/>
    <n v="2562"/>
    <n v="150"/>
    <n v="43"/>
    <n v="16"/>
    <s v="ARGENTINA"/>
    <n v="8"/>
    <s v="ARGENTINA"/>
    <n v="4"/>
    <s v="ROS - BS AS"/>
    <s v="ROS - BS ASBUSMGTVM07"/>
    <n v="24"/>
    <s v="Presales"/>
    <n v="698"/>
    <s v="FINANCIAL SERVICES DIVISION"/>
    <s v="P60"/>
    <s v="Presales Department Financial"/>
    <n v="0"/>
    <s v="Non Billable"/>
    <n v="17"/>
    <s v="Business Unit SD"/>
    <m/>
    <s v="ARGBSAS"/>
    <s v="Caseros 3039, P1, Ed Tesla II"/>
    <n v="40"/>
    <m/>
    <s v="."/>
    <s v="VERTICAL MANAGER"/>
    <s v="MANAGEMENT &amp; STRUCTURE"/>
    <s v="VERTICAL MANAGER"/>
    <s v="."/>
    <s v="Vertical Manager"/>
    <m/>
    <m/>
    <m/>
    <m/>
    <m/>
    <n v="0"/>
    <m/>
    <m/>
    <n v="165165"/>
    <n v="2657.949790794979"/>
    <m/>
    <m/>
    <n v="1"/>
    <n v="331293.98594680545"/>
    <n v="331293.98594680545"/>
    <n v="5331.412712372151"/>
    <n v="0.49854512006300011"/>
    <n v="230497.43325983628"/>
    <n v="3709.3246420958526"/>
    <s v="Apply"/>
    <m/>
    <n v="165165"/>
    <n v="2657.949790794979"/>
    <n v="0.49854512006300011"/>
    <n v="230497.43325983628"/>
    <n v="3709.3246420958526"/>
    <s v="ARS"/>
    <n v="0"/>
    <s v="ZABRANA, NICOLAS HORACIO"/>
    <s v="NO"/>
    <m/>
    <n v="0"/>
    <n v="0"/>
    <s v="QUESADA, TEODORO"/>
  </r>
  <r>
    <n v="50255089"/>
    <s v="BURRONE, ALEJANDRO EZEQUIEL"/>
    <s v="AR"/>
    <s v="Mgmt"/>
    <n v="7"/>
    <n v="3446"/>
    <s v="NEORIS ONE ARGENTINA"/>
    <n v="3446830"/>
    <s v="FINANCIAL SERVICES"/>
    <s v="Active"/>
    <s v="Full-time Regular"/>
    <s v="BUSMGT"/>
    <s v="Business Management"/>
    <s v="VM07"/>
    <s v="Vertical Sr Manager"/>
    <s v="Vertical Sr Manager"/>
    <s v="Sr. Manager / SME"/>
    <d v="2018-01-22T00:00:00"/>
    <d v="2018-01-22T00:00:00"/>
    <d v="2019-05-01T00:00:00"/>
    <m/>
    <m/>
    <d v="1980-02-07T00:00:00"/>
    <n v="50256678"/>
    <s v="QUESADA, TEODORO"/>
    <n v="50171792"/>
    <s v="PALMITESSA, SABRINA MAGALI"/>
    <n v="50250248"/>
    <s v="ZABRANA, NICOLAS HORACIO"/>
    <n v="50256678"/>
    <s v="QUESADA, TEODORO"/>
    <n v="50256678"/>
    <s v="QUESADA, TEODORO"/>
    <n v="20279414552"/>
    <s v="M"/>
    <s v="AR"/>
    <s v="Argentina"/>
    <s v="alejandro.burrone@neoris.com"/>
    <s v="alejandro.burrone"/>
    <n v="8970"/>
    <n v="2562"/>
    <n v="150"/>
    <n v="43"/>
    <n v="16"/>
    <s v="ARGENTINA"/>
    <n v="8"/>
    <s v="ARGENTINA"/>
    <n v="4"/>
    <s v="ROS - BS AS"/>
    <s v="ROS - BS ASBUSMGTVM07"/>
    <n v="9"/>
    <s v="Sales"/>
    <n v="698"/>
    <s v="FINANCIAL SERVICES DIVISION"/>
    <s v="E04"/>
    <s v="Financial Services Depart AB"/>
    <n v="0"/>
    <s v="Non Billable"/>
    <n v="17"/>
    <s v="Business Unit SD"/>
    <m/>
    <s v="ARGBSAS"/>
    <s v="Caseros 3039, P1, Ed Tesla II"/>
    <n v="40"/>
    <m/>
    <s v="."/>
    <s v="VERTICAL MANAGER"/>
    <s v="MANAGEMENT &amp; STRUCTURE"/>
    <s v="VERTICAL MANAGER"/>
    <s v="."/>
    <s v="Vertical Manager"/>
    <m/>
    <m/>
    <m/>
    <m/>
    <n v="20"/>
    <n v="474230.35200000007"/>
    <m/>
    <m/>
    <n v="197595.98"/>
    <n v="3179.8516253620855"/>
    <m/>
    <m/>
    <n v="1"/>
    <n v="331293.98594680545"/>
    <n v="331293.98594680545"/>
    <n v="5331.412712372151"/>
    <n v="0.5964369665066217"/>
    <n v="335059.89685017476"/>
    <n v="5392.0163638586218"/>
    <s v="Apply"/>
    <m/>
    <n v="197595.98"/>
    <n v="3179.8516253620855"/>
    <n v="0.5964369665066217"/>
    <n v="335059.89685017476"/>
    <n v="5392.0163638586218"/>
    <s v="ARS"/>
    <n v="0"/>
    <s v="ZABRANA, NICOLAS HORACIO"/>
    <s v="NO"/>
    <m/>
    <n v="0"/>
    <n v="0"/>
    <s v="QUESADA, TEODORO"/>
  </r>
  <r>
    <n v="50176727"/>
    <s v="COUSIDO, SANTIAGO"/>
    <s v="AR"/>
    <s v="Mgmt"/>
    <n v="7"/>
    <n v="3772"/>
    <s v="NEORIS CONSULTING ARGENTINA"/>
    <n v="3772615"/>
    <s v="Presales SAP Functional"/>
    <s v="Active"/>
    <s v="Full-time Regular"/>
    <s v="BUSMGT"/>
    <s v="Business Management"/>
    <s v="LM07"/>
    <s v="DS Sr Manager"/>
    <s v="DS Sr Manager"/>
    <s v="Sr. Manager / SME"/>
    <d v="2011-11-14T00:00:00"/>
    <d v="2011-11-14T00:00:00"/>
    <d v="2019-05-01T00:00:00"/>
    <m/>
    <m/>
    <d v="1976-08-13T00:00:00"/>
    <n v="50257157"/>
    <s v="MARTINEZ FERNANDEZ, ALVARO"/>
    <n v="50171792"/>
    <s v="PALMITESSA, SABRINA MAGALI"/>
    <n v="50250248"/>
    <s v="ZABRANA, NICOLAS HORACIO"/>
    <n v="50257157"/>
    <s v="MARTINEZ FERNANDEZ, ALVARO"/>
    <n v="50257157"/>
    <s v="MARTINEZ FERNANDEZ, ALVARO"/>
    <n v="20254360415"/>
    <s v="M"/>
    <s v="AR"/>
    <s v="Argentina"/>
    <s v="santiago.cousido@neoris.com"/>
    <s v="santiago.cousido"/>
    <n v="9845"/>
    <n v="2812"/>
    <n v="164"/>
    <n v="47"/>
    <n v="16"/>
    <s v="ARGENTINA"/>
    <n v="8"/>
    <s v="ARGENTINA"/>
    <n v="4"/>
    <s v="ROS - BS AS"/>
    <s v="ROS - BS ASBUSMGTLM07"/>
    <n v="24"/>
    <s v="Presales"/>
    <n v="39"/>
    <s v="SAP Functional"/>
    <s v="T11"/>
    <s v="Presales SAP Functional"/>
    <n v="0"/>
    <s v="Non Billable"/>
    <n v="55"/>
    <s v="Foundational Solutions"/>
    <n v="7996"/>
    <s v="ARGBSAS"/>
    <s v="Caseros 3039, P1, Ed Tesla II"/>
    <n v="40"/>
    <m/>
    <s v="."/>
    <s v="HORIZONTAL MANAGER"/>
    <s v="MANAGEMENT &amp; STRUCTURE"/>
    <s v="PRESALES SOLUTION SPECIALIST"/>
    <s v="SAP"/>
    <s v="Presales Solution Specialist - Presales Solution Specialist-OTHERS"/>
    <m/>
    <m/>
    <m/>
    <m/>
    <n v="20"/>
    <n v="442743.84000000008"/>
    <m/>
    <m/>
    <n v="184476.6"/>
    <n v="2968.7254586417766"/>
    <m/>
    <m/>
    <n v="1"/>
    <n v="252414.46548328034"/>
    <n v="252414.46548328034"/>
    <n v="4062.0287332359244"/>
    <n v="0.73084797120004807"/>
    <n v="320660.70193107502"/>
    <n v="5160.2945273748792"/>
    <s v="Apply"/>
    <m/>
    <n v="184476.6"/>
    <n v="2968.7254586417766"/>
    <n v="0.73084797120004807"/>
    <n v="320660.70193107502"/>
    <n v="5160.2945273748792"/>
    <s v="ARS"/>
    <n v="0"/>
    <s v="ZABRANA, NICOLAS HORACIO"/>
    <s v="NO"/>
    <m/>
    <n v="0"/>
    <n v="0"/>
    <s v="LLAMBIAS, JAIME LUIS"/>
  </r>
  <r>
    <n v="50174545"/>
    <s v="CURCIO, VIVIAN RITA ROSA"/>
    <s v="AR"/>
    <s v="Mgmt"/>
    <n v="7"/>
    <n v="3446"/>
    <s v="NEORIS ONE ARGENTINA"/>
    <n v="3446581"/>
    <s v="Manufacturing  Vc"/>
    <s v="Active"/>
    <s v="Full-time Regular"/>
    <s v="BUSMGT"/>
    <s v="Business Management"/>
    <s v="VM07"/>
    <s v="Vertical Sr Manager"/>
    <s v="Vertical Sr Manager"/>
    <s v="Sr. Manager / SME"/>
    <d v="2005-06-27T00:00:00"/>
    <d v="2005-06-27T00:00:00"/>
    <d v="2019-05-01T00:00:00"/>
    <m/>
    <m/>
    <d v="1965-01-27T00:00:00"/>
    <n v="50173907"/>
    <s v="MORENO, CESAR OSCAR"/>
    <n v="50171792"/>
    <s v="PALMITESSA, SABRINA MAGALI"/>
    <n v="50250248"/>
    <s v="ZABRANA, NICOLAS HORACIO"/>
    <n v="50173907"/>
    <s v="MORENO, CESAR OSCAR"/>
    <n v="50173907"/>
    <s v="MORENO, CESAR OSCAR"/>
    <n v="27171976982"/>
    <s v="F"/>
    <s v="AR"/>
    <s v="Argentina"/>
    <s v="vivian.curcio@neoris.com"/>
    <s v="vivian.curcio"/>
    <n v="8970"/>
    <n v="2562"/>
    <n v="150"/>
    <n v="43"/>
    <n v="16"/>
    <s v="ARGENTINA"/>
    <n v="8"/>
    <s v="ARGENTINA"/>
    <n v="4"/>
    <s v="ROS - BS AS"/>
    <s v="ROS - BS ASBUSMGTVM07"/>
    <n v="9"/>
    <s v="Sales"/>
    <n v="712"/>
    <s v="MANUFACTURING DIVISION"/>
    <s v="W02"/>
    <s v="Manufacturing Department Vc"/>
    <n v="0"/>
    <s v="Non Billable"/>
    <n v="17"/>
    <s v="Business Unit SD"/>
    <m/>
    <s v="ARGBSAS"/>
    <s v="Caseros 3039, P1, Ed Tesla II"/>
    <n v="40"/>
    <m/>
    <s v="."/>
    <s v="PROJECT MANAGER"/>
    <s v="MANAGEMENT &amp; STRUCTURE"/>
    <s v="ACCOUNT MANAGER"/>
    <s v="."/>
    <s v="Account Manager"/>
    <m/>
    <m/>
    <m/>
    <m/>
    <n v="20"/>
    <n v="486360.43200000003"/>
    <m/>
    <m/>
    <n v="202650.18"/>
    <n v="3261.1873189571934"/>
    <m/>
    <m/>
    <n v="1"/>
    <n v="331293.98594680545"/>
    <n v="331293.98594680545"/>
    <n v="5331.412712372151"/>
    <n v="0.61169290296908296"/>
    <n v="340583.31371615105"/>
    <n v="5480.9030208585618"/>
    <s v="Apply"/>
    <m/>
    <n v="202650.18"/>
    <n v="3261.1873189571934"/>
    <n v="0.61169290296908296"/>
    <n v="340583.31371615105"/>
    <n v="5480.9030208585618"/>
    <s v="ARS"/>
    <n v="0"/>
    <s v="ZABRANA, NICOLAS HORACIO"/>
    <s v="NO"/>
    <m/>
    <n v="0"/>
    <n v="0"/>
    <s v="CURCIO, VIVIAN RITA ROSA"/>
  </r>
  <r>
    <n v="50172284"/>
    <s v="DELIA, OSCAR ENRIQUE"/>
    <s v="AR"/>
    <s v="Mgmt"/>
    <n v="7"/>
    <n v="228"/>
    <s v="NEORIS ARGENTINA"/>
    <n v="2280556"/>
    <s v="SWF (Non SAP) Mgt"/>
    <s v="Active"/>
    <s v="Full-time Regular"/>
    <s v="BUSMGT"/>
    <s v="Business Management"/>
    <s v="LM07"/>
    <s v="DS Sr Manager"/>
    <s v="DS Sr Manager"/>
    <s v="Sr. Manager / SME"/>
    <d v="2000-04-05T00:00:00"/>
    <d v="2000-04-05T00:00:00"/>
    <d v="2019-05-01T00:00:00"/>
    <m/>
    <m/>
    <d v="1973-01-08T00:00:00"/>
    <n v="50170544"/>
    <s v="PEREZ LOPEZ, RUBEN ANIBAL"/>
    <n v="50173587"/>
    <s v="DONZELLI, SERGIO ADOLFO"/>
    <n v="50250248"/>
    <s v="ZABRANA, NICOLAS HORACIO"/>
    <n v="50170544"/>
    <s v="PEREZ LOPEZ, RUBEN ANIBAL"/>
    <n v="50170544"/>
    <s v="PEREZ LOPEZ, RUBEN ANIBAL"/>
    <n v="20230960594"/>
    <s v="M"/>
    <s v="AR"/>
    <s v="Argentina"/>
    <s v="oscar.delia@neoris.com"/>
    <s v="oscar.delia"/>
    <n v="9480"/>
    <n v="2708"/>
    <n v="158"/>
    <n v="45"/>
    <n v="16"/>
    <s v="ARGENTINA"/>
    <n v="8"/>
    <s v="ARGENTINA"/>
    <n v="4"/>
    <s v="ROS - BS AS"/>
    <s v="ROS - BS ASBUSMGTLM07"/>
    <n v="7"/>
    <s v="General Operation"/>
    <n v="36"/>
    <s v="Software Factory"/>
    <s v="T63"/>
    <s v="SWF (Non SAP) Mgt"/>
    <n v="0"/>
    <s v="Non Billable"/>
    <n v="54"/>
    <s v="Digital Delivery Center"/>
    <n v="7417"/>
    <s v="ARGROS"/>
    <s v="Rosario-MadresPlaza 25Mayo3020"/>
    <n v="40"/>
    <m/>
    <s v="."/>
    <s v="VERTICAL MANAGER"/>
    <s v="MANAGEMENT &amp; STRUCTURE"/>
    <s v="ACCOUNT MANAGER"/>
    <s v="."/>
    <s v="Delivery Manager"/>
    <m/>
    <m/>
    <m/>
    <m/>
    <n v="20"/>
    <n v="511500"/>
    <m/>
    <m/>
    <n v="213125"/>
    <n v="3429.7553910524621"/>
    <m/>
    <m/>
    <n v="1"/>
    <n v="252414.46548328034"/>
    <n v="252414.46548328034"/>
    <n v="4062.0287332359244"/>
    <n v="0.84434542842837657"/>
    <n v="373330.26053304464"/>
    <n v="6007.8896126978534"/>
    <s v="Apply"/>
    <m/>
    <n v="213125"/>
    <n v="3429.7553910524621"/>
    <n v="0.84434542842837657"/>
    <n v="373330.26053304464"/>
    <n v="6007.8896126978534"/>
    <s v="ARS"/>
    <n v="0"/>
    <s v="ZABRANA, NICOLAS HORACIO"/>
    <s v="NO"/>
    <m/>
    <n v="0"/>
    <n v="0"/>
    <s v="PEREZ LOPEZ, RUBEN ANIBAL"/>
  </r>
  <r>
    <n v="50174986"/>
    <s v="LOMBARDI, CRISTIAN"/>
    <s v="AR"/>
    <s v="Mgmt"/>
    <n v="7"/>
    <n v="3446"/>
    <s v="NEORIS ONE ARGENTINA"/>
    <n v="3446129"/>
    <s v="Presales SAP Delivery"/>
    <s v="Active"/>
    <s v="Full-time Regular"/>
    <s v="DEVELO"/>
    <s v="Software Development"/>
    <s v="DX07"/>
    <s v="Software Developer SME"/>
    <s v="Software Developer SME"/>
    <s v="Sr. Manager / SME"/>
    <d v="2005-12-01T00:00:00"/>
    <d v="2005-12-01T00:00:00"/>
    <d v="2019-05-01T00:00:00"/>
    <m/>
    <m/>
    <d v="1974-01-04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0237462603"/>
    <s v="M"/>
    <s v="AR"/>
    <s v="Argentina"/>
    <s v="cristian.lombardi@neoris.com"/>
    <s v="cristian.lombardi"/>
    <n v="6650"/>
    <n v="1899"/>
    <n v="111"/>
    <n v="32"/>
    <n v="16"/>
    <s v="ARGENTINA"/>
    <n v="8"/>
    <s v="ARGENTINA"/>
    <n v="4"/>
    <s v="ROS - BS AS"/>
    <s v="ROS - BS ASDEVELODX07"/>
    <n v="24"/>
    <s v="Presales"/>
    <n v="40"/>
    <s v="SAP Technical"/>
    <s v="T40"/>
    <s v="Presales SAP Delivery"/>
    <n v="0"/>
    <s v="Non Billable"/>
    <n v="55"/>
    <s v="Foundational Solutions"/>
    <n v="9641"/>
    <s v="ARGSNICOLA"/>
    <s v="25 de mayo 11"/>
    <n v="40"/>
    <m/>
    <s v="."/>
    <s v="ABAP"/>
    <s v="MANAGEMENT &amp; STRUCTURE"/>
    <s v="PRESALES SOLUTION SPECIALIST"/>
    <s v="SAP"/>
    <s v="Presales Solution Specialist - Presales Solution Specialist-OTHERS"/>
    <m/>
    <m/>
    <m/>
    <m/>
    <m/>
    <n v="0"/>
    <m/>
    <m/>
    <n v="166045.5"/>
    <n v="2672.119407788864"/>
    <m/>
    <m/>
    <n v="0.9"/>
    <n v="223660.38956046378"/>
    <n v="201294.35060441741"/>
    <n v="3239.3683714904637"/>
    <n v="0.82488902197912017"/>
    <n v="249939.30567892332"/>
    <n v="4022.19674410884"/>
    <s v="Apply"/>
    <m/>
    <n v="166045.5"/>
    <n v="2672.119407788864"/>
    <n v="0.82488902197912017"/>
    <n v="249939.30567892332"/>
    <n v="4022.19674410884"/>
    <s v="ARS"/>
    <n v="0"/>
    <s v="ZABRANA, NICOLAS HORACIO"/>
    <s v="NO"/>
    <m/>
    <n v="0"/>
    <n v="0"/>
    <s v="RODRIGUEZ, CESAR"/>
  </r>
  <r>
    <n v="50178772"/>
    <s v="MERCOL, JUAN PABLO"/>
    <s v="AR"/>
    <s v="Mgmt"/>
    <n v="7"/>
    <n v="3772"/>
    <s v="NEORIS CONSULTING ARGENTINA"/>
    <n v="3772906"/>
    <s v="SAP Delivery"/>
    <s v="Active"/>
    <s v="Full-time Regular"/>
    <s v="DEVELO"/>
    <s v="Software Development"/>
    <s v="DX07"/>
    <s v="Software Developer SME"/>
    <s v="Software Developer SME"/>
    <s v="Sr. Manager / SME"/>
    <d v="2008-12-22T00:00:00"/>
    <d v="2008-12-22T00:00:00"/>
    <d v="2019-05-01T00:00:00"/>
    <m/>
    <m/>
    <d v="1980-10-17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0284610750"/>
    <s v="M"/>
    <s v="AR"/>
    <s v="Argentina"/>
    <s v="JUAN.MERCOL@NEORIS.COM"/>
    <s v="JUAN.MERCOL"/>
    <n v="6650"/>
    <n v="1899"/>
    <n v="111"/>
    <n v="32"/>
    <n v="16"/>
    <s v="ARGENTINA"/>
    <n v="8"/>
    <s v="ARGENTINA"/>
    <n v="3"/>
    <s v="SF - SN - ROJAS"/>
    <s v="SF - SN - ROJASDEVELODX07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PROJECT LEADER"/>
    <s v="PROJECT MANAGEMENT &amp; PMO"/>
    <s v="PROJECT LEADER"/>
    <s v="."/>
    <s v="PROJECT LEADER"/>
    <m/>
    <m/>
    <m/>
    <m/>
    <m/>
    <n v="0"/>
    <m/>
    <m/>
    <n v="167088.66"/>
    <n v="2688.9066623752815"/>
    <m/>
    <m/>
    <n v="1"/>
    <n v="201294.35060441744"/>
    <n v="223660.38956046378"/>
    <n v="3599.2981905449592"/>
    <n v="0.74706415529527492"/>
    <n v="241790.38699468446"/>
    <n v="3891.0586899691739"/>
    <s v="Apply"/>
    <m/>
    <n v="167088.66"/>
    <n v="2688.9066623752815"/>
    <n v="0.74706415529527492"/>
    <n v="241790.38699468446"/>
    <n v="3891.0586899691739"/>
    <s v="ARS"/>
    <n v="0"/>
    <s v="ZABRANA, NICOLAS HORACIO"/>
    <s v="NO"/>
    <m/>
    <n v="0"/>
    <n v="0"/>
    <s v="RODRIGUEZ, CESAR"/>
  </r>
  <r>
    <n v="50255479"/>
    <s v="RODRIGUEZ, ARIEL EDUARDO"/>
    <s v="AR"/>
    <s v="Mgmt"/>
    <n v="7"/>
    <n v="3772"/>
    <s v="NEORIS CONSULTING ARGENTINA"/>
    <n v="3772931"/>
    <s v="M-C&amp;E"/>
    <s v="Active"/>
    <s v="Full-time Regular"/>
    <s v="BUSMGT"/>
    <s v="Business Management"/>
    <s v="LM07"/>
    <s v="DS Sr Manager"/>
    <s v="DS Sr Manager"/>
    <s v="Sr. Manager / SME"/>
    <d v="2018-05-02T00:00:00"/>
    <d v="2018-05-02T00:00:00"/>
    <d v="2019-05-01T00:00:00"/>
    <m/>
    <m/>
    <d v="1974-02-21T00:00:00"/>
    <n v="50170796"/>
    <s v="BALDIT ENSIGNIA, GONZALO"/>
    <n v="50171792"/>
    <s v="PALMITESSA, SABRINA MAGALI"/>
    <n v="50250248"/>
    <s v="ZABRANA, NICOLAS HORACIO"/>
    <n v="50170796"/>
    <s v="BALDIT ENSIGNIA, GONZALO"/>
    <n v="50170796"/>
    <s v="BALDIT ENSIGNIA, GONZALO"/>
    <n v="20235069815"/>
    <s v="M"/>
    <s v="AR"/>
    <s v="Argentina"/>
    <s v="ariele.rodriguez@neoris.com"/>
    <s v="ariele.rodriguez"/>
    <n v="9845"/>
    <n v="2812"/>
    <n v="164"/>
    <n v="47"/>
    <n v="16"/>
    <s v="ARGENTINA"/>
    <n v="8"/>
    <s v="ARGENTINA"/>
    <n v="4"/>
    <s v="ROS - BS AS"/>
    <s v="ROS - BS ASBUSMGTLM07"/>
    <n v="7"/>
    <s v="General Operation"/>
    <n v="35"/>
    <s v="SAP BASIS &amp; Global Support"/>
    <s v="S14"/>
    <s v="Managed Services"/>
    <n v="0"/>
    <s v="Non Billable"/>
    <n v="56"/>
    <s v="New IT"/>
    <m/>
    <s v="ARGBSAS"/>
    <s v="Caseros 3039, P1, Ed Tesla II"/>
    <n v="40"/>
    <m/>
    <s v="."/>
    <s v="OTHER"/>
    <s v="MANAGEMENT &amp; STRUCTURE"/>
    <s v="LINES OF SERVICES MANAGER"/>
    <s v="."/>
    <s v="Delivery Manager"/>
    <m/>
    <m/>
    <m/>
    <m/>
    <n v="20"/>
    <n v="524005.77600000001"/>
    <m/>
    <m/>
    <n v="218335.74"/>
    <n v="3513.6102349533312"/>
    <m/>
    <m/>
    <n v="1"/>
    <n v="252414.46548328034"/>
    <n v="252414.46548328034"/>
    <n v="4062.0287332359244"/>
    <n v="0.86498901551449447"/>
    <n v="368286.16372959461"/>
    <n v="5926.7165067524074"/>
    <s v="Apply"/>
    <m/>
    <n v="218335.74"/>
    <n v="3513.6102349533312"/>
    <n v="0.86498901551449447"/>
    <n v="368286.16372959461"/>
    <n v="5926.7165067524074"/>
    <s v="ARS"/>
    <n v="0"/>
    <s v="ZABRANA, NICOLAS HORACIO"/>
    <s v="NO"/>
    <m/>
    <n v="0"/>
    <n v="0"/>
    <s v="RODRIGUEZ, ARIEL EDUARDO"/>
  </r>
  <r>
    <n v="50255506"/>
    <s v="VIDAL, SANDRA KARINA"/>
    <s v="AR"/>
    <s v="Mgmt"/>
    <n v="7"/>
    <n v="3772"/>
    <s v="NEORIS CONSULTING ARGENTINA"/>
    <n v="3772924"/>
    <s v="SAP Functional Delivery"/>
    <s v="Active"/>
    <s v="Full-time Regular"/>
    <s v="PROJCT"/>
    <s v="Project Management"/>
    <s v="PM07"/>
    <s v="Sr Project Manager"/>
    <s v="Sr Project Manager"/>
    <s v="Sr. Manager / SME"/>
    <d v="2018-05-07T00:00:00"/>
    <d v="2018-05-07T00:00:00"/>
    <d v="2019-05-01T00:00:00"/>
    <m/>
    <m/>
    <d v="1967-08-18T00:00:00"/>
    <n v="50256445"/>
    <s v="LLAMBIAS, JAIME LUIS"/>
    <n v="50171792"/>
    <s v="PALMITESSA, SABRINA MAGALI"/>
    <n v="50250248"/>
    <s v="ZABRANA, NICOLAS HORACIO"/>
    <n v="50256445"/>
    <s v="LLAMBIAS, JAIME LUIS"/>
    <n v="50256445"/>
    <s v="LLAMBIAS, JAIME LUIS"/>
    <n v="27181055966"/>
    <s v="F"/>
    <s v="AR"/>
    <s v="Argentina"/>
    <s v="sandra.vidal@neoris.com"/>
    <s v="sandra.vidal"/>
    <n v="7925"/>
    <n v="2263"/>
    <n v="132"/>
    <n v="38"/>
    <n v="16"/>
    <s v="ARGENTINA"/>
    <n v="8"/>
    <s v="ARGENTINA"/>
    <n v="4"/>
    <s v="ROS - BS AS"/>
    <s v="ROS - BS ASPROJCTPM07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PROJECT MANAGER"/>
    <s v="MANAGEMENT &amp; STRUCTURE"/>
    <s v="LINES OF SERVICES MANAGER"/>
    <s v="."/>
    <s v="Lines of Services Manager"/>
    <m/>
    <m/>
    <m/>
    <m/>
    <n v="20"/>
    <n v="445510.99200000003"/>
    <m/>
    <m/>
    <n v="185629.58"/>
    <n v="2987.2800128741551"/>
    <m/>
    <m/>
    <n v="1"/>
    <n v="226599.34969521756"/>
    <n v="226599.34969521756"/>
    <n v="3646.5939764277045"/>
    <n v="0.81919732007032209"/>
    <n v="292709.56747711019"/>
    <n v="4710.4854759753816"/>
    <s v="Apply"/>
    <m/>
    <n v="185629.58"/>
    <n v="2987.2800128741551"/>
    <n v="0.81919732007032209"/>
    <n v="292709.56747711019"/>
    <n v="4710.4854759753816"/>
    <s v="ARS"/>
    <n v="0"/>
    <s v="ZABRANA, NICOLAS HORACIO"/>
    <s v="NO"/>
    <m/>
    <n v="0"/>
    <n v="0"/>
    <s v="LLAMBIAS, JAIME LUIS"/>
  </r>
  <r>
    <n v="50257319"/>
    <s v="ACHINELLI, ALEJANDRO MARTI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95-02-16T00:00:00"/>
    <n v="50174608"/>
    <s v="DANDINI, WALTER ANDRES"/>
    <n v="50171792"/>
    <s v="PALMITESSA, SABRINA MAGALI"/>
    <n v="50250248"/>
    <s v="ZABRANA, NICOLAS HORACIO"/>
    <n v="50253179"/>
    <s v="RAMOS, JONATAN DAVID"/>
    <n v="50172284"/>
    <s v="DELIA, OSCAR ENRIQUE"/>
    <n v="20385430834"/>
    <s v="M"/>
    <s v="AR"/>
    <s v="Argentina"/>
    <s v="alejandro.achinelli@neoris.com"/>
    <s v="alejandro.achinelli"/>
    <n v="1715"/>
    <n v="489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58954.689918137512"/>
    <n v="948.73977982197471"/>
    <s v="No Apply"/>
    <m/>
    <n v="43930"/>
    <n v="706.95204377212747"/>
    <n v="0.76887303355531611"/>
    <n v="58954.689918137512"/>
    <n v="948.73977982197471"/>
    <s v="ARS"/>
    <n v="0"/>
    <s v="ZABRANA, NICOLAS HORACIO"/>
    <s v="NO"/>
    <m/>
    <n v="0"/>
    <n v="0"/>
    <s v="LAPORTA, JORGE EDUARDO/DELIA, OSCAR ENRIQUE/MATHEU, EDUARDO GABRIEL"/>
  </r>
  <r>
    <n v="50257819"/>
    <s v="ACUÑA PERNIA, ABIGAIL"/>
    <s v="AR"/>
    <s v="IC"/>
    <n v="1"/>
    <n v="3446"/>
    <s v="NEORIS ONE ARGENTINA"/>
    <n v="3446134"/>
    <s v="Sales Performance Mgte.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4-04-16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381568798"/>
    <s v="F"/>
    <s v="AR"/>
    <s v="Argentina"/>
    <s v="abigail.pernia@neoris.com"/>
    <s v="abigail.pernia"/>
    <n v="1605"/>
    <n v="458"/>
    <n v="27"/>
    <n v="8"/>
    <n v="16"/>
    <s v="ARGENTINA"/>
    <n v="8"/>
    <s v="ARGENTINA"/>
    <n v="4"/>
    <s v="ROS - BS AS"/>
    <s v="ROS - BS ASDEVELOGX01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4197.765062113147"/>
    <n v="872.1880441279875"/>
    <s v="No Apply"/>
    <m/>
    <n v="36500"/>
    <n v="587.38332796910197"/>
    <n v="0.63883145287432364"/>
    <n v="54197.765062113147"/>
    <n v="872.1880441279875"/>
    <s v="ARS"/>
    <n v="0"/>
    <s v="ZABRANA, NICOLAS HORACIO"/>
    <s v="NO"/>
    <m/>
    <n v="0"/>
    <n v="0"/>
    <s v="JUNIOR, EULER DE ALMEIDA BARBOSA"/>
  </r>
  <r>
    <n v="50257423"/>
    <s v="ALI, YAMI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23T00:00:00"/>
    <d v="2019-09-23T00:00:00"/>
    <d v="2019-05-01T00:00:00"/>
    <m/>
    <m/>
    <d v="1995-06-03T00:00:00"/>
    <n v="50176892"/>
    <s v="BISCAYART, ALEJANDRO ANDRES"/>
    <n v="50171792"/>
    <s v="PALMITESSA, SABRINA MAGALI"/>
    <n v="50250248"/>
    <s v="ZABRANA, NICOLAS HORACIO"/>
    <n v="50176892"/>
    <s v="BISCAYART, ALEJANDRO ANDRES"/>
    <n v="50172253"/>
    <s v="MATHEU, EDUARDO GABRIEL"/>
    <n v="20385319860"/>
    <s v="M"/>
    <s v="AR"/>
    <s v="Argentina"/>
    <s v="yamil.ali@neoris.com"/>
    <s v="yamil.ali"/>
    <n v="1590"/>
    <n v="453"/>
    <n v="27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40452.5"/>
    <n v="650.98970067589312"/>
    <m/>
    <m/>
    <n v="0.9"/>
    <n v="57135.571261831079"/>
    <n v="51422.014135647973"/>
    <n v="827.5187340786606"/>
    <n v="0.78667669246266592"/>
    <n v="54955.402079320258"/>
    <n v="884.38046474606142"/>
    <s v="No Apply"/>
    <m/>
    <n v="40452.5"/>
    <n v="650.98970067589312"/>
    <n v="0.78667669246266592"/>
    <n v="54955.402079320258"/>
    <n v="884.38046474606142"/>
    <s v="ARS"/>
    <n v="0"/>
    <s v="ZABRANA, NICOLAS HORACIO"/>
    <s v="NO"/>
    <m/>
    <n v="0"/>
    <n v="0"/>
    <s v="LAPORTA, JORGE EDUARDO/DELIA, OSCAR ENRIQUE/MATHEU, EDUARDO GABRIEL"/>
  </r>
  <r>
    <n v="50257419"/>
    <s v="AROZAMENA, BENJAMI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23T00:00:00"/>
    <d v="2019-09-23T00:00:00"/>
    <d v="2019-05-01T00:00:00"/>
    <m/>
    <m/>
    <d v="1998-07-16T00:00:00"/>
    <n v="50176892"/>
    <s v="BISCAYART, ALEJANDRO ANDRES"/>
    <n v="50171792"/>
    <s v="PALMITESSA, SABRINA MAGALI"/>
    <n v="50250248"/>
    <s v="ZABRANA, NICOLAS HORACIO"/>
    <n v="50176892"/>
    <s v="BISCAYART, ALEJANDRO ANDRES"/>
    <n v="50172253"/>
    <s v="MATHEU, EDUARDO GABRIEL"/>
    <n v="20408830754"/>
    <s v="M"/>
    <s v="AR"/>
    <s v="Argentina"/>
    <s v="benjamin.arozamena@neoris.com"/>
    <s v="benjamin.arozamena"/>
    <n v="1590"/>
    <n v="453"/>
    <n v="27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40452.5"/>
    <n v="650.98970067589312"/>
    <m/>
    <m/>
    <n v="0.9"/>
    <n v="57135.571261831079"/>
    <n v="51422.014135647973"/>
    <n v="827.5187340786606"/>
    <n v="0.78667669246266592"/>
    <n v="54990.143263798454"/>
    <n v="884.9395439941818"/>
    <s v="No Apply"/>
    <m/>
    <n v="40452.5"/>
    <n v="650.98970067589312"/>
    <n v="0.78667669246266592"/>
    <n v="54990.143263798454"/>
    <n v="884.9395439941818"/>
    <s v="ARS"/>
    <n v="0"/>
    <s v="ZABRANA, NICOLAS HORACIO"/>
    <s v="NO"/>
    <m/>
    <n v="0"/>
    <n v="0"/>
    <s v="LAPORTA, JORGE EDUARDO/DELIA, OSCAR ENRIQUE/MATHEU, EDUARDO GABRIEL"/>
  </r>
  <r>
    <n v="50257233"/>
    <s v="AYALA, FRANCO"/>
    <s v="AR"/>
    <s v="IC"/>
    <n v="1"/>
    <n v="3446"/>
    <s v="NEORIS ONE ARGENTINA"/>
    <n v="3446906"/>
    <s v="SAP Delivery"/>
    <s v="Active"/>
    <s v="Full-time Regular"/>
    <s v="DEVELO"/>
    <s v="Software Development"/>
    <s v="GY01"/>
    <s v="SD Analyst - HT"/>
    <s v="SD Analyst - HT"/>
    <s v="Analyst"/>
    <d v="2019-07-22T00:00:00"/>
    <d v="2019-07-22T00:00:00"/>
    <d v="2019-05-01T00:00:00"/>
    <m/>
    <m/>
    <d v="1993-10-28T00:00:00"/>
    <n v="50171620"/>
    <s v="BARRIO, GUSTAVO ARIEL"/>
    <n v="50171792"/>
    <s v="PALMITESSA, SABRINA MAGALI"/>
    <n v="50250248"/>
    <s v="ZABRANA, NICOLAS HORACIO"/>
    <n v="50171620"/>
    <s v="BARRIO, GUSTAVO ARIEL"/>
    <n v="50173959"/>
    <s v="RODRIGUEZ, CESAR"/>
    <n v="20378948089"/>
    <s v="M"/>
    <s v="AR"/>
    <s v="Argentina"/>
    <s v="franco.ayala@neoris.com"/>
    <s v="franco.ayala"/>
    <n v="1625"/>
    <n v="464"/>
    <n v="27"/>
    <n v="8"/>
    <n v="16"/>
    <s v="ARGENTINA"/>
    <n v="8"/>
    <s v="ARGENTINA"/>
    <n v="3"/>
    <s v="SF - SN - ROJAS"/>
    <s v="SF - SN - ROJASDEVELOGY01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PLATFORMS &amp; SOLUTIONS"/>
    <s v="DEVELOPMENT SKILLS"/>
    <s v="ABAP"/>
    <s v="SAP  - ABAP"/>
    <m/>
    <m/>
    <m/>
    <m/>
    <m/>
    <n v="0"/>
    <m/>
    <m/>
    <n v="39820"/>
    <n v="640.81107177341482"/>
    <m/>
    <m/>
    <n v="0.9"/>
    <n v="60677.976680064603"/>
    <n v="60677.976680064596"/>
    <n v="976.47210621281931"/>
    <n v="0.65625128223965046"/>
    <n v="54138.169292075167"/>
    <n v="871.22898764202068"/>
    <s v="No Apply"/>
    <m/>
    <n v="39820"/>
    <n v="640.81107177341482"/>
    <n v="0.65625128223965046"/>
    <n v="54138.169292075167"/>
    <n v="871.22898764202068"/>
    <s v="ARS"/>
    <n v="0"/>
    <s v="ZABRANA, NICOLAS HORACIO"/>
    <s v="NO"/>
    <m/>
    <n v="0"/>
    <n v="0"/>
    <s v="RODRIGUEZ, CESAR"/>
  </r>
  <r>
    <n v="50257791"/>
    <s v="BAJO, LEONEL AGUSTIN"/>
    <s v="AR"/>
    <s v="IC"/>
    <n v="1"/>
    <n v="3446"/>
    <s v="NEORIS ONE ARGENTINA"/>
    <n v="3446906"/>
    <s v="SAP Delivery"/>
    <s v="Active"/>
    <s v="Full-time Regular"/>
    <s v="DEVELO"/>
    <s v="Software Development"/>
    <s v="GX01"/>
    <s v="SD Analyst"/>
    <s v="SD Analyst"/>
    <s v="Analyst"/>
    <d v="2020-03-02T00:00:00"/>
    <d v="2020-03-02T00:00:00"/>
    <d v="2019-05-01T00:00:00"/>
    <m/>
    <m/>
    <d v="1995-07-31T00:00:00"/>
    <n v="50174986"/>
    <s v="LOMBARDI, CRISTIAN"/>
    <n v="50171792"/>
    <s v="PALMITESSA, SABRINA MAGALI"/>
    <n v="50250248"/>
    <s v="ZABRANA, NICOLAS HORACIO"/>
    <n v="50178639"/>
    <s v="MAINZ, LORENA"/>
    <n v="50173959"/>
    <s v="RODRIGUEZ, CESAR"/>
    <n v="20389804941"/>
    <s v="M"/>
    <s v="AR"/>
    <s v="Argentina"/>
    <s v="leonel.bajo@neoris.com"/>
    <s v="leonel.bajo"/>
    <n v="1590"/>
    <n v="453"/>
    <n v="27"/>
    <n v="8"/>
    <n v="16"/>
    <s v="ARGENTINA"/>
    <n v="8"/>
    <s v="ARGENTINA"/>
    <n v="3"/>
    <s v="SF - SN - ROJAS"/>
    <s v="SF - SN - ROJASDEVELOGX01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m/>
    <m/>
    <m/>
    <s v="."/>
    <s v="SAP  - ABAP"/>
    <m/>
    <m/>
    <m/>
    <m/>
    <m/>
    <n v="0"/>
    <m/>
    <m/>
    <n v="40150"/>
    <n v="646.12166076601227"/>
    <m/>
    <m/>
    <n v="0.9"/>
    <n v="51422.014135647973"/>
    <n v="51422.014135647973"/>
    <n v="827.5187340786606"/>
    <n v="0.78079399795750659"/>
    <n v="54551.489915906044"/>
    <n v="877.88042993089869"/>
    <s v="No Apply"/>
    <m/>
    <n v="40150"/>
    <n v="646.12166076601227"/>
    <n v="0.78079399795750659"/>
    <n v="54551.489915906044"/>
    <n v="877.88042993089869"/>
    <s v="ARS"/>
    <n v="0"/>
    <s v="ZABRANA, NICOLAS HORACIO"/>
    <s v="NO"/>
    <m/>
    <n v="0"/>
    <n v="0"/>
    <s v="RODRIGUEZ, CESAR"/>
  </r>
  <r>
    <n v="50257320"/>
    <s v="BOGADO, JULIA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88-03-23T00:00:00"/>
    <n v="50171685"/>
    <s v="MARTIN, LISANDRO"/>
    <n v="50171792"/>
    <s v="PALMITESSA, SABRINA MAGALI"/>
    <n v="50250248"/>
    <s v="ZABRANA, NICOLAS HORACIO"/>
    <n v="50252327"/>
    <s v="TAGLIONI, ALEJANDRO FRANCO"/>
    <n v="50172284"/>
    <s v="DELIA, OSCAR ENRIQUE"/>
    <n v="20335274556"/>
    <s v="M"/>
    <s v="AR"/>
    <s v="Argentina"/>
    <s v="julian.bogado@neoris.com"/>
    <s v="julian.bogado"/>
    <n v="1870"/>
    <n v="534"/>
    <n v="31"/>
    <n v="9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4426.972998389254"/>
    <n v="1036.8035564594345"/>
    <s v="No Apply"/>
    <m/>
    <n v="43930"/>
    <n v="706.95204377212747"/>
    <n v="0.76887303355531611"/>
    <n v="64426.972998389254"/>
    <n v="1036.8035564594345"/>
    <s v="ARS"/>
    <n v="0"/>
    <s v="ZABRANA, NICOLAS HORACIO"/>
    <s v="NO"/>
    <m/>
    <n v="0"/>
    <n v="0"/>
    <s v="LAPORTA, JORGE EDUARDO/DELIA, OSCAR ENRIQUE/MATHEU, EDUARDO GABRIEL"/>
  </r>
  <r>
    <n v="50257785"/>
    <s v="BOYERAS, JUAN PABL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2T00:00:00"/>
    <d v="2020-03-02T00:00:00"/>
    <d v="2019-05-01T00:00:00"/>
    <m/>
    <m/>
    <d v="1991-07-13T00:00:00"/>
    <n v="50253658"/>
    <s v="COBAS, ANA PAULA"/>
    <n v="50171792"/>
    <s v="PALMITESSA, SABRINA MAGALI"/>
    <n v="50250248"/>
    <s v="ZABRANA, NICOLAS HORACIO"/>
    <n v="50252954"/>
    <s v="CARBONELLI, RODOLFO PASCUAL"/>
    <n v="50172253"/>
    <s v="MATHEU, EDUARDO GABRIEL"/>
    <n v="20363613196"/>
    <s v="M"/>
    <s v="AR"/>
    <s v="Argentina"/>
    <s v="juan.boyeras@neoris.com"/>
    <s v="juan.boyeras"/>
    <n v="1380"/>
    <n v="393"/>
    <n v="23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m/>
    <m/>
    <m/>
    <s v="."/>
    <s v=".NET WEB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2762.721405266842"/>
    <n v="849.09432580088253"/>
    <s v="No Apply"/>
    <m/>
    <n v="36500"/>
    <n v="587.38332796910197"/>
    <n v="0.70981272541591511"/>
    <n v="52762.721405266842"/>
    <n v="849.09432580088253"/>
    <s v="ARS"/>
    <n v="0"/>
    <s v="ZABRANA, NICOLAS HORACIO"/>
    <s v="NO"/>
    <m/>
    <n v="0"/>
    <n v="0"/>
    <s v="LAPORTA, JORGE EDUARDO/DELIA, OSCAR ENRIQUE/MATHEU, EDUARDO GABRIEL"/>
  </r>
  <r>
    <n v="50257798"/>
    <s v="BRACAMONTE, JUAN IGNACI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2T00:00:00"/>
    <d v="2020-03-02T00:00:00"/>
    <d v="2019-05-01T00:00:00"/>
    <m/>
    <m/>
    <d v="1994-03-12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367287692"/>
    <s v="M"/>
    <s v="AR"/>
    <s v="Argentina"/>
    <s v="juan.bracamonte@neoris.com"/>
    <s v="juan.bracamonte"/>
    <n v="1450"/>
    <n v="414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3468.875465266843"/>
    <n v="860.45824694668238"/>
    <s v="No Apply"/>
    <m/>
    <n v="36500"/>
    <n v="587.38332796910197"/>
    <n v="0.63883145287432364"/>
    <n v="53468.875465266843"/>
    <n v="860.45824694668238"/>
    <s v="ARS"/>
    <n v="0"/>
    <s v="ZABRANA, NICOLAS HORACIO"/>
    <s v="NO"/>
    <m/>
    <n v="0"/>
    <n v="0"/>
    <s v="LAPORTA, JORGE EDUARDO/DELIA, OSCAR ENRIQUE/MATHEU, EDUARDO GABRIEL"/>
  </r>
  <r>
    <n v="50257814"/>
    <s v="CABRAL, FABRICIO AGUSTIN"/>
    <s v="AR"/>
    <s v="IC"/>
    <n v="1"/>
    <n v="3446"/>
    <s v="NEORIS ONE ARGENTINA"/>
    <n v="3446134"/>
    <s v="Sales Performance Mgte.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7-05-07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404247108"/>
    <s v="M"/>
    <s v="AR"/>
    <s v="Argentina"/>
    <s v="fabricio.cabral@neoris.com"/>
    <s v="fabricio.cabral"/>
    <n v="1515"/>
    <n v="432"/>
    <n v="25"/>
    <n v="7"/>
    <n v="16"/>
    <s v="ARGENTINA"/>
    <n v="8"/>
    <s v="ARGENTINA"/>
    <n v="4"/>
    <s v="ROS - BS AS"/>
    <s v="ROS - BS ASDEVELOGX01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1258.481673637878"/>
    <n v="824.88705622204498"/>
    <s v="No Apply"/>
    <m/>
    <n v="36500"/>
    <n v="587.38332796910197"/>
    <n v="0.63883145287432364"/>
    <n v="51258.481673637878"/>
    <n v="824.88705622204498"/>
    <s v="ARS"/>
    <n v="0"/>
    <s v="ZABRANA, NICOLAS HORACIO"/>
    <s v="NO"/>
    <m/>
    <n v="0"/>
    <n v="0"/>
    <s v="JUNIOR, EULER DE ALMEIDA BARBOSA"/>
  </r>
  <r>
    <n v="50257139"/>
    <s v="CASTRO, GONZALO"/>
    <s v="AR"/>
    <s v="IC"/>
    <n v="1"/>
    <n v="3772"/>
    <s v="NEORIS CONSULTING ARGENTINA"/>
    <n v="3772924"/>
    <s v="SAP Functional Delivery"/>
    <s v="Active"/>
    <s v="Full-time Regular"/>
    <s v="SYINCO"/>
    <s v="Systems Integration Consulting"/>
    <s v="NX01"/>
    <s v="SI Analyst"/>
    <s v="SI Analyst"/>
    <s v="Analyst"/>
    <d v="2019-07-01T00:00:00"/>
    <d v="2019-07-01T00:00:00"/>
    <d v="2019-05-01T00:00:00"/>
    <m/>
    <m/>
    <d v="1991-11-12T00:00:00"/>
    <n v="50255506"/>
    <s v="VIDAL, SANDRA KARINA"/>
    <n v="50171792"/>
    <s v="PALMITESSA, SABRINA MAGALI"/>
    <n v="50250248"/>
    <s v="ZABRANA, NICOLAS HORACIO"/>
    <n v="50256445"/>
    <s v="LLAMBIAS, JAIME LUIS"/>
    <n v="50256445"/>
    <s v="LLAMBIAS, JAIME LUIS"/>
    <n v="20365222720"/>
    <s v="M"/>
    <s v="AR"/>
    <s v="Argentina"/>
    <s v="gonzalo.castro@neoris.com"/>
    <s v="gonzalo.castro"/>
    <n v="1835"/>
    <n v="523"/>
    <n v="31"/>
    <n v="9"/>
    <n v="16"/>
    <s v="ARGENTINA"/>
    <n v="8"/>
    <s v="ARGENTINA"/>
    <n v="4"/>
    <s v="ROS - BS AS"/>
    <s v="ROS - BS ASSYINCONX01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s v="SAP FUNCTIONAL"/>
    <s v="PLATFORMS &amp; SOLUTIONS"/>
    <s v="ERP DEVELOPMENT &amp; IMPLEMENTATI"/>
    <s v="SAP R3 - LOGISTICS SD (SALES A"/>
    <s v="ERP SOLUTIONS - SAP R3 - LOGISTICS SD (SALES AND DISTRIBUTION)"/>
    <m/>
    <m/>
    <m/>
    <m/>
    <m/>
    <n v="0"/>
    <m/>
    <m/>
    <n v="43010"/>
    <n v="692.14676536852267"/>
    <m/>
    <m/>
    <n v="1"/>
    <n v="57724.59776968501"/>
    <n v="57724.59776968501"/>
    <n v="928.94428338727084"/>
    <n v="0.74508964396088673"/>
    <n v="61468.78217231603"/>
    <n v="989.19829694747398"/>
    <s v="No Apply"/>
    <m/>
    <n v="43010"/>
    <n v="692.14676536852267"/>
    <n v="0.74508964396088673"/>
    <n v="61468.78217231603"/>
    <n v="989.19829694747398"/>
    <s v="ARS"/>
    <n v="0"/>
    <s v="ZABRANA, NICOLAS HORACIO"/>
    <s v="NO"/>
    <m/>
    <n v="0"/>
    <n v="0"/>
    <s v="LLAMBIAS, JAIME LUIS"/>
  </r>
  <r>
    <n v="50257863"/>
    <s v="CEJAS, MARIA LAR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4-01T00:00:00"/>
    <d v="2020-04-01T00:00:00"/>
    <d v="2019-05-01T00:00:00"/>
    <m/>
    <m/>
    <d v="1994-04-14T00:00:00"/>
    <n v="50178384"/>
    <s v="GAMBARO, MATIAS NICOLAS"/>
    <n v="50171792"/>
    <s v="PALMITESSA, SABRINA MAGALI"/>
    <n v="50250248"/>
    <s v="ZABRANA, NICOLAS HORACIO"/>
    <n v="50253577"/>
    <s v="ZAPATA, DULCE BELEN"/>
    <n v="50254511"/>
    <s v="CANELO, ALEJANDRO FABIO"/>
    <n v="27379802694"/>
    <s v="F"/>
    <s v="AR"/>
    <s v="Argentina"/>
    <s v="maria.cejas@neoris.com"/>
    <s v="maria.cejas"/>
    <n v="1335"/>
    <n v="381"/>
    <n v="22"/>
    <n v="6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m/>
    <m/>
    <m/>
    <s v="."/>
    <s v="PHP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0808.46650327104"/>
    <n v="817.64509982734216"/>
    <s v="No Apply"/>
    <m/>
    <n v="36500"/>
    <n v="587.38332796910197"/>
    <n v="0.70981272541591511"/>
    <n v="50808.46650327104"/>
    <n v="817.64509982734216"/>
    <s v="ARS"/>
    <n v="0"/>
    <s v="ZABRANA, NICOLAS HORACIO"/>
    <s v="NO"/>
    <m/>
    <n v="0"/>
    <n v="0"/>
    <s v="LAPORTA, JORGE EDUARDO/DELIA, OSCAR ENRIQUE/MATHEU, EDUARDO GABRIEL"/>
  </r>
  <r>
    <n v="50257420"/>
    <s v="CHAMONTEE, MATIAS AIKE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23T00:00:00"/>
    <d v="2019-09-23T00:00:00"/>
    <d v="2019-05-01T00:00:00"/>
    <m/>
    <m/>
    <d v="2000-05-24T00:00:00"/>
    <n v="50176892"/>
    <s v="BISCAYART, ALEJANDRO ANDRES"/>
    <n v="50171792"/>
    <s v="PALMITESSA, SABRINA MAGALI"/>
    <n v="50250248"/>
    <s v="ZABRANA, NICOLAS HORACIO"/>
    <n v="50176892"/>
    <s v="BISCAYART, ALEJANDRO ANDRES"/>
    <n v="50172253"/>
    <s v="MATHEU, EDUARDO GABRIEL"/>
    <n v="20424548503"/>
    <s v="M"/>
    <s v="AR"/>
    <s v="Argentina"/>
    <s v="matias.chamonte@neoris.com"/>
    <s v="matias.chamonte"/>
    <n v="1590"/>
    <n v="453"/>
    <n v="27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40452.5"/>
    <n v="650.98970067589312"/>
    <m/>
    <m/>
    <n v="0.9"/>
    <n v="57135.571261831079"/>
    <n v="51422.014135647973"/>
    <n v="827.5187340786606"/>
    <n v="0.78667669246266592"/>
    <n v="54955.402079320258"/>
    <n v="884.38046474606142"/>
    <s v="No Apply"/>
    <m/>
    <n v="40452.5"/>
    <n v="650.98970067589312"/>
    <n v="0.78667669246266592"/>
    <n v="54955.402079320258"/>
    <n v="884.38046474606142"/>
    <s v="ARS"/>
    <n v="0"/>
    <s v="ZABRANA, NICOLAS HORACIO"/>
    <s v="NO"/>
    <m/>
    <n v="0"/>
    <n v="0"/>
    <s v="LAPORTA, JORGE EDUARDO/DELIA, OSCAR ENRIQUE/MATHEU, EDUARDO GABRIEL"/>
  </r>
  <r>
    <n v="50257764"/>
    <s v="COLANTONIO, FABRIZI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17T00:00:00"/>
    <d v="2020-02-17T00:00:00"/>
    <d v="2019-05-01T00:00:00"/>
    <m/>
    <m/>
    <d v="1992-03-14T00:00:00"/>
    <n v="50178356"/>
    <s v="ORSI, SEBASTIAN ENRIQUE"/>
    <n v="50171792"/>
    <s v="PALMITESSA, SABRINA MAGALI"/>
    <n v="50250248"/>
    <s v="ZABRANA, NICOLAS HORACIO"/>
    <n v="50255564"/>
    <s v="PANELLA, DANTE"/>
    <n v="50252948"/>
    <s v="LAPORTA, JORGE EDUARDO"/>
    <n v="20367853175"/>
    <s v="M"/>
    <s v="AR"/>
    <s v="Argentina"/>
    <s v="fabrizio.colantonio@neoris.com"/>
    <s v="fabrizio.colantonio"/>
    <n v="1520"/>
    <n v="434"/>
    <n v="25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FULL STACK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3339.663048524781"/>
    <n v="858.37887107378151"/>
    <s v="No Apply"/>
    <m/>
    <n v="36500"/>
    <n v="587.38332796910197"/>
    <n v="0.63883145287432364"/>
    <n v="53339.663048524781"/>
    <n v="858.37887107378151"/>
    <s v="ARS"/>
    <n v="0"/>
    <s v="ZABRANA, NICOLAS HORACIO"/>
    <s v="NO"/>
    <m/>
    <n v="0"/>
    <n v="0"/>
    <s v="LAPORTA, JORGE EDUARDO/DELIA, OSCAR ENRIQUE/MATHEU, EDUARDO GABRIEL"/>
  </r>
  <r>
    <n v="50257413"/>
    <s v="CONTURSI, DAMIA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16T00:00:00"/>
    <d v="2019-09-16T00:00:00"/>
    <d v="2019-05-01T00:00:00"/>
    <m/>
    <m/>
    <d v="1994-02-16T00:00:00"/>
    <n v="50251673"/>
    <s v="GARCIA, XAVIER LUIS"/>
    <n v="50171792"/>
    <s v="PALMITESSA, SABRINA MAGALI"/>
    <n v="50250248"/>
    <s v="ZABRANA, NICOLAS HORACIO"/>
    <n v="50179772"/>
    <s v="ZEHNDER PENA, ANDRES ENRIQUE"/>
    <n v="50172284"/>
    <s v="DELIA, OSCAR ENRIQUE"/>
    <n v="20375712777"/>
    <s v="M"/>
    <s v="AR"/>
    <s v="Argentina"/>
    <s v="damian.contursi@neoris.com"/>
    <s v="damian.contursi"/>
    <n v="1785"/>
    <n v="509"/>
    <n v="30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.NET"/>
    <s v="DEVELOPMENT CAPABILITIES"/>
    <s v="DEVELOPMENT SKILLS"/>
    <s v=".NET WEB"/>
    <s v=".NET WEB"/>
    <m/>
    <m/>
    <m/>
    <m/>
    <m/>
    <n v="0"/>
    <m/>
    <m/>
    <n v="42291.25"/>
    <n v="680.58014161570645"/>
    <m/>
    <m/>
    <n v="0.9"/>
    <n v="57135.571261831079"/>
    <n v="51422.014135647973"/>
    <n v="827.5187340786606"/>
    <n v="0.82243472393824169"/>
    <n v="61182.659804867471"/>
    <n v="984.59381726532786"/>
    <s v="No Apply"/>
    <m/>
    <n v="42291.25"/>
    <n v="680.58014161570645"/>
    <n v="0.82243472393824169"/>
    <n v="61182.659804867471"/>
    <n v="984.59381726532786"/>
    <s v="ARS"/>
    <n v="0"/>
    <s v="ZABRANA, NICOLAS HORACIO"/>
    <s v="NO"/>
    <m/>
    <n v="0"/>
    <n v="0"/>
    <s v="LAPORTA, JORGE EDUARDO/DELIA, OSCAR ENRIQUE/MATHEU, EDUARDO GABRIEL"/>
  </r>
  <r>
    <n v="50257486"/>
    <s v="CORNERO, LUCAS OLIVER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7T00:00:00"/>
    <d v="2019-10-07T00:00:00"/>
    <d v="2019-05-01T00:00:00"/>
    <m/>
    <m/>
    <d v="1993-09-04T00:00:00"/>
    <n v="50252948"/>
    <s v="LAPORTA, JORGE EDUARDO"/>
    <n v="50171792"/>
    <s v="PALMITESSA, SABRINA MAGALI"/>
    <n v="50250248"/>
    <s v="ZABRANA, NICOLAS HORACIO"/>
    <n v="50255564"/>
    <s v="PANELLA, DANTE"/>
    <n v="50252948"/>
    <s v="LAPORTA, JORGE EDUARDO"/>
    <n v="20377910630"/>
    <s v="M"/>
    <s v="AR"/>
    <s v="Argentina"/>
    <s v="lucas.cornero@neoris.com"/>
    <s v="lucas.cornero"/>
    <n v="1740"/>
    <n v="496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0403.964392044712"/>
    <n v="972.06251033222907"/>
    <s v="No Apply"/>
    <m/>
    <n v="43930"/>
    <n v="706.95204377212747"/>
    <n v="0.76887303355531611"/>
    <n v="60403.964392044712"/>
    <n v="972.06251033222907"/>
    <s v="ARS"/>
    <n v="0"/>
    <s v="ZABRANA, NICOLAS HORACIO"/>
    <s v="NO"/>
    <m/>
    <n v="0"/>
    <n v="0"/>
    <s v="LAPORTA, JORGE EDUARDO/DELIA, OSCAR ENRIQUE/MATHEU, EDUARDO GABRIEL"/>
  </r>
  <r>
    <n v="50257790"/>
    <s v="CORONEL, DARIO ANTONIO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20-03-02T00:00:00"/>
    <d v="2020-03-02T00:00:00"/>
    <d v="2019-05-01T00:00:00"/>
    <m/>
    <m/>
    <d v="1988-06-14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0945094592"/>
    <s v="M"/>
    <s v="PY"/>
    <s v="Paraguay"/>
    <s v="dario.coronel@neoris.com"/>
    <s v="dario.coronel"/>
    <n v="1585"/>
    <n v="452"/>
    <n v="26"/>
    <n v="8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SAP ECC - Level 1"/>
    <m/>
    <m/>
    <m/>
    <m/>
    <m/>
    <n v="0"/>
    <m/>
    <m/>
    <n v="36500"/>
    <n v="587.38332796910197"/>
    <m/>
    <m/>
    <n v="1"/>
    <n v="54779.465230415357"/>
    <n v="54779.465230415357"/>
    <n v="881.54916688792014"/>
    <n v="0.66630807450332685"/>
    <n v="53468.875465266843"/>
    <n v="860.45824694668238"/>
    <s v="No Apply"/>
    <m/>
    <n v="36500"/>
    <n v="587.38332796910197"/>
    <n v="0.66630807450332685"/>
    <n v="53468.875465266843"/>
    <n v="860.45824694668238"/>
    <s v="ARS"/>
    <n v="0"/>
    <s v="ZABRANA, NICOLAS HORACIO"/>
    <s v="NO"/>
    <m/>
    <n v="0"/>
    <n v="0"/>
    <s v="RODRIGUEZ, ARIEL EDUARDO"/>
  </r>
  <r>
    <n v="50257821"/>
    <s v="CORONEL, FRANC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5-10-27T00:00:00"/>
    <n v="50174608"/>
    <s v="DANDINI, WALTER ANDRES"/>
    <n v="50171792"/>
    <s v="PALMITESSA, SABRINA MAGALI"/>
    <n v="50250248"/>
    <s v="ZABRANA, NICOLAS HORACIO"/>
    <n v="50252415"/>
    <s v="CASTRO, MAURO ALEJANDRO"/>
    <n v="50172284"/>
    <s v="DELIA, OSCAR ENRIQUE"/>
    <n v="20392533096"/>
    <s v="M"/>
    <s v="AR"/>
    <s v="Argentina"/>
    <s v="franco.coronel@neoris.com"/>
    <s v="franco.coronel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02.603113637881"/>
    <n v="807.89512574248283"/>
    <s v="No Apply"/>
    <m/>
    <n v="36500"/>
    <n v="587.38332796910197"/>
    <n v="0.63883145287432364"/>
    <n v="50202.603113637881"/>
    <n v="807.89512574248283"/>
    <s v="ARS"/>
    <n v="0"/>
    <s v="ZABRANA, NICOLAS HORACIO"/>
    <s v="NO"/>
    <m/>
    <n v="0"/>
    <n v="0"/>
    <s v="LAPORTA, JORGE EDUARDO/DELIA, OSCAR ENRIQUE/MATHEU, EDUARDO GABRIEL"/>
  </r>
  <r>
    <n v="50257834"/>
    <s v="CORREA, AGOSTIN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6-04-08T00:00:00"/>
    <n v="50179357"/>
    <s v="BUZEY ROCCI, MILTON IGNACIO"/>
    <n v="50171792"/>
    <s v="PALMITESSA, SABRINA MAGALI"/>
    <n v="50250248"/>
    <s v="ZABRANA, NICOLAS HORACIO"/>
    <n v="50252185"/>
    <s v="LIFSCHITZ, MATIAS IVAN"/>
    <n v="50252948"/>
    <s v="LAPORTA, JORGE EDUARDO"/>
    <n v="27377720291"/>
    <s v="F"/>
    <s v="AR"/>
    <s v="Argentina"/>
    <s v="agostina.correa@neoris.com"/>
    <s v="agostina.correa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82.737711997623"/>
    <n v="809.18470730604474"/>
    <s v="No Apply"/>
    <m/>
    <n v="36500"/>
    <n v="587.38332796910197"/>
    <n v="0.63883145287432364"/>
    <n v="50282.737711997623"/>
    <n v="809.18470730604474"/>
    <s v="ARS"/>
    <n v="0"/>
    <s v="ZABRANA, NICOLAS HORACIO"/>
    <s v="NO"/>
    <m/>
    <n v="0"/>
    <n v="0"/>
    <s v="LAPORTA, JORGE EDUARDO/DELIA, OSCAR ENRIQUE/MATHEU, EDUARDO GABRIEL"/>
  </r>
  <r>
    <n v="50257321"/>
    <s v="CORREA, RODRIG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92-10-25T00:00:00"/>
    <n v="50179357"/>
    <s v="BUZEY ROCCI, MILTON IGNACIO"/>
    <n v="50171792"/>
    <s v="PALMITESSA, SABRINA MAGALI"/>
    <n v="50250248"/>
    <s v="ZABRANA, NICOLAS HORACIO"/>
    <n v="50252185"/>
    <s v="LIFSCHITZ, MATIAS IVAN"/>
    <n v="50172284"/>
    <s v="DELIA, OSCAR ENRIQUE"/>
    <n v="23371542329"/>
    <s v="M"/>
    <s v="AR"/>
    <s v="Argentina"/>
    <s v="rodrigoe.correa@neoris.com"/>
    <s v="rodrigoe.correa"/>
    <n v="1715"/>
    <n v="489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58954.689918137512"/>
    <n v="948.73977982197471"/>
    <s v="No Apply"/>
    <m/>
    <n v="43930"/>
    <n v="706.95204377212747"/>
    <n v="0.76887303355531611"/>
    <n v="58954.689918137512"/>
    <n v="948.73977982197471"/>
    <s v="ARS"/>
    <n v="0"/>
    <s v="ZABRANA, NICOLAS HORACIO"/>
    <s v="NO"/>
    <m/>
    <n v="0"/>
    <n v="0"/>
    <s v="LAPORTA, JORGE EDUARDO/DELIA, OSCAR ENRIQUE/MATHEU, EDUARDO GABRIEL"/>
  </r>
  <r>
    <n v="50257813"/>
    <s v="CRIVELLI, AUGUSTO"/>
    <s v="AR"/>
    <s v="IC"/>
    <n v="1"/>
    <n v="3446"/>
    <s v="NEORIS ONE ARGENTINA"/>
    <n v="3446134"/>
    <s v="Sales Performance Mgte.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2-04-17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369038460"/>
    <s v="M"/>
    <s v="AR"/>
    <s v="Argentina"/>
    <s v="augusto.crivelli@neoris.com"/>
    <s v="augusto.crivelli"/>
    <n v="1585"/>
    <n v="452"/>
    <n v="26"/>
    <n v="8"/>
    <n v="16"/>
    <s v="ARGENTINA"/>
    <n v="8"/>
    <s v="ARGENTINA"/>
    <n v="4"/>
    <s v="ROS - BS AS"/>
    <s v="ROS - BS ASDEVELOGX01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3207.070801471629"/>
    <n v="856.24510462619298"/>
    <s v="No Apply"/>
    <m/>
    <n v="36500"/>
    <n v="587.38332796910197"/>
    <n v="0.63883145287432364"/>
    <n v="53207.070801471629"/>
    <n v="856.24510462619298"/>
    <s v="ARS"/>
    <n v="0"/>
    <s v="ZABRANA, NICOLAS HORACIO"/>
    <s v="NO"/>
    <m/>
    <n v="0"/>
    <n v="0"/>
    <s v="JUNIOR, EULER DE ALMEIDA BARBOSA"/>
  </r>
  <r>
    <n v="50257741"/>
    <s v="CUELLO, LAUTAR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03T00:00:00"/>
    <d v="2020-02-03T00:00:00"/>
    <d v="2019-05-01T00:00:00"/>
    <m/>
    <m/>
    <d v="1995-11-01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391669938"/>
    <s v="M"/>
    <s v="AR"/>
    <s v="Argentina"/>
    <s v="lautaro.cuello@neoris.com"/>
    <s v="lautaro.cuello"/>
    <n v="1450"/>
    <n v="414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935.450631782711"/>
    <n v="819.68861653979252"/>
    <s v="No Apply"/>
    <m/>
    <n v="36500"/>
    <n v="587.38332796910197"/>
    <n v="0.63883145287432364"/>
    <n v="50935.450631782711"/>
    <n v="819.68861653979252"/>
    <s v="ARS"/>
    <n v="0"/>
    <s v="ZABRANA, NICOLAS HORACIO"/>
    <s v="NO"/>
    <m/>
    <n v="0"/>
    <n v="0"/>
    <s v="LAPORTA, JORGE EDUARDO/DELIA, OSCAR ENRIQUE/MATHEU, EDUARDO GABRIEL"/>
  </r>
  <r>
    <n v="50257463"/>
    <s v="DIAZ BURCET, NEHUE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1T00:00:00"/>
    <d v="2019-10-01T00:00:00"/>
    <d v="2019-05-01T00:00:00"/>
    <m/>
    <m/>
    <d v="1994-10-07T00:00:00"/>
    <n v="50178356"/>
    <s v="ORSI, SEBASTIAN ENRIQUE"/>
    <n v="50171792"/>
    <s v="PALMITESSA, SABRINA MAGALI"/>
    <n v="50250248"/>
    <s v="ZABRANA, NICOLAS HORACIO"/>
    <n v="50257084"/>
    <s v="VILLELLA, FABRIZIO"/>
    <n v="50252948"/>
    <s v="LAPORTA, JORGE EDUARDO"/>
    <n v="20379388117"/>
    <s v="M"/>
    <s v="AR"/>
    <s v="Argentina"/>
    <s v="nehuen.diaz@neoris.com"/>
    <s v="nehuen.diaz"/>
    <n v="1740"/>
    <n v="496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0403.964392044712"/>
    <n v="972.06251033222907"/>
    <s v="No Apply"/>
    <m/>
    <n v="43930"/>
    <n v="706.95204377212747"/>
    <n v="0.76887303355531611"/>
    <n v="60403.964392044712"/>
    <n v="972.06251033222907"/>
    <s v="ARS"/>
    <n v="0"/>
    <s v="ZABRANA, NICOLAS HORACIO"/>
    <s v="NO"/>
    <m/>
    <n v="0"/>
    <n v="0"/>
    <s v="LAPORTA, JORGE EDUARDO/DELIA, OSCAR ENRIQUE/MATHEU, EDUARDO GABRIEL"/>
  </r>
  <r>
    <n v="50257812"/>
    <s v="DIAZ, JOSUE CARLOS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4-12-19T00:00:00"/>
    <n v="50179357"/>
    <s v="BUZEY ROCCI, MILTON IGNACIO"/>
    <n v="50171792"/>
    <s v="PALMITESSA, SABRINA MAGALI"/>
    <n v="50250248"/>
    <s v="ZABRANA, NICOLAS HORACIO"/>
    <n v="50252185"/>
    <s v="LIFSCHITZ, MATIAS IVAN"/>
    <n v="50172284"/>
    <s v="DELIA, OSCAR ENRIQUE"/>
    <n v="23379033199"/>
    <s v="M"/>
    <s v="AR"/>
    <s v="Argentina"/>
    <s v="josue.diaz@neoris.com"/>
    <s v="josue.diaz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02.603113637881"/>
    <n v="807.89512574248283"/>
    <s v="No Apply"/>
    <m/>
    <n v="36500"/>
    <n v="587.38332796910197"/>
    <n v="0.63883145287432364"/>
    <n v="50202.603113637881"/>
    <n v="807.89512574248283"/>
    <s v="ARS"/>
    <n v="0"/>
    <s v="ZABRANA, NICOLAS HORACIO"/>
    <s v="NO"/>
    <m/>
    <n v="0"/>
    <n v="0"/>
    <s v="LAPORTA, JORGE EDUARDO/DELIA, OSCAR ENRIQUE/MATHEU, EDUARDO GABRIEL"/>
  </r>
  <r>
    <n v="50257521"/>
    <s v="DIEGUEZ, BRIAN"/>
    <s v="AR"/>
    <s v="IC"/>
    <n v="1"/>
    <n v="228"/>
    <s v="NEORIS ARGENTINA"/>
    <n v="2280500"/>
    <s v="INFORMATION TECHNOLOGY"/>
    <s v="Active"/>
    <s v="Full-time Regular"/>
    <s v="SUPPOR"/>
    <s v="Business Support"/>
    <s v="EX01"/>
    <s v="BS Analyst"/>
    <s v="BS Analyst"/>
    <s v="Analyst"/>
    <d v="2019-10-28T00:00:00"/>
    <d v="2019-10-28T00:00:00"/>
    <d v="2019-05-01T00:00:00"/>
    <m/>
    <m/>
    <d v="1993-12-13T00:00:00"/>
    <n v="50171517"/>
    <s v="MANZANARES, SEBASTIAN ALBERTO"/>
    <n v="50171792"/>
    <s v="PALMITESSA, SABRINA MAGALI"/>
    <n v="50250248"/>
    <s v="ZABRANA, NICOLAS HORACIO"/>
    <n v="50176813"/>
    <s v="ADORISIO, EZEQUIEL GUSTAVO"/>
    <n v="50172243"/>
    <s v="MANCHO BERCELLINI, VERONICA"/>
    <n v="20375746248"/>
    <s v="M"/>
    <s v="AR"/>
    <s v="Argentina"/>
    <s v="brian.dieguez@neoris.com"/>
    <s v="brian.dieguez"/>
    <n v="1400"/>
    <n v="399"/>
    <n v="23"/>
    <n v="7"/>
    <n v="16"/>
    <s v="ARGENTINA"/>
    <n v="8"/>
    <s v="ARGENTINA"/>
    <n v="3"/>
    <s v="SF - SN - ROJAS"/>
    <s v="SF - SN - ROJASSUPPOREX01"/>
    <n v="5"/>
    <s v="IT"/>
    <n v="300"/>
    <s v="INFORMATION TECHNOLOGY"/>
    <n v="300"/>
    <s v="INFORMATION TECHNOLOGY"/>
    <n v="0"/>
    <s v="Non Billable"/>
    <n v="10"/>
    <s v="Country Management"/>
    <m/>
    <s v="ARGROS"/>
    <s v="Rosario-MadresPlaza 25Mayo3020"/>
    <n v="40"/>
    <m/>
    <s v="."/>
    <s v="BUSINESS SUPPORT"/>
    <s v="BUSINESS SUPPORT"/>
    <s v="IT"/>
    <s v="USER SUPPORT"/>
    <s v="IT-USER SUPPORT"/>
    <m/>
    <m/>
    <m/>
    <m/>
    <m/>
    <n v="0"/>
    <m/>
    <m/>
    <n v="35750"/>
    <n v="575.3138075313808"/>
    <m/>
    <m/>
    <n v="1"/>
    <n v="54072.633420990656"/>
    <n v="60080.703801100724"/>
    <n v="966.86037658675127"/>
    <n v="0.59503297628389351"/>
    <n v="48474.911264457049"/>
    <n v="780.09190963078606"/>
    <s v="No Apply"/>
    <m/>
    <n v="35750"/>
    <n v="575.3138075313808"/>
    <n v="0.59503297628389351"/>
    <n v="48474.911264457049"/>
    <n v="780.09190963078606"/>
    <s v="ARS"/>
    <n v="0"/>
    <s v="ZABRANA, NICOLAS HORACIO"/>
    <s v="NO"/>
    <m/>
    <n v="0"/>
    <n v="0"/>
    <s v="MANCHO BERCELLINI, VERONICA"/>
  </r>
  <r>
    <n v="50257325"/>
    <s v="DURAN, DORA MAB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84-03-25T00:00:00"/>
    <n v="50179357"/>
    <s v="BUZEY ROCCI, MILTON IGNACIO"/>
    <n v="50171792"/>
    <s v="PALMITESSA, SABRINA MAGALI"/>
    <n v="50250248"/>
    <s v="ZABRANA, NICOLAS HORACIO"/>
    <n v="50252185"/>
    <s v="LIFSCHITZ, MATIAS IVAN"/>
    <n v="50172284"/>
    <s v="DELIA, OSCAR ENRIQUE"/>
    <n v="27309482013"/>
    <s v="F"/>
    <s v="AR"/>
    <s v="Argentina"/>
    <s v="dora.duran@neoris.com"/>
    <s v="dora.duran"/>
    <n v="2070"/>
    <n v="591"/>
    <n v="35"/>
    <n v="10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70923.906392044708"/>
    <n v="1141.3567169624189"/>
    <s v="No Apply"/>
    <m/>
    <n v="43930"/>
    <n v="706.95204377212747"/>
    <n v="0.76887303355531611"/>
    <n v="70923.906392044708"/>
    <n v="1141.3567169624189"/>
    <s v="ARS"/>
    <n v="0"/>
    <s v="ZABRANA, NICOLAS HORACIO"/>
    <s v="NO"/>
    <m/>
    <n v="0"/>
    <n v="0"/>
    <s v="LAPORTA, JORGE EDUARDO/DELIA, OSCAR ENRIQUE/MATHEU, EDUARDO GABRIEL"/>
  </r>
  <r>
    <n v="50257324"/>
    <s v="ESPARZA, FRANC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93-01-06T00:00:00"/>
    <n v="50176819"/>
    <s v="MESERE, CECILIA GUADALUPE"/>
    <n v="50171792"/>
    <s v="PALMITESSA, SABRINA MAGALI"/>
    <n v="50250248"/>
    <s v="ZABRANA, NICOLAS HORACIO"/>
    <n v="50254199"/>
    <s v="VALENTINI, MARTIN ANDRES"/>
    <n v="50172284"/>
    <s v="DELIA, OSCAR ENRIQUE"/>
    <n v="23371554009"/>
    <s v="M"/>
    <s v="AR"/>
    <s v="Argentina"/>
    <s v="franco.esparza@neoris.com"/>
    <s v="franco.esparza"/>
    <n v="1715"/>
    <n v="489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58954.689918137512"/>
    <n v="948.73977982197471"/>
    <s v="No Apply"/>
    <m/>
    <n v="43930"/>
    <n v="706.95204377212747"/>
    <n v="0.76887303355531611"/>
    <n v="58954.689918137512"/>
    <n v="948.73977982197471"/>
    <s v="ARS"/>
    <n v="0"/>
    <s v="ZABRANA, NICOLAS HORACIO"/>
    <s v="NO"/>
    <m/>
    <n v="0"/>
    <n v="0"/>
    <s v="LAPORTA, JORGE EDUARDO/DELIA, OSCAR ENRIQUE/MATHEU, EDUARDO GABRIEL"/>
  </r>
  <r>
    <n v="50257082"/>
    <s v="FERNANDEZ, RODRIGO NAHUEL"/>
    <s v="AR"/>
    <s v="IC"/>
    <n v="1"/>
    <n v="3772"/>
    <s v="NEORIS CONSULTING ARGENTINA"/>
    <n v="3772906"/>
    <s v="SAP Delivery"/>
    <s v="Active"/>
    <s v="Full-time Regular"/>
    <s v="DEVELO"/>
    <s v="Software Development"/>
    <s v="GX01"/>
    <s v="SD Analyst"/>
    <s v="SD Analyst"/>
    <s v="Analyst"/>
    <d v="2019-06-18T00:00:00"/>
    <d v="2019-06-18T00:00:00"/>
    <d v="2019-05-01T00:00:00"/>
    <m/>
    <m/>
    <d v="1993-02-09T00:00:00"/>
    <n v="50254963"/>
    <s v="LIPNER, JONATAN"/>
    <n v="50171792"/>
    <s v="PALMITESSA, SABRINA MAGALI"/>
    <n v="50250248"/>
    <s v="ZABRANA, NICOLAS HORACIO"/>
    <n v="50254963"/>
    <s v="LIPNER, JONATAN"/>
    <n v="50173959"/>
    <s v="RODRIGUEZ, CESAR"/>
    <n v="20419043649"/>
    <s v="M"/>
    <s v="AR"/>
    <s v="Argentina"/>
    <s v="rodrigon.fernandez@neoris.com"/>
    <s v="rodrigon.fernandez"/>
    <n v="1715"/>
    <n v="489"/>
    <n v="29"/>
    <n v="8"/>
    <n v="16"/>
    <s v="ARGENTINA"/>
    <n v="8"/>
    <s v="ARGENTINA"/>
    <n v="3"/>
    <s v="SF - SN - ROJAS"/>
    <s v="SF - SN - ROJASDEVELOGX01"/>
    <n v="7"/>
    <s v="General Operation"/>
    <n v="40"/>
    <s v="SAP Technical"/>
    <s v="T44"/>
    <s v="SAP Delivery"/>
    <n v="100"/>
    <s v="Billable"/>
    <n v="55"/>
    <s v="Foundational Solutions"/>
    <m/>
    <s v="ARGROS"/>
    <s v="Rosario-MadresPlaza 25Mayo3020"/>
    <n v="40"/>
    <m/>
    <s v="."/>
    <s v="SAP FUNCTIONAL"/>
    <s v="DEVELOPMENT CAPABILITIES"/>
    <s v="DEVELOPMENT SKILLS"/>
    <s v="SAP UI 5"/>
    <s v="SAP  - SAP FIORI"/>
    <m/>
    <m/>
    <m/>
    <m/>
    <m/>
    <n v="0"/>
    <m/>
    <m/>
    <n v="42291.25"/>
    <n v="680.58014161570645"/>
    <m/>
    <m/>
    <n v="1"/>
    <n v="51422.014135647973"/>
    <n v="57135.571261831079"/>
    <n v="919.46526008740068"/>
    <n v="0.74019125154441745"/>
    <n v="56109.945470130624"/>
    <n v="902.96017814822369"/>
    <s v="No Apply"/>
    <m/>
    <n v="42291.25"/>
    <n v="680.58014161570645"/>
    <n v="0.74019125154441745"/>
    <n v="56109.945470130624"/>
    <n v="902.96017814822369"/>
    <s v="ARS"/>
    <n v="0"/>
    <s v="ZABRANA, NICOLAS HORACIO"/>
    <s v="NO"/>
    <m/>
    <n v="0"/>
    <n v="0"/>
    <s v="RODRIGUEZ, CESAR"/>
  </r>
  <r>
    <n v="50257593"/>
    <s v="FUENTES MAYA, ALBAN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1-25T00:00:00"/>
    <d v="2019-11-25T00:00:00"/>
    <d v="2019-05-01T00:00:00"/>
    <m/>
    <m/>
    <d v="1987-12-21T00:00:00"/>
    <n v="50252948"/>
    <s v="LAPORTA, JORGE EDUARDO"/>
    <n v="50171792"/>
    <s v="PALMITESSA, SABRINA MAGALI"/>
    <n v="50250248"/>
    <s v="ZABRANA, NICOLAS HORACIO"/>
    <n v="50252948"/>
    <s v="LAPORTA, JORGE EDUARDO"/>
    <n v="50252948"/>
    <s v="LAPORTA, JORGE EDUARDO"/>
    <n v="20334976344"/>
    <s v="M"/>
    <s v="AR"/>
    <s v="Argentina"/>
    <s v="albano.fuentes@neoris.com"/>
    <s v="albano.fuentes"/>
    <n v="1735"/>
    <n v="495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FULL STACK"/>
    <m/>
    <m/>
    <m/>
    <m/>
    <m/>
    <n v="0"/>
    <m/>
    <m/>
    <n v="42020"/>
    <n v="676.21499839073056"/>
    <m/>
    <m/>
    <n v="1"/>
    <n v="57135.571261831079"/>
    <n v="57135.571261831079"/>
    <n v="919.46526008740068"/>
    <n v="0.73544377122682403"/>
    <n v="60210.400154784402"/>
    <n v="968.94754030872866"/>
    <s v="No Apply"/>
    <m/>
    <n v="42020"/>
    <n v="676.21499839073056"/>
    <n v="0.73544377122682403"/>
    <n v="60210.400154784402"/>
    <n v="968.94754030872866"/>
    <s v="ARS"/>
    <n v="0"/>
    <s v="ZABRANA, NICOLAS HORACIO"/>
    <s v="NO"/>
    <m/>
    <n v="0"/>
    <n v="0"/>
    <s v="LAPORTA, JORGE EDUARDO/DELIA, OSCAR ENRIQUE/MATHEU, EDUARDO GABRIEL"/>
  </r>
  <r>
    <n v="50257235"/>
    <s v="GARZON, MATIAS"/>
    <s v="AR"/>
    <s v="IC"/>
    <n v="1"/>
    <n v="3446"/>
    <s v="NEORIS ONE ARGENTINA"/>
    <n v="3446906"/>
    <s v="SAP Delivery"/>
    <s v="Active"/>
    <s v="Full-time Regular"/>
    <s v="DEVELO"/>
    <s v="Software Development"/>
    <s v="GY01"/>
    <s v="SD Analyst - HT"/>
    <s v="SD Analyst - HT"/>
    <s v="Analyst"/>
    <d v="2019-07-22T00:00:00"/>
    <d v="2019-07-22T00:00:00"/>
    <d v="2019-05-01T00:00:00"/>
    <m/>
    <m/>
    <d v="1996-11-28T00:00:00"/>
    <n v="50171620"/>
    <s v="BARRIO, GUSTAVO ARIEL"/>
    <n v="50171792"/>
    <s v="PALMITESSA, SABRINA MAGALI"/>
    <n v="50250248"/>
    <s v="ZABRANA, NICOLAS HORACIO"/>
    <n v="50171620"/>
    <s v="BARRIO, GUSTAVO ARIEL"/>
    <n v="50173959"/>
    <s v="RODRIGUEZ, CESAR"/>
    <n v="20400575925"/>
    <s v="M"/>
    <s v="AR"/>
    <s v="Argentina"/>
    <s v="matias.garzon@neoris.com"/>
    <s v="matias.garzon"/>
    <n v="1625"/>
    <n v="464"/>
    <n v="27"/>
    <n v="8"/>
    <n v="16"/>
    <s v="ARGENTINA"/>
    <n v="8"/>
    <s v="ARGENTINA"/>
    <n v="3"/>
    <s v="SF - SN - ROJAS"/>
    <s v="SF - SN - ROJASDEVELOGY01"/>
    <n v="7"/>
    <s v="General Operation"/>
    <n v="40"/>
    <s v="SAP Technical"/>
    <s v="T43"/>
    <s v="SAP Delivery"/>
    <n v="100"/>
    <s v="Billable"/>
    <n v="55"/>
    <s v="Foundational Solutions"/>
    <m/>
    <s v="ARGSNICOLA"/>
    <s v="25 de mayo 11"/>
    <n v="40"/>
    <m/>
    <s v="."/>
    <s v="ABAP"/>
    <s v="DEVELOPMENT CAPABILITIES"/>
    <s v="DEVELOPMENT SKILLS"/>
    <s v="ABAP"/>
    <s v="SAP  - ABAP"/>
    <m/>
    <m/>
    <m/>
    <m/>
    <m/>
    <n v="0"/>
    <m/>
    <m/>
    <n v="39820"/>
    <n v="640.81107177341482"/>
    <m/>
    <m/>
    <n v="0.9"/>
    <n v="60677.976680064603"/>
    <n v="60677.976680064596"/>
    <n v="976.47210621281931"/>
    <n v="0.65625128223965046"/>
    <n v="54118.235406961088"/>
    <n v="870.90819773030398"/>
    <s v="No Apply"/>
    <m/>
    <n v="39820"/>
    <n v="640.81107177341482"/>
    <n v="0.65625128223965046"/>
    <n v="54118.235406961088"/>
    <n v="870.90819773030398"/>
    <s v="ARS"/>
    <n v="0"/>
    <s v="ZABRANA, NICOLAS HORACIO"/>
    <s v="NO"/>
    <m/>
    <n v="0"/>
    <n v="0"/>
    <s v="RODRIGUEZ, CESAR"/>
  </r>
  <r>
    <n v="50257371"/>
    <s v="GONZALEZ, GUIDO EZEQUIEL"/>
    <s v="AR"/>
    <s v="IC"/>
    <n v="1"/>
    <n v="228"/>
    <s v="NEORIS ARGENTINA"/>
    <n v="2280923"/>
    <s v="SWF (Non SAP)"/>
    <s v="Active"/>
    <s v="Full-time Regular"/>
    <s v="MNGSER"/>
    <s v="Managed Services"/>
    <s v="FX01"/>
    <s v="MS Analyst"/>
    <s v="MS Analyst"/>
    <s v="Analyst"/>
    <d v="2019-09-02T00:00:00"/>
    <d v="2019-09-02T00:00:00"/>
    <d v="2019-05-01T00:00:00"/>
    <m/>
    <m/>
    <d v="1992-04-15T00:00:00"/>
    <n v="50251074"/>
    <s v="ROIG, PATRICIA"/>
    <n v="50171792"/>
    <s v="PALMITESSA, SABRINA MAGALI"/>
    <n v="50250248"/>
    <s v="ZABRANA, NICOLAS HORACIO"/>
    <n v="50251074"/>
    <s v="ROIG, PATRICIA"/>
    <n v="50252948"/>
    <s v="LAPORTA, JORGE EDUARDO"/>
    <n v="20367601435"/>
    <s v="M"/>
    <s v="AR"/>
    <s v="Argentina"/>
    <s v="guido.gonzalez@neoris.com"/>
    <s v="guido.gonzalez"/>
    <n v="1555"/>
    <n v="443"/>
    <n v="26"/>
    <n v="7"/>
    <n v="16"/>
    <s v="ARGENTINA"/>
    <n v="8"/>
    <s v="ARGENTINA"/>
    <n v="4"/>
    <s v="ROS - BS AS"/>
    <s v="ROS - BS ASMNGSERF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39100"/>
    <n v="629.22433215320245"/>
    <m/>
    <m/>
    <n v="1"/>
    <n v="54779.465230415357"/>
    <n v="54779.465230415357"/>
    <n v="881.54916688792014"/>
    <n v="0.71377111542685157"/>
    <n v="56331.321738469109"/>
    <n v="906.5227186750742"/>
    <s v="No Apply"/>
    <m/>
    <n v="39100"/>
    <n v="629.22433215320245"/>
    <n v="0.71377111542685157"/>
    <n v="56331.321738469109"/>
    <n v="906.5227186750742"/>
    <s v="ARS"/>
    <n v="0"/>
    <s v="ZABRANA, NICOLAS HORACIO"/>
    <s v="NO"/>
    <m/>
    <n v="0"/>
    <n v="0"/>
    <s v="LAPORTA, JORGE EDUARDO/DELIA, OSCAR ENRIQUE/MATHEU, EDUARDO GABRIEL"/>
  </r>
  <r>
    <n v="50257784"/>
    <s v="GORGERINO, GIANLUC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2T00:00:00"/>
    <d v="2020-03-02T00:00:00"/>
    <d v="2019-05-01T00:00:00"/>
    <m/>
    <m/>
    <d v="1996-10-11T00:00:00"/>
    <n v="50253658"/>
    <s v="COBAS, ANA PAULA"/>
    <n v="50171792"/>
    <s v="PALMITESSA, SABRINA MAGALI"/>
    <n v="50250248"/>
    <s v="ZABRANA, NICOLAS HORACIO"/>
    <n v="50252954"/>
    <s v="CARBONELLI, RODOLFO PASCUAL"/>
    <n v="50172253"/>
    <s v="MATHEU, EDUARDO GABRIEL"/>
    <n v="20400168874"/>
    <s v="M"/>
    <s v="AR"/>
    <s v="Argentina"/>
    <s v="gian.gorgerino@neoris.com"/>
    <s v="gian.gorgerino"/>
    <n v="1435"/>
    <n v="410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m/>
    <m/>
    <m/>
    <s v="."/>
    <s v=".NET WEB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0487.721405266842"/>
    <n v="812.48344713979463"/>
    <s v="No Apply"/>
    <m/>
    <n v="36500"/>
    <n v="587.38332796910197"/>
    <n v="0.70981272541591511"/>
    <n v="50487.721405266842"/>
    <n v="812.48344713979463"/>
    <s v="ARS"/>
    <n v="0"/>
    <s v="ZABRANA, NICOLAS HORACIO"/>
    <s v="NO"/>
    <m/>
    <n v="0"/>
    <n v="0"/>
    <s v="LAPORTA, JORGE EDUARDO/DELIA, OSCAR ENRIQUE/MATHEU, EDUARDO GABRIEL"/>
  </r>
  <r>
    <n v="50257763"/>
    <s v="GUZMAN GUAYAPERO, CARLOS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17T00:00:00"/>
    <d v="2020-02-17T00:00:00"/>
    <d v="2019-05-01T00:00:00"/>
    <m/>
    <m/>
    <d v="1990-01-22T00:00:00"/>
    <n v="50178356"/>
    <s v="ORSI, SEBASTIAN ENRIQUE"/>
    <n v="50171792"/>
    <s v="PALMITESSA, SABRINA MAGALI"/>
    <n v="50250248"/>
    <s v="ZABRANA, NICOLAS HORACIO"/>
    <n v="50255564"/>
    <s v="PANELLA, DANTE"/>
    <n v="50252948"/>
    <s v="LAPORTA, JORGE EDUARDO"/>
    <n v="20958537272"/>
    <s v="M"/>
    <s v="VE"/>
    <s v="Venezuela"/>
    <s v="carlos.guayapero@neoris.com"/>
    <s v="carlos.guayapero"/>
    <n v="1520"/>
    <n v="434"/>
    <n v="25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FULL STACK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3339.663048524781"/>
    <n v="858.37887107378151"/>
    <s v="No Apply"/>
    <m/>
    <n v="36500"/>
    <n v="587.38332796910197"/>
    <n v="0.63883145287432364"/>
    <n v="53339.663048524781"/>
    <n v="858.37887107378151"/>
    <s v="ARS"/>
    <n v="0"/>
    <s v="ZABRANA, NICOLAS HORACIO"/>
    <s v="NO"/>
    <m/>
    <n v="0"/>
    <n v="0"/>
    <s v="LAPORTA, JORGE EDUARDO/DELIA, OSCAR ENRIQUE/MATHEU, EDUARDO GABRIEL"/>
  </r>
  <r>
    <n v="50257442"/>
    <s v="JAUREGUI, MARIA CELINA"/>
    <s v="AR"/>
    <s v="IC"/>
    <n v="1"/>
    <n v="228"/>
    <s v="NEORIS ARGENTINA"/>
    <n v="2280600"/>
    <s v="FINANCE"/>
    <s v="Active"/>
    <s v="Full-time Regular"/>
    <s v="SUPPOR"/>
    <s v="Business Support"/>
    <s v="EX01"/>
    <s v="BS Analyst"/>
    <s v="BS Analyst"/>
    <s v="Analyst"/>
    <d v="2019-09-23T00:00:00"/>
    <d v="2019-09-23T00:00:00"/>
    <d v="2019-05-01T00:00:00"/>
    <m/>
    <m/>
    <d v="1993-04-14T00:00:00"/>
    <n v="50171712"/>
    <s v="RIMINI, GIULIANA"/>
    <n v="50171792"/>
    <s v="PALMITESSA, SABRINA MAGALI"/>
    <n v="50250248"/>
    <s v="ZABRANA, NICOLAS HORACIO"/>
    <n v="50171712"/>
    <s v="RIMINI, GIULIANA"/>
    <n v="50172318"/>
    <s v="FIGUEROA CASAS, MAGDALENA"/>
    <n v="23372915374"/>
    <s v="F"/>
    <s v="AR"/>
    <s v="Argentina"/>
    <s v="celina.jauregui@neoris.com"/>
    <s v="celina.jauregui"/>
    <n v="1400"/>
    <n v="399"/>
    <n v="23"/>
    <n v="7"/>
    <n v="16"/>
    <s v="ARGENTINA"/>
    <n v="8"/>
    <s v="ARGENTINA"/>
    <n v="3"/>
    <s v="SF - SN - ROJAS"/>
    <s v="SF - SN - ROJASSUPPOREX01"/>
    <n v="6"/>
    <s v="Finance"/>
    <n v="200"/>
    <s v="FINANCE"/>
    <n v="200"/>
    <s v="FINANCE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CONTROLLING"/>
    <s v="FINANCE-CONTROLLING"/>
    <m/>
    <m/>
    <m/>
    <m/>
    <m/>
    <n v="0"/>
    <m/>
    <m/>
    <n v="35750"/>
    <n v="575.3138075313808"/>
    <m/>
    <m/>
    <n v="1"/>
    <n v="54072.633420990656"/>
    <n v="60080.703801100724"/>
    <n v="966.86037658675127"/>
    <n v="0.59503297628389351"/>
    <n v="48476.745184457046"/>
    <n v="780.12142234401426"/>
    <s v="No Apply"/>
    <m/>
    <n v="35750"/>
    <n v="575.3138075313808"/>
    <n v="0.59503297628389351"/>
    <n v="48476.745184457046"/>
    <n v="780.12142234401426"/>
    <s v="ARS"/>
    <n v="0"/>
    <s v="ZABRANA, NICOLAS HORACIO"/>
    <s v="NO"/>
    <m/>
    <n v="0"/>
    <n v="0"/>
    <s v="FIGUEROA CASAS, MAGDALENA"/>
  </r>
  <r>
    <n v="50257411"/>
    <s v="KRIVOCAPICH, JUAN MANU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16T00:00:00"/>
    <d v="2019-09-16T00:00:00"/>
    <d v="2019-05-01T00:00:00"/>
    <m/>
    <m/>
    <d v="1997-03-17T00:00:00"/>
    <n v="50176899"/>
    <s v="DIP, MARCOS JAVIER"/>
    <n v="50171792"/>
    <s v="PALMITESSA, SABRINA MAGALI"/>
    <n v="50250248"/>
    <s v="ZABRANA, NICOLAS HORACIO"/>
    <n v="50251714"/>
    <s v="BARREIRO, TATIANA VANESA"/>
    <n v="50172253"/>
    <s v="MATHEU, EDUARDO GABRIEL"/>
    <n v="20400169196"/>
    <s v="M"/>
    <s v="AR"/>
    <s v="Argentina"/>
    <s v="juan.krivocapich@neoris.com"/>
    <s v="juan.krivocapich"/>
    <n v="1590"/>
    <n v="453"/>
    <n v="27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JAVA"/>
    <s v="DEVELOPMENT CAPABILITIES"/>
    <s v="DEVELOPMENT SKILLS"/>
    <s v="JAVA FULL STACK"/>
    <s v="JAVA FULL STACK"/>
    <m/>
    <m/>
    <m/>
    <m/>
    <m/>
    <n v="0"/>
    <m/>
    <m/>
    <n v="40452.5"/>
    <n v="650.98970067589312"/>
    <m/>
    <m/>
    <n v="0.9"/>
    <n v="57135.571261831079"/>
    <n v="51422.014135647973"/>
    <n v="827.5187340786606"/>
    <n v="0.78667669246266592"/>
    <n v="54990.143263798454"/>
    <n v="884.9395439941818"/>
    <s v="No Apply"/>
    <m/>
    <n v="40452.5"/>
    <n v="650.98970067589312"/>
    <n v="0.78667669246266592"/>
    <n v="54990.143263798454"/>
    <n v="884.9395439941818"/>
    <s v="ARS"/>
    <n v="0"/>
    <s v="ZABRANA, NICOLAS HORACIO"/>
    <s v="NO"/>
    <m/>
    <n v="0"/>
    <n v="0"/>
    <s v="LAPORTA, JORGE EDUARDO/DELIA, OSCAR ENRIQUE/MATHEU, EDUARDO GABRIEL"/>
  </r>
  <r>
    <n v="50257832"/>
    <s v="LLANOS, MATIAS BARTOLOME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7-08-25T00:00:00"/>
    <n v="50178384"/>
    <s v="GAMBARO, MATIAS NICOLAS"/>
    <n v="50171792"/>
    <s v="PALMITESSA, SABRINA MAGALI"/>
    <n v="50250248"/>
    <s v="ZABRANA, NICOLAS HORACIO"/>
    <n v="50252738"/>
    <s v="HASON, ALEJANDRO"/>
    <n v="50254511"/>
    <s v="CANELO, ALEJANDRO FABIO"/>
    <n v="20401180282"/>
    <s v="M"/>
    <s v="AR"/>
    <s v="Argentina"/>
    <s v="matias.llanos@neoris.com"/>
    <s v="matias.llanos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82.737711997623"/>
    <n v="809.18470730604474"/>
    <s v="No Apply"/>
    <m/>
    <n v="36500"/>
    <n v="587.38332796910197"/>
    <n v="0.63883145287432364"/>
    <n v="50282.737711997623"/>
    <n v="809.18470730604474"/>
    <s v="ARS"/>
    <n v="0"/>
    <s v="ZABRANA, NICOLAS HORACIO"/>
    <s v="NO"/>
    <m/>
    <n v="0"/>
    <n v="0"/>
    <s v="LAPORTA, JORGE EDUARDO/DELIA, OSCAR ENRIQUE/MATHEU, EDUARDO GABRIEL"/>
  </r>
  <r>
    <n v="50257827"/>
    <s v="LOPEZ ZAMORA, VICTORI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9-05-02T00:00:00"/>
    <n v="50171685"/>
    <s v="MARTIN, LISANDRO"/>
    <n v="50171792"/>
    <s v="PALMITESSA, SABRINA MAGALI"/>
    <n v="50250248"/>
    <s v="ZABRANA, NICOLAS HORACIO"/>
    <n v="50179826"/>
    <s v="TARGHETTA, BRUNO NORBERTO"/>
    <n v="50172284"/>
    <s v="DELIA, OSCAR ENRIQUE"/>
    <n v="27416051629"/>
    <s v="F"/>
    <s v="AR"/>
    <s v="Argentina"/>
    <s v="victoria.zamora@neoris.com"/>
    <s v="victoria.zamora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82.737711997623"/>
    <n v="809.18470730604474"/>
    <s v="No Apply"/>
    <m/>
    <n v="36500"/>
    <n v="587.38332796910197"/>
    <n v="0.63883145287432364"/>
    <n v="50282.737711997623"/>
    <n v="809.18470730604474"/>
    <s v="ARS"/>
    <n v="0"/>
    <s v="ZABRANA, NICOLAS HORACIO"/>
    <s v="NO"/>
    <m/>
    <n v="0"/>
    <n v="0"/>
    <s v="LAPORTA, JORGE EDUARDO/DELIA, OSCAR ENRIQUE/MATHEU, EDUARDO GABRIEL"/>
  </r>
  <r>
    <n v="50257459"/>
    <s v="LOPEZ, JHOELIS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19-10-01T00:00:00"/>
    <d v="2019-10-01T00:00:00"/>
    <d v="2019-05-01T00:00:00"/>
    <m/>
    <m/>
    <d v="1992-04-06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7956318977"/>
    <s v="F"/>
    <s v="VE"/>
    <s v="Venezuela"/>
    <s v="jhoelis.lopez@neoris.com"/>
    <s v="jhoelis.lopez"/>
    <n v="1490"/>
    <n v="425"/>
    <n v="25"/>
    <n v="7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MM (MATERIA"/>
    <s v="ERP SOLUTIONS - SAP R3 - LOGISTICS MM (MATERIALS MANAGEMENT)"/>
    <m/>
    <m/>
    <m/>
    <m/>
    <m/>
    <n v="0"/>
    <m/>
    <m/>
    <n v="37400"/>
    <n v="601.86675249436757"/>
    <m/>
    <m/>
    <n v="1"/>
    <n v="54779.465230415357"/>
    <n v="54779.465230415357"/>
    <n v="881.54916688792014"/>
    <n v="0.68273758866916234"/>
    <n v="51308.843288970456"/>
    <n v="825.69751028275596"/>
    <s v="No Apply"/>
    <m/>
    <n v="37400"/>
    <n v="601.86675249436757"/>
    <n v="0.68273758866916234"/>
    <n v="51308.843288970456"/>
    <n v="825.69751028275596"/>
    <s v="ARS"/>
    <n v="0"/>
    <s v="ZABRANA, NICOLAS HORACIO"/>
    <s v="NO"/>
    <m/>
    <n v="0"/>
    <n v="0"/>
    <s v="RODRIGUEZ, ARIEL EDUARDO"/>
  </r>
  <r>
    <n v="50257765"/>
    <s v="LOPEZ, MARTI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17T00:00:00"/>
    <d v="2020-02-17T00:00:00"/>
    <d v="2019-05-01T00:00:00"/>
    <m/>
    <m/>
    <d v="1985-03-07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315765332"/>
    <s v="M"/>
    <s v="AR"/>
    <s v="Argentina"/>
    <s v="martin.lopezx@neoris.com"/>
    <s v="martin.lopezx"/>
    <n v="1730"/>
    <n v="493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60167.663048524781"/>
    <n v="968.25978513879591"/>
    <s v="No Apply"/>
    <m/>
    <n v="36500"/>
    <n v="587.38332796910197"/>
    <n v="0.63883145287432364"/>
    <n v="60167.663048524781"/>
    <n v="968.25978513879591"/>
    <s v="ARS"/>
    <n v="0"/>
    <s v="ZABRANA, NICOLAS HORACIO"/>
    <s v="NO"/>
    <m/>
    <n v="0"/>
    <n v="0"/>
    <s v="LAPORTA, JORGE EDUARDO/DELIA, OSCAR ENRIQUE/MATHEU, EDUARDO GABRIEL"/>
  </r>
  <r>
    <n v="50257833"/>
    <s v="MALDONADO, EZEQUI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7-04-17T00:00:00"/>
    <n v="50178384"/>
    <s v="GAMBARO, MATIAS NICOLAS"/>
    <n v="50171792"/>
    <s v="PALMITESSA, SABRINA MAGALI"/>
    <n v="50250248"/>
    <s v="ZABRANA, NICOLAS HORACIO"/>
    <n v="50252416"/>
    <s v="INGHELS, KEVIN"/>
    <n v="50254511"/>
    <s v="CANELO, ALEJANDRO FABIO"/>
    <n v="20403613178"/>
    <s v="M"/>
    <s v="AR"/>
    <s v="Argentina"/>
    <s v="ezequiel.maldonado@neoris.com"/>
    <s v="ezequiel.maldonado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82.737711997623"/>
    <n v="809.18470730604474"/>
    <s v="No Apply"/>
    <m/>
    <n v="36500"/>
    <n v="587.38332796910197"/>
    <n v="0.63883145287432364"/>
    <n v="50282.737711997623"/>
    <n v="809.18470730604474"/>
    <s v="ARS"/>
    <n v="0"/>
    <s v="ZABRANA, NICOLAS HORACIO"/>
    <s v="NO"/>
    <m/>
    <n v="0"/>
    <n v="0"/>
    <s v="LAPORTA, JORGE EDUARDO/DELIA, OSCAR ENRIQUE/MATHEU, EDUARDO GABRIEL"/>
  </r>
  <r>
    <n v="50257461"/>
    <s v="MALDONADO, RICARDO GABRI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1T00:00:00"/>
    <d v="2019-10-01T00:00:00"/>
    <d v="2019-05-01T00:00:00"/>
    <m/>
    <m/>
    <d v="1993-10-08T00:00:00"/>
    <n v="50178356"/>
    <s v="ORSI, SEBASTIAN ENRIQUE"/>
    <n v="50171792"/>
    <s v="PALMITESSA, SABRINA MAGALI"/>
    <n v="50250248"/>
    <s v="ZABRANA, NICOLAS HORACIO"/>
    <n v="50257084"/>
    <s v="VILLELLA, FABRIZIO"/>
    <n v="50252948"/>
    <s v="LAPORTA, JORGE EDUARDO"/>
    <n v="20376823246"/>
    <s v="M"/>
    <s v="AR"/>
    <s v="Argentina"/>
    <s v="ricardo.maldonado@neoris.com"/>
    <s v="ricardo.maldonado"/>
    <n v="1740"/>
    <n v="496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0400.253195582096"/>
    <n v="972.00278718349045"/>
    <s v="No Apply"/>
    <m/>
    <n v="43930"/>
    <n v="706.95204377212747"/>
    <n v="0.76887303355531611"/>
    <n v="60400.253195582096"/>
    <n v="972.00278718349045"/>
    <s v="ARS"/>
    <n v="0"/>
    <s v="ZABRANA, NICOLAS HORACIO"/>
    <s v="NO"/>
    <m/>
    <n v="0"/>
    <n v="0"/>
    <s v="LAPORTA, JORGE EDUARDO/DELIA, OSCAR ENRIQUE/MATHEU, EDUARDO GABRIEL"/>
  </r>
  <r>
    <n v="50257711"/>
    <s v="MALLADA, MARCOS ADRIAN"/>
    <s v="AR"/>
    <s v="IC"/>
    <n v="1"/>
    <n v="3772"/>
    <s v="NEORIS CONSULTING ARGENTINA"/>
    <n v="3772931"/>
    <s v="M-C&amp;E"/>
    <s v="Active"/>
    <s v="Full-time Regular"/>
    <s v="MNGSER"/>
    <s v="Managed Services"/>
    <s v="FZ01"/>
    <s v="MS Analyst - O"/>
    <s v="MS Analyst - O"/>
    <s v="Analyst"/>
    <d v="2020-01-20T00:00:00"/>
    <d v="2020-01-20T00:00:00"/>
    <d v="2019-05-01T00:00:00"/>
    <m/>
    <m/>
    <d v="2000-08-29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428210019"/>
    <s v="M"/>
    <s v="AR"/>
    <s v="Argentina"/>
    <s v="marcos.mallada@neoris.com"/>
    <s v="marcos.mallada"/>
    <n v="1515"/>
    <n v="432"/>
    <n v="25"/>
    <n v="7"/>
    <n v="16"/>
    <s v="ARGENTINA"/>
    <n v="8"/>
    <s v="ARGENTINA"/>
    <n v="4"/>
    <s v="ROS - BS AS"/>
    <s v="ROS - BS ASMNGSERFZ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SAP ECC - SAP LOGISTICS PM (PLANT MAINTENANCE)"/>
    <m/>
    <m/>
    <m/>
    <m/>
    <m/>
    <n v="0"/>
    <m/>
    <m/>
    <n v="36500"/>
    <n v="587.38332796910197"/>
    <m/>
    <m/>
    <n v="1"/>
    <n v="57724.59776968501"/>
    <n v="57724.59776968501"/>
    <n v="928.94428338727084"/>
    <n v="0.63231276457968766"/>
    <n v="50806.238215040648"/>
    <n v="817.60924066689165"/>
    <s v="No Apply"/>
    <m/>
    <n v="36500"/>
    <n v="587.38332796910197"/>
    <n v="0.63231276457968766"/>
    <n v="50806.238215040648"/>
    <n v="817.60924066689165"/>
    <s v="ARS"/>
    <n v="0"/>
    <s v="ZABRANA, NICOLAS HORACIO"/>
    <s v="NO"/>
    <m/>
    <n v="0"/>
    <n v="0"/>
    <s v="RODRIGUEZ, ARIEL EDUARDO"/>
  </r>
  <r>
    <n v="50257025"/>
    <s v="MANZANARES, CLAUDI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6-03T00:00:00"/>
    <d v="2019-06-03T00:00:00"/>
    <d v="2019-05-01T00:00:00"/>
    <m/>
    <m/>
    <d v="1996-03-20T00:00:00"/>
    <n v="50178384"/>
    <s v="GAMBARO, MATIAS NICOLAS"/>
    <n v="50171792"/>
    <s v="PALMITESSA, SABRINA MAGALI"/>
    <n v="50250248"/>
    <s v="ZABRANA, NICOLAS HORACIO"/>
    <n v="50251445"/>
    <s v="FOJGIEL, MATIAS ARIEL"/>
    <n v="50252948"/>
    <s v="LAPORTA, JORGE EDUARDO"/>
    <n v="20395577825"/>
    <s v="M"/>
    <s v="AR"/>
    <s v="Argentina"/>
    <s v="claudio.manzanares@neoris.com"/>
    <s v="claudio.manzanares"/>
    <n v="1740"/>
    <n v="496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0404.500425863094"/>
    <n v="972.07113656039735"/>
    <s v="No Apply"/>
    <m/>
    <n v="43930"/>
    <n v="706.95204377212747"/>
    <n v="0.76887303355531611"/>
    <n v="60404.500425863094"/>
    <n v="972.07113656039735"/>
    <s v="ARS"/>
    <n v="0"/>
    <s v="ZABRANA, NICOLAS HORACIO"/>
    <s v="NO"/>
    <m/>
    <n v="0"/>
    <n v="0"/>
    <s v="LAPORTA, JORGE EDUARDO/DELIA, OSCAR ENRIQUE/MATHEU, EDUARDO GABRIEL"/>
  </r>
  <r>
    <n v="50257820"/>
    <s v="MANZANO, BRENDA NATIVIDAD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7-09-19T00:00:00"/>
    <n v="50174608"/>
    <s v="DANDINI, WALTER ANDRES"/>
    <n v="50171792"/>
    <s v="PALMITESSA, SABRINA MAGALI"/>
    <n v="50250248"/>
    <s v="ZABRANA, NICOLAS HORACIO"/>
    <n v="50252415"/>
    <s v="CASTRO, MAURO ALEJANDRO"/>
    <n v="50172284"/>
    <s v="DELIA, OSCAR ENRIQUE"/>
    <n v="27403667701"/>
    <s v="F"/>
    <s v="AR"/>
    <s v="Argentina"/>
    <s v="brenda.manzano@neoris.com"/>
    <s v="brenda.manzano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02.603113637881"/>
    <n v="807.89512574248283"/>
    <s v="No Apply"/>
    <m/>
    <n v="36500"/>
    <n v="587.38332796910197"/>
    <n v="0.63883145287432364"/>
    <n v="50202.603113637881"/>
    <n v="807.89512574248283"/>
    <s v="ARS"/>
    <n v="0"/>
    <s v="ZABRANA, NICOLAS HORACIO"/>
    <s v="NO"/>
    <m/>
    <n v="0"/>
    <n v="0"/>
    <s v="LAPORTA, JORGE EDUARDO/DELIA, OSCAR ENRIQUE/MATHEU, EDUARDO GABRIEL"/>
  </r>
  <r>
    <n v="50257323"/>
    <s v="MENEGOZZI, MILTO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8-20T00:00:00"/>
    <d v="2019-08-20T00:00:00"/>
    <d v="2019-05-01T00:00:00"/>
    <m/>
    <m/>
    <d v="1995-07-26T00:00:00"/>
    <n v="50174608"/>
    <s v="DANDINI, WALTER ANDRES"/>
    <n v="50171792"/>
    <s v="PALMITESSA, SABRINA MAGALI"/>
    <n v="50250248"/>
    <s v="ZABRANA, NICOLAS HORACIO"/>
    <n v="50253179"/>
    <s v="RAMOS, JONATAN DAVID"/>
    <n v="50172284"/>
    <s v="DELIA, OSCAR ENRIQUE"/>
    <n v="20389032515"/>
    <s v="M"/>
    <s v="AR"/>
    <s v="Argentina"/>
    <s v="milton.menegozzi@neoris.com"/>
    <s v="milton.menegozzi"/>
    <n v="1715"/>
    <n v="489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58954.689918137512"/>
    <n v="948.73977982197471"/>
    <s v="No Apply"/>
    <m/>
    <n v="43930"/>
    <n v="706.95204377212747"/>
    <n v="0.76887303355531611"/>
    <n v="58954.689918137512"/>
    <n v="948.73977982197471"/>
    <s v="ARS"/>
    <n v="0"/>
    <s v="ZABRANA, NICOLAS HORACIO"/>
    <s v="NO"/>
    <m/>
    <n v="0"/>
    <n v="0"/>
    <s v="LAPORTA, JORGE EDUARDO/DELIA, OSCAR ENRIQUE/MATHEU, EDUARDO GABRIEL"/>
  </r>
  <r>
    <n v="50257393"/>
    <s v="MOGGI, DAIANA"/>
    <s v="AR"/>
    <s v="IC"/>
    <n v="1"/>
    <n v="3772"/>
    <s v="NEORIS CONSULTING ARGENTINA"/>
    <n v="3772600"/>
    <s v="FINANCE"/>
    <s v="Active"/>
    <s v="Full-time Regular"/>
    <s v="SUPPOR"/>
    <s v="Business Support"/>
    <s v="EX01"/>
    <s v="BS Analyst"/>
    <s v="BS Analyst"/>
    <s v="Analyst"/>
    <d v="2019-09-09T00:00:00"/>
    <d v="2019-09-09T00:00:00"/>
    <d v="2019-05-01T00:00:00"/>
    <m/>
    <m/>
    <d v="1993-06-17T00:00:00"/>
    <n v="50252779"/>
    <s v="ESPARZA, MARIANA BELEN"/>
    <n v="50171792"/>
    <s v="PALMITESSA, SABRINA MAGALI"/>
    <n v="50250248"/>
    <s v="ZABRANA, NICOLAS HORACIO"/>
    <n v="50252779"/>
    <s v="ESPARZA, MARIANA BELEN"/>
    <n v="50172318"/>
    <s v="FIGUEROA CASAS, MAGDALENA"/>
    <n v="27370719069"/>
    <s v="F"/>
    <s v="AR"/>
    <s v="Argentina"/>
    <s v="daiana.moggi@neoris.com"/>
    <s v="daiana.moggi"/>
    <n v="1460"/>
    <n v="417"/>
    <n v="24"/>
    <n v="7"/>
    <n v="16"/>
    <s v="ARGENTINA"/>
    <n v="8"/>
    <s v="ARGENTINA"/>
    <n v="3"/>
    <s v="SF - SN - ROJAS"/>
    <s v="SF - SN - ROJASSUPPOREX01"/>
    <n v="6"/>
    <s v="Finance"/>
    <n v="200"/>
    <s v="FINANCE"/>
    <n v="600"/>
    <s v="Finance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TREASURY"/>
    <s v="FINANCE-TREASURY"/>
    <m/>
    <m/>
    <m/>
    <m/>
    <m/>
    <n v="0"/>
    <m/>
    <m/>
    <n v="35750"/>
    <n v="575.3138075313808"/>
    <m/>
    <m/>
    <n v="1"/>
    <n v="54072.633420990656"/>
    <n v="60080.703801100724"/>
    <n v="966.86037658675127"/>
    <n v="0.59503297628389351"/>
    <n v="48504.806420829314"/>
    <n v="780.57300323188463"/>
    <s v="No Apply"/>
    <m/>
    <n v="35750"/>
    <n v="575.3138075313808"/>
    <n v="0.59503297628389351"/>
    <n v="48504.806420829314"/>
    <n v="780.57300323188463"/>
    <s v="ARS"/>
    <n v="0"/>
    <s v="ZABRANA, NICOLAS HORACIO"/>
    <s v="NO"/>
    <m/>
    <n v="0"/>
    <n v="0"/>
    <s v="FIGUEROA CASAS, MAGDALENA"/>
  </r>
  <r>
    <n v="50257083"/>
    <s v="MOREIRA, EZEQUIEL"/>
    <s v="AR"/>
    <s v="IC"/>
    <n v="1"/>
    <n v="3772"/>
    <s v="NEORIS CONSULTING ARGENTINA"/>
    <n v="3772906"/>
    <s v="SAP Delivery"/>
    <s v="Active"/>
    <s v="Full-time Regular"/>
    <s v="DEVELO"/>
    <s v="Software Development"/>
    <s v="GX01"/>
    <s v="SD Analyst"/>
    <s v="SD Analyst"/>
    <s v="Analyst"/>
    <d v="2019-06-18T00:00:00"/>
    <d v="2019-06-18T00:00:00"/>
    <d v="2019-05-01T00:00:00"/>
    <m/>
    <m/>
    <d v="1990-12-15T00:00:00"/>
    <n v="50254963"/>
    <s v="LIPNER, JONATAN"/>
    <n v="50171792"/>
    <s v="PALMITESSA, SABRINA MAGALI"/>
    <n v="50250248"/>
    <s v="ZABRANA, NICOLAS HORACIO"/>
    <n v="50254963"/>
    <s v="LIPNER, JONATAN"/>
    <n v="50173959"/>
    <s v="RODRIGUEZ, CESAR"/>
    <n v="23355508129"/>
    <s v="M"/>
    <s v="AR"/>
    <s v="Argentina"/>
    <s v="ezequiel.moreira@neoris.com"/>
    <s v="ezequiel.moreira"/>
    <n v="1780"/>
    <n v="508"/>
    <n v="30"/>
    <n v="8"/>
    <n v="16"/>
    <s v="ARGENTINA"/>
    <n v="8"/>
    <s v="ARGENTINA"/>
    <n v="3"/>
    <s v="SF - SN - ROJAS"/>
    <s v="SF - SN - ROJASDEVELOGX01"/>
    <n v="7"/>
    <s v="General Operation"/>
    <n v="40"/>
    <s v="SAP Technical"/>
    <s v="T44"/>
    <s v="SAP Delivery"/>
    <n v="100"/>
    <s v="Billable"/>
    <n v="55"/>
    <s v="Foundational Solutions"/>
    <m/>
    <s v="ARGROS"/>
    <s v="Rosario-MadresPlaza 25Mayo3020"/>
    <n v="40"/>
    <m/>
    <s v="."/>
    <s v="SAP FUNCTIONAL"/>
    <s v="DEVELOPMENT CAPABILITIES"/>
    <s v="DEVELOPMENT SKILLS"/>
    <s v="SAP UI 5"/>
    <s v="SAP  - SAP FIORI"/>
    <m/>
    <m/>
    <m/>
    <m/>
    <m/>
    <n v="0"/>
    <m/>
    <m/>
    <n v="42291.25"/>
    <n v="680.58014161570645"/>
    <m/>
    <m/>
    <n v="1"/>
    <n v="51422.014135647973"/>
    <n v="57135.571261831079"/>
    <n v="919.46526008740068"/>
    <n v="0.74019125154441745"/>
    <n v="58231.86985109291"/>
    <n v="937.10765772598825"/>
    <s v="No Apply"/>
    <m/>
    <n v="42291.25"/>
    <n v="680.58014161570645"/>
    <n v="0.74019125154441745"/>
    <n v="58231.86985109291"/>
    <n v="937.10765772598825"/>
    <s v="ARS"/>
    <n v="0"/>
    <s v="ZABRANA, NICOLAS HORACIO"/>
    <s v="NO"/>
    <m/>
    <n v="0"/>
    <n v="0"/>
    <s v="RODRIGUEZ, CESAR"/>
  </r>
  <r>
    <n v="50257203"/>
    <s v="MUSACCHIO, MARINA LAURA"/>
    <s v="AR"/>
    <s v="IC"/>
    <n v="1"/>
    <n v="3772"/>
    <s v="NEORIS CONSULTING ARGENTINA"/>
    <n v="3772931"/>
    <s v="M-C&amp;E"/>
    <s v="Active"/>
    <s v="Full-time Regular"/>
    <s v="MNGSER"/>
    <s v="Managed Services"/>
    <s v="FY01"/>
    <s v="MS Analyst - HT"/>
    <s v="MS Analyst - HT"/>
    <s v="Analyst"/>
    <d v="2019-07-15T00:00:00"/>
    <d v="2019-07-15T00:00:00"/>
    <d v="2019-05-01T00:00:00"/>
    <m/>
    <m/>
    <d v="1992-07-31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7366964334"/>
    <s v="F"/>
    <s v="AR"/>
    <s v="Argentina"/>
    <s v="marina.musacchio@neoris.com"/>
    <s v="marina.musacchio"/>
    <n v="1645"/>
    <n v="469"/>
    <n v="27"/>
    <n v="8"/>
    <n v="16"/>
    <s v="ARGENTINA"/>
    <n v="8"/>
    <s v="ARGENTINA"/>
    <n v="4"/>
    <s v="ROS - BS AS"/>
    <s v="ROS - BS ASMNGSERFY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D (SALES A"/>
    <s v="ERP SOLUTIONS - SAP R3 - LOGISTICS SD (SALES AND DISTRIBUTION)"/>
    <m/>
    <m/>
    <m/>
    <m/>
    <m/>
    <n v="0"/>
    <m/>
    <m/>
    <n v="39820"/>
    <n v="640.81107177341482"/>
    <m/>
    <m/>
    <n v="1"/>
    <n v="62448.590362673523"/>
    <n v="62448.590362673523"/>
    <n v="1004.9660502522293"/>
    <n v="0.6376444971574734"/>
    <n v="54663.800038178619"/>
    <n v="879.68780235240774"/>
    <s v="No Apply"/>
    <m/>
    <n v="39820"/>
    <n v="640.81107177341482"/>
    <n v="0.6376444971574734"/>
    <n v="54663.800038178619"/>
    <n v="879.68780235240774"/>
    <s v="ARS"/>
    <n v="0"/>
    <s v="ZABRANA, NICOLAS HORACIO"/>
    <s v="NO"/>
    <m/>
    <n v="0"/>
    <n v="0"/>
    <s v="RODRIGUEZ, ARIEL EDUARDO"/>
  </r>
  <r>
    <n v="50257752"/>
    <s v="PAREDES, MARIAN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10T00:00:00"/>
    <d v="2020-02-10T00:00:00"/>
    <d v="2019-05-01T00:00:00"/>
    <m/>
    <m/>
    <d v="1998-08-26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7411688661"/>
    <s v="F"/>
    <s v="AR"/>
    <s v="Argentina"/>
    <s v="mariana.paredes@neoris.com"/>
    <s v="mariana.paredes"/>
    <n v="1450"/>
    <n v="414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1000.056840153746"/>
    <n v="820.72830447624312"/>
    <s v="No Apply"/>
    <m/>
    <n v="36500"/>
    <n v="587.38332796910197"/>
    <n v="0.63883145287432364"/>
    <n v="51000.056840153746"/>
    <n v="820.72830447624312"/>
    <s v="ARS"/>
    <n v="0"/>
    <s v="ZABRANA, NICOLAS HORACIO"/>
    <s v="NO"/>
    <m/>
    <n v="0"/>
    <n v="0"/>
    <s v="LAPORTA, JORGE EDUARDO/DELIA, OSCAR ENRIQUE/MATHEU, EDUARDO GABRIEL"/>
  </r>
  <r>
    <n v="50257864"/>
    <s v="PEIRONE, GUILLERMO NICOLAS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4-01T00:00:00"/>
    <d v="2020-04-01T00:00:00"/>
    <d v="2019-05-01T00:00:00"/>
    <m/>
    <m/>
    <d v="1996-05-05T00:00:00"/>
    <n v="50178384"/>
    <s v="GAMBARO, MATIAS NICOLAS"/>
    <n v="50171792"/>
    <s v="PALMITESSA, SABRINA MAGALI"/>
    <n v="50250248"/>
    <s v="ZABRANA, NICOLAS HORACIO"/>
    <n v="50253577"/>
    <s v="ZAPATA, DULCE BELEN"/>
    <n v="50254511"/>
    <s v="CANELO, ALEJANDRO FABIO"/>
    <n v="20385971231"/>
    <s v="M"/>
    <s v="AR"/>
    <s v="Argentina"/>
    <s v="guillermo.peirone@neoris.com"/>
    <s v="guillermo.peirone"/>
    <n v="1335"/>
    <n v="381"/>
    <n v="22"/>
    <n v="6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m/>
    <m/>
    <m/>
    <s v="."/>
    <s v="PHP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0808.46650327104"/>
    <n v="817.64509982734216"/>
    <s v="No Apply"/>
    <m/>
    <n v="36500"/>
    <n v="587.38332796910197"/>
    <n v="0.70981272541591511"/>
    <n v="50808.46650327104"/>
    <n v="817.64509982734216"/>
    <s v="ARS"/>
    <n v="0"/>
    <s v="ZABRANA, NICOLAS HORACIO"/>
    <s v="NO"/>
    <m/>
    <n v="0"/>
    <n v="0"/>
    <s v="LAPORTA, JORGE EDUARDO/DELIA, OSCAR ENRIQUE/MATHEU, EDUARDO GABRIEL"/>
  </r>
  <r>
    <n v="50257276"/>
    <s v="PEREYRA, MAURO"/>
    <s v="AR"/>
    <s v="IC"/>
    <n v="1"/>
    <n v="3772"/>
    <s v="NEORIS CONSULTING ARGENTINA"/>
    <n v="3772931"/>
    <s v="M-C&amp;E"/>
    <s v="Active"/>
    <s v="Full-time Regular"/>
    <s v="MNGSER"/>
    <s v="Managed Services"/>
    <s v="FX01"/>
    <s v="MS Analyst"/>
    <s v="MS Analyst"/>
    <s v="Analyst"/>
    <d v="2019-08-05T00:00:00"/>
    <d v="2019-08-05T00:00:00"/>
    <d v="2019-05-01T00:00:00"/>
    <m/>
    <m/>
    <d v="1992-08-10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372720523"/>
    <s v="M"/>
    <s v="AR"/>
    <s v="Argentina"/>
    <s v="mauro.pereyra@neoris.com"/>
    <s v="mauro.pereyra"/>
    <n v="1740"/>
    <n v="497"/>
    <n v="29"/>
    <n v="8"/>
    <n v="16"/>
    <s v="ARGENTINA"/>
    <n v="8"/>
    <s v="ARGENTINA"/>
    <n v="4"/>
    <s v="ROS - BS AS"/>
    <s v="ROS - BS ASMNGSERFX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MM (MATERIA"/>
    <s v="SAP ECC - Level 1"/>
    <m/>
    <m/>
    <m/>
    <m/>
    <m/>
    <n v="0"/>
    <m/>
    <m/>
    <n v="42350"/>
    <n v="681.525587383328"/>
    <m/>
    <m/>
    <n v="1"/>
    <n v="54779.465230415357"/>
    <n v="54779.465230415357"/>
    <n v="881.54916688792014"/>
    <n v="0.77309991658125732"/>
    <n v="58328.423282510659"/>
    <n v="938.6614625444264"/>
    <s v="No Apply"/>
    <m/>
    <n v="42350"/>
    <n v="681.525587383328"/>
    <n v="0.77309991658125732"/>
    <n v="58328.423282510659"/>
    <n v="938.6614625444264"/>
    <s v="ARS"/>
    <n v="0"/>
    <s v="ZABRANA, NICOLAS HORACIO"/>
    <s v="NO"/>
    <m/>
    <n v="0"/>
    <n v="0"/>
    <s v="RODRIGUEZ, ARIEL EDUARDO"/>
  </r>
  <r>
    <n v="50257591"/>
    <s v="PONS, GEORGINA MARIA"/>
    <s v="AR"/>
    <s v="IC"/>
    <n v="1"/>
    <n v="3772"/>
    <s v="NEORIS CONSULTING ARGENTINA"/>
    <n v="3772382"/>
    <s v="ASISTENTES ROSARIO"/>
    <s v="Active"/>
    <s v="Full-time Regular"/>
    <s v="SUPPOR"/>
    <s v="Business Support"/>
    <s v="CX01"/>
    <s v="Assistant"/>
    <s v="Assistant"/>
    <s v="Analyst"/>
    <d v="2019-11-19T00:00:00"/>
    <d v="2019-11-19T00:00:00"/>
    <d v="2019-05-01T00:00:00"/>
    <m/>
    <m/>
    <d v="1983-05-10T00:00:00"/>
    <n v="50255716"/>
    <s v="CAMPIGLI, MARTINA"/>
    <n v="50171792"/>
    <s v="PALMITESSA, SABRINA MAGALI"/>
    <n v="50250248"/>
    <s v="ZABRANA, NICOLAS HORACIO"/>
    <n v="50255716"/>
    <s v="CAMPIGLI, MARTINA"/>
    <n v="50172318"/>
    <s v="FIGUEROA CASAS, MAGDALENA"/>
    <n v="27303240336"/>
    <s v="F"/>
    <s v="AR"/>
    <s v="Argentina"/>
    <s v="georgina.pons@neoris.com"/>
    <s v="georgina.pons"/>
    <n v="2265"/>
    <n v="647"/>
    <n v="38"/>
    <n v="11"/>
    <n v="16"/>
    <s v="ARGENTINA"/>
    <n v="8"/>
    <s v="ARGENTINA"/>
    <n v="4"/>
    <s v="ROS - BS AS"/>
    <s v="ROS - BS ASSUPPORCX01"/>
    <n v="10"/>
    <s v="Facilities"/>
    <n v="845"/>
    <s v="Asistentes"/>
    <s v="K25"/>
    <s v="ASISTENTES ROSARIO"/>
    <n v="0"/>
    <s v="Non Billable"/>
    <n v="10"/>
    <s v="Country Management"/>
    <m/>
    <s v="ARGROS"/>
    <s v="Rosario-MadresPlaza 25Mayo3020"/>
    <n v="40"/>
    <m/>
    <s v="."/>
    <s v="BUSINESS SUPPORT"/>
    <m/>
    <m/>
    <s v="."/>
    <s v="ASSISTANT-RECEPCIONIST"/>
    <m/>
    <m/>
    <m/>
    <m/>
    <m/>
    <n v="0"/>
    <m/>
    <m/>
    <n v="42900"/>
    <n v="690.37656903765685"/>
    <m/>
    <m/>
    <n v="1"/>
    <n v="60080.703801100724"/>
    <n v="60080.703801100724"/>
    <n v="966.86037658675127"/>
    <n v="0.71403957154067221"/>
    <n v="75083.024159779015"/>
    <n v="1208.288126163164"/>
    <s v="No Apply"/>
    <m/>
    <n v="42900"/>
    <n v="690.37656903765685"/>
    <n v="0.71403957154067221"/>
    <n v="75083.024159779015"/>
    <n v="1208.288126163164"/>
    <s v="ARS"/>
    <n v="0"/>
    <s v="ZABRANA, NICOLAS HORACIO"/>
    <s v="NO"/>
    <m/>
    <n v="0"/>
    <n v="0"/>
    <s v="ZABRANA, NICOLAS HORACIO"/>
  </r>
  <r>
    <n v="50257460"/>
    <s v="PRIETO, AGUSTIN ARI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1T00:00:00"/>
    <d v="2019-10-01T00:00:00"/>
    <d v="2019-05-01T00:00:00"/>
    <m/>
    <m/>
    <d v="1999-11-26T00:00:00"/>
    <n v="50176819"/>
    <s v="MESERE, CECILIA GUADALUPE"/>
    <n v="50171792"/>
    <s v="PALMITESSA, SABRINA MAGALI"/>
    <n v="50250248"/>
    <s v="ZABRANA, NICOLAS HORACIO"/>
    <n v="50252327"/>
    <s v="TAGLIONI, ALEJANDRO FRANCO"/>
    <n v="50172284"/>
    <s v="DELIA, OSCAR ENRIQUE"/>
    <n v="20422595830"/>
    <s v="M"/>
    <s v="AR"/>
    <s v="Argentina"/>
    <s v="agustin.prieto@neoris.com"/>
    <s v="agustin.prieto"/>
    <n v="1715"/>
    <n v="489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58954.27439204471"/>
    <n v="948.73309288774874"/>
    <s v="No Apply"/>
    <m/>
    <n v="43930"/>
    <n v="706.95204377212747"/>
    <n v="0.76887303355531611"/>
    <n v="58954.27439204471"/>
    <n v="948.73309288774874"/>
    <s v="ARS"/>
    <n v="0"/>
    <s v="ZABRANA, NICOLAS HORACIO"/>
    <s v="NO"/>
    <m/>
    <n v="0"/>
    <n v="0"/>
    <s v="LAPORTA, JORGE EDUARDO/DELIA, OSCAR ENRIQUE/MATHEU, EDUARDO GABRIEL"/>
  </r>
  <r>
    <n v="50257786"/>
    <s v="QUIROGA, LUISINA"/>
    <s v="AR"/>
    <s v="IC"/>
    <n v="1"/>
    <n v="3772"/>
    <s v="NEORIS CONSULTING ARGENTINA"/>
    <n v="3772931"/>
    <s v="M-C&amp;E"/>
    <s v="Active"/>
    <s v="Full-time Regular"/>
    <s v="MNGSER"/>
    <s v="Managed Services"/>
    <s v="FY01"/>
    <s v="MS Analyst - HT"/>
    <s v="MS Analyst - HT"/>
    <s v="Analyst"/>
    <d v="2020-03-02T00:00:00"/>
    <d v="2020-03-02T00:00:00"/>
    <d v="2019-05-01T00:00:00"/>
    <m/>
    <m/>
    <d v="1990-01-25T00:00:00"/>
    <n v="50250482"/>
    <s v="FERRAIOLI, MARIA GABRIELA"/>
    <n v="50171792"/>
    <s v="PALMITESSA, SABRINA MAGALI"/>
    <n v="50250248"/>
    <s v="ZABRANA, NICOLAS HORACIO"/>
    <n v="50250482"/>
    <s v="FERRAIOLI, MARIA GABRIELA"/>
    <n v="50255479"/>
    <s v="RODRIGUEZ, ARIEL EDUARDO"/>
    <n v="27350990211"/>
    <s v="F"/>
    <s v="AR"/>
    <s v="Argentina"/>
    <s v="luisina.quiroga@neoris.com"/>
    <s v="luisina.quiroga"/>
    <n v="1505"/>
    <n v="429"/>
    <n v="25"/>
    <n v="7"/>
    <n v="16"/>
    <s v="ARGENTINA"/>
    <n v="8"/>
    <s v="ARGENTINA"/>
    <n v="4"/>
    <s v="ROS - BS AS"/>
    <s v="ROS - BS ASMNGSERFY01"/>
    <n v="7"/>
    <s v="General Operation"/>
    <n v="35"/>
    <s v="SAP BASIS &amp; Global Support"/>
    <s v="S14"/>
    <s v="Managed Services"/>
    <n v="100"/>
    <s v="Billable"/>
    <n v="56"/>
    <s v="New IT"/>
    <m/>
    <s v="ARGROJAS"/>
    <s v="Rojas - Av. 25 de Mayo 50"/>
    <n v="40"/>
    <m/>
    <s v="."/>
    <m/>
    <m/>
    <m/>
    <s v="."/>
    <s v="SAP ECC - Level 1"/>
    <m/>
    <m/>
    <m/>
    <m/>
    <m/>
    <n v="0"/>
    <m/>
    <m/>
    <n v="32500"/>
    <n v="523.01255230125525"/>
    <m/>
    <m/>
    <n v="0.9"/>
    <n v="62448.590362673523"/>
    <n v="56203.731326406174"/>
    <n v="904.4694452270063"/>
    <n v="0.5782534225575614"/>
    <n v="50571.605085237985"/>
    <n v="813.8333615261987"/>
    <s v="No Apply"/>
    <m/>
    <n v="32500"/>
    <n v="523.01255230125525"/>
    <n v="0.5782534225575614"/>
    <n v="50571.605085237985"/>
    <n v="813.8333615261987"/>
    <s v="ARS"/>
    <n v="0"/>
    <s v="ZABRANA, NICOLAS HORACIO"/>
    <s v="NO"/>
    <m/>
    <n v="0"/>
    <n v="0"/>
    <s v="RODRIGUEZ, ARIEL EDUARDO"/>
  </r>
  <r>
    <n v="50257830"/>
    <s v="RAMIREZ, IGNACIO NICOLAS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0-06-23T00:00:00"/>
    <n v="50176819"/>
    <s v="MESERE, CECILIA GUADALUPE"/>
    <n v="50171792"/>
    <s v="PALMITESSA, SABRINA MAGALI"/>
    <n v="50250248"/>
    <s v="ZABRANA, NICOLAS HORACIO"/>
    <n v="50252327"/>
    <s v="TAGLIONI, ALEJANDRO FRANCO"/>
    <n v="50172284"/>
    <s v="DELIA, OSCAR ENRIQUE"/>
    <n v="20349376343"/>
    <s v="M"/>
    <s v="AR"/>
    <s v="Argentina"/>
    <s v="ignacio.ramirez@neoris.com"/>
    <s v="ignacio.ramirez"/>
    <n v="1495"/>
    <n v="427"/>
    <n v="25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2557.737711997623"/>
    <n v="845.79558596713264"/>
    <s v="No Apply"/>
    <m/>
    <n v="36500"/>
    <n v="587.38332796910197"/>
    <n v="0.63883145287432364"/>
    <n v="52557.737711997623"/>
    <n v="845.79558596713264"/>
    <s v="ARS"/>
    <n v="0"/>
    <s v="ZABRANA, NICOLAS HORACIO"/>
    <s v="NO"/>
    <m/>
    <n v="0"/>
    <n v="0"/>
    <s v="LAPORTA, JORGE EDUARDO/DELIA, OSCAR ENRIQUE/MATHEU, EDUARDO GABRIEL"/>
  </r>
  <r>
    <n v="50257740"/>
    <s v="RIGUAL GARCIA, JUAN JOSE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03T00:00:00"/>
    <d v="2020-02-03T00:00:00"/>
    <d v="2019-05-01T00:00:00"/>
    <m/>
    <m/>
    <d v="1996-07-14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957272402"/>
    <s v="M"/>
    <s v="VE"/>
    <s v="Venezuela"/>
    <s v="juan.rigual@neoris.com"/>
    <s v="juan.rigual"/>
    <n v="1450"/>
    <n v="414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935.450631782711"/>
    <n v="819.68861653979252"/>
    <s v="No Apply"/>
    <m/>
    <n v="36500"/>
    <n v="587.38332796910197"/>
    <n v="0.63883145287432364"/>
    <n v="50935.450631782711"/>
    <n v="819.68861653979252"/>
    <s v="ARS"/>
    <n v="0"/>
    <s v="ZABRANA, NICOLAS HORACIO"/>
    <s v="NO"/>
    <m/>
    <n v="0"/>
    <n v="0"/>
    <s v="LAPORTA, JORGE EDUARDO/DELIA, OSCAR ENRIQUE/MATHEU, EDUARDO GABRIEL"/>
  </r>
  <r>
    <n v="50257742"/>
    <s v="ROJAS, ANGELIC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2-03T00:00:00"/>
    <d v="2020-02-03T00:00:00"/>
    <d v="2019-05-01T00:00:00"/>
    <m/>
    <m/>
    <d v="1997-04-26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3403938114"/>
    <s v="F"/>
    <s v="AR"/>
    <s v="Argentina"/>
    <s v="angelica.rojas@neoris.com"/>
    <s v="angelica.rojas"/>
    <n v="1450"/>
    <n v="414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m/>
    <m/>
    <s v="."/>
    <s v="JAVASCRIPT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935.450631782711"/>
    <n v="819.68861653979252"/>
    <s v="No Apply"/>
    <m/>
    <n v="36500"/>
    <n v="587.38332796910197"/>
    <n v="0.63883145287432364"/>
    <n v="50935.450631782711"/>
    <n v="819.68861653979252"/>
    <s v="ARS"/>
    <n v="0"/>
    <s v="ZABRANA, NICOLAS HORACIO"/>
    <s v="NO"/>
    <m/>
    <n v="0"/>
    <n v="0"/>
    <s v="LAPORTA, JORGE EDUARDO/DELIA, OSCAR ENRIQUE/MATHEU, EDUARDO GABRIEL"/>
  </r>
  <r>
    <n v="50257485"/>
    <s v="SAYAGO, PABL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7T00:00:00"/>
    <d v="2019-10-07T00:00:00"/>
    <d v="2019-05-01T00:00:00"/>
    <m/>
    <m/>
    <d v="1983-07-24T00:00:00"/>
    <n v="50252948"/>
    <s v="LAPORTA, JORGE EDUARDO"/>
    <n v="50171792"/>
    <s v="PALMITESSA, SABRINA MAGALI"/>
    <n v="50250248"/>
    <s v="ZABRANA, NICOLAS HORACIO"/>
    <n v="50252948"/>
    <s v="LAPORTA, JORGE EDUARDO"/>
    <n v="50252948"/>
    <s v="LAPORTA, JORGE EDUARDO"/>
    <n v="20301619678"/>
    <s v="M"/>
    <s v="AR"/>
    <s v="Argentina"/>
    <s v="pablo.sayago@neoris.com"/>
    <s v="pablo.sayago"/>
    <n v="1975"/>
    <n v="564"/>
    <n v="33"/>
    <n v="9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8251.22199204471"/>
    <n v="1098.3460249765803"/>
    <s v="No Apply"/>
    <m/>
    <n v="43930"/>
    <n v="706.95204377212747"/>
    <n v="0.76887303355531611"/>
    <n v="68251.22199204471"/>
    <n v="1098.3460249765803"/>
    <s v="ARS"/>
    <n v="0"/>
    <s v="ZABRANA, NICOLAS HORACIO"/>
    <s v="NO"/>
    <m/>
    <n v="0"/>
    <n v="0"/>
    <s v="LAPORTA, JORGE EDUARDO/DELIA, OSCAR ENRIQUE/MATHEU, EDUARDO GABRIEL"/>
  </r>
  <r>
    <n v="50257028"/>
    <s v="SILVA, EDUARD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6-03T00:00:00"/>
    <d v="2019-06-03T00:00:00"/>
    <d v="2019-05-01T00:00:00"/>
    <m/>
    <m/>
    <d v="1984-03-31T00:00:00"/>
    <n v="50178384"/>
    <s v="GAMBARO, MATIAS NICOLAS"/>
    <n v="50171792"/>
    <s v="PALMITESSA, SABRINA MAGALI"/>
    <n v="50250248"/>
    <s v="ZABRANA, NICOLAS HORACIO"/>
    <n v="50251445"/>
    <s v="FOJGIEL, MATIAS ARIEL"/>
    <n v="50252948"/>
    <s v="LAPORTA, JORGE EDUARDO"/>
    <n v="20308961428"/>
    <s v="M"/>
    <s v="AR"/>
    <s v="Argentina"/>
    <s v="eduardo.silva@neoris.com"/>
    <s v="eduardo.silva"/>
    <n v="1900"/>
    <n v="542"/>
    <n v="32"/>
    <n v="9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8269.34740086332"/>
    <n v="1098.6377116328181"/>
    <s v="No Apply"/>
    <m/>
    <n v="43930"/>
    <n v="706.95204377212747"/>
    <n v="0.76887303355531611"/>
    <n v="68269.34740086332"/>
    <n v="1098.6377116328181"/>
    <s v="ARS"/>
    <n v="0"/>
    <s v="ZABRANA, NICOLAS HORACIO"/>
    <s v="NO"/>
    <m/>
    <n v="0"/>
    <n v="0"/>
    <s v="LAPORTA, JORGE EDUARDO/DELIA, OSCAR ENRIQUE/MATHEU, EDUARDO GABRIEL"/>
  </r>
  <r>
    <n v="50257464"/>
    <s v="SOSA, CAMIL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10-01T00:00:00"/>
    <d v="2019-10-01T00:00:00"/>
    <d v="2019-05-01T00:00:00"/>
    <m/>
    <m/>
    <d v="1996-01-07T00:00:00"/>
    <n v="50178356"/>
    <s v="ORSI, SEBASTIAN ENRIQUE"/>
    <n v="50171792"/>
    <s v="PALMITESSA, SABRINA MAGALI"/>
    <n v="50250248"/>
    <s v="ZABRANA, NICOLAS HORACIO"/>
    <n v="50257084"/>
    <s v="VILLELLA, FABRIZIO"/>
    <n v="50252948"/>
    <s v="LAPORTA, JORGE EDUARDO"/>
    <n v="27394281501"/>
    <s v="M"/>
    <s v="AR"/>
    <s v="Argentina"/>
    <s v="camila.sosa@neoris.com"/>
    <s v="camila.sosa"/>
    <n v="1740"/>
    <n v="496"/>
    <n v="29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43930"/>
    <n v="706.95204377212747"/>
    <m/>
    <m/>
    <n v="1"/>
    <n v="57135.571261831079"/>
    <n v="57135.571261831079"/>
    <n v="919.46526008740068"/>
    <n v="0.76887303355531611"/>
    <n v="60403.964392044712"/>
    <n v="972.06251033222907"/>
    <s v="No Apply"/>
    <m/>
    <n v="43930"/>
    <n v="706.95204377212747"/>
    <n v="0.76887303355531611"/>
    <n v="60403.964392044712"/>
    <n v="972.06251033222907"/>
    <s v="ARS"/>
    <n v="0"/>
    <s v="ZABRANA, NICOLAS HORACIO"/>
    <s v="NO"/>
    <m/>
    <n v="0"/>
    <n v="0"/>
    <s v="LAPORTA, JORGE EDUARDO/DELIA, OSCAR ENRIQUE/MATHEU, EDUARDO GABRIEL"/>
  </r>
  <r>
    <n v="50257861"/>
    <s v="SPELZINI, JONATHAN EZEQUIEL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4-01T00:00:00"/>
    <d v="2020-04-01T00:00:00"/>
    <d v="2019-05-01T00:00:00"/>
    <m/>
    <m/>
    <d v="1997-12-10T00:00:00"/>
    <n v="50178384"/>
    <s v="GAMBARO, MATIAS NICOLAS"/>
    <n v="50171792"/>
    <s v="PALMITESSA, SABRINA MAGALI"/>
    <n v="50250248"/>
    <s v="ZABRANA, NICOLAS HORACIO"/>
    <n v="50253577"/>
    <s v="ZAPATA, DULCE BELEN"/>
    <n v="50254511"/>
    <s v="CANELO, ALEJANDRO FABIO"/>
    <n v="20405428874"/>
    <s v="M"/>
    <s v="AR"/>
    <s v="Argentina"/>
    <s v="jonathan.spelzini@neoris.com"/>
    <s v="jonathan.spelzini"/>
    <n v="1335"/>
    <n v="381"/>
    <n v="22"/>
    <n v="6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m/>
    <m/>
    <m/>
    <s v="."/>
    <s v="PHP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0808.46650327104"/>
    <n v="817.64509982734216"/>
    <s v="No Apply"/>
    <m/>
    <n v="36500"/>
    <n v="587.38332796910197"/>
    <n v="0.70981272541591511"/>
    <n v="50808.46650327104"/>
    <n v="817.64509982734216"/>
    <s v="ARS"/>
    <n v="0"/>
    <s v="ZABRANA, NICOLAS HORACIO"/>
    <s v="NO"/>
    <m/>
    <n v="0"/>
    <n v="0"/>
    <s v="LAPORTA, JORGE EDUARDO/DELIA, OSCAR ENRIQUE/MATHEU, EDUARDO GABRIEL"/>
  </r>
  <r>
    <n v="50257822"/>
    <s v="SUAREZ, ESTEBAN ALEJANDRO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9T00:00:00"/>
    <d v="2020-03-09T00:00:00"/>
    <d v="2019-05-01T00:00:00"/>
    <m/>
    <m/>
    <d v="1994-07-30T00:00:00"/>
    <n v="50179357"/>
    <s v="BUZEY ROCCI, MILTON IGNACIO"/>
    <n v="50171792"/>
    <s v="PALMITESSA, SABRINA MAGALI"/>
    <n v="50250248"/>
    <s v="ZABRANA, NICOLAS HORACIO"/>
    <n v="50252185"/>
    <s v="LIFSCHITZ, MATIAS IVAN"/>
    <n v="50172284"/>
    <s v="DELIA, OSCAR ENRIQUE"/>
    <n v="20492034364"/>
    <s v="M"/>
    <s v="AR"/>
    <s v="Argentina"/>
    <s v="esteban.suarez@neoris.com"/>
    <s v="esteban.suarez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02.603113637881"/>
    <n v="807.89512574248283"/>
    <s v="No Apply"/>
    <m/>
    <n v="36500"/>
    <n v="587.38332796910197"/>
    <n v="0.63883145287432364"/>
    <n v="50202.603113637881"/>
    <n v="807.89512574248283"/>
    <s v="ARS"/>
    <n v="0"/>
    <s v="ZABRANA, NICOLAS HORACIO"/>
    <s v="NO"/>
    <m/>
    <n v="0"/>
    <n v="0"/>
    <s v="LAPORTA, JORGE EDUARDO/DELIA, OSCAR ENRIQUE/MATHEU, EDUARDO GABRIEL"/>
  </r>
  <r>
    <n v="50257326"/>
    <s v="VARELA, DANIEL"/>
    <s v="AR"/>
    <s v="IC"/>
    <n v="1"/>
    <n v="228"/>
    <s v="NEORIS ARGENTINA"/>
    <n v="2280470"/>
    <s v="OTS AGRIBUSINESS"/>
    <s v="Active"/>
    <s v="Full-time Regular"/>
    <s v="MNGSER"/>
    <s v="Managed Services"/>
    <s v="FX01"/>
    <s v="MS Analyst"/>
    <s v="MS Analyst"/>
    <s v="Analyst"/>
    <d v="2019-08-26T00:00:00"/>
    <d v="2019-08-26T00:00:00"/>
    <d v="2019-05-01T00:00:00"/>
    <m/>
    <m/>
    <d v="1993-05-19T00:00:00"/>
    <n v="50174608"/>
    <s v="DANDINI, WALTER ANDRES"/>
    <n v="50171792"/>
    <s v="PALMITESSA, SABRINA MAGALI"/>
    <n v="50250248"/>
    <s v="ZABRANA, NICOLAS HORACIO"/>
    <n v="50176502"/>
    <s v="GONZALEZ, ALEJANDRO FABIAN"/>
    <n v="50173907"/>
    <s v="MORENO, CESAR OSCAR"/>
    <n v="20375978688"/>
    <s v="M"/>
    <s v="AR"/>
    <s v="Argentina"/>
    <s v="daniel.varela@neoris.com"/>
    <s v="daniel.varela"/>
    <n v="1575"/>
    <n v="449"/>
    <n v="26"/>
    <n v="7"/>
    <n v="16"/>
    <s v="ARGENTINA"/>
    <n v="8"/>
    <s v="ARGENTINA"/>
    <n v="4"/>
    <s v="ROS - BS AS"/>
    <s v="ROS - BS ASMNGSERFX01"/>
    <n v="7"/>
    <s v="General Operation"/>
    <n v="254"/>
    <s v="AGRIBUSINESS DIVISION"/>
    <n v="670"/>
    <s v="Agribusiness Department"/>
    <n v="100"/>
    <s v="Billable"/>
    <n v="17"/>
    <s v="Business Unit SD"/>
    <m/>
    <s v="ARGBSAS"/>
    <s v="Caseros 3039, P1, Ed Tesla II"/>
    <n v="40"/>
    <m/>
    <s v="."/>
    <s v="APPLICATION SUPPORT"/>
    <s v="DEVELOPMENT CAPABILITIES"/>
    <s v="APPLICATION SUPPORT"/>
    <s v="DEVELOPMENT APPLICATION"/>
    <s v="DEVELOPMENT APPLICATION"/>
    <m/>
    <m/>
    <m/>
    <m/>
    <m/>
    <n v="0"/>
    <m/>
    <m/>
    <n v="39592"/>
    <n v="637.14193756034763"/>
    <m/>
    <m/>
    <n v="1"/>
    <n v="54779.465230415357"/>
    <n v="54779.465230415357"/>
    <n v="881.54916688792014"/>
    <n v="0.72275258317084157"/>
    <n v="54703.694560324031"/>
    <n v="880.32981268625736"/>
    <s v="No Apply"/>
    <m/>
    <n v="39592"/>
    <n v="637.14193756034763"/>
    <n v="0.72275258317084157"/>
    <n v="54703.694560324031"/>
    <n v="880.32981268625736"/>
    <s v="ARS"/>
    <n v="0"/>
    <s v="ZABRANA, NICOLAS HORACIO"/>
    <s v="NO"/>
    <m/>
    <n v="0"/>
    <n v="0"/>
    <s v="MORENO, CESAR OSCAR"/>
  </r>
  <r>
    <n v="50257831"/>
    <s v="VERGARA, LUCAS JONATA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16T00:00:00"/>
    <d v="2020-03-16T00:00:00"/>
    <d v="2019-05-01T00:00:00"/>
    <m/>
    <m/>
    <d v="1999-01-11T00:00:00"/>
    <n v="50174608"/>
    <s v="DANDINI, WALTER ANDRES"/>
    <n v="50171792"/>
    <s v="PALMITESSA, SABRINA MAGALI"/>
    <n v="50250248"/>
    <s v="ZABRANA, NICOLAS HORACIO"/>
    <n v="50252415"/>
    <s v="CASTRO, MAURO ALEJANDRO"/>
    <n v="50172284"/>
    <s v="DELIA, OSCAR ENRIQUE"/>
    <n v="20415129239"/>
    <s v="M"/>
    <s v="AR"/>
    <s v="Argentina"/>
    <s v="lucas.vergara@neoris.com"/>
    <s v="lucas.vergara"/>
    <n v="1430"/>
    <n v="408"/>
    <n v="24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36500"/>
    <n v="587.38332796910197"/>
    <m/>
    <m/>
    <n v="1"/>
    <n v="57135.571261831079"/>
    <n v="57135.571261831079"/>
    <n v="919.46526008740068"/>
    <n v="0.63883145287432364"/>
    <n v="50282.737711997623"/>
    <n v="809.18470730604474"/>
    <s v="No Apply"/>
    <m/>
    <n v="36500"/>
    <n v="587.38332796910197"/>
    <n v="0.63883145287432364"/>
    <n v="50282.737711997623"/>
    <n v="809.18470730604474"/>
    <s v="ARS"/>
    <n v="0"/>
    <s v="ZABRANA, NICOLAS HORACIO"/>
    <s v="NO"/>
    <m/>
    <n v="0"/>
    <n v="0"/>
    <s v="LAPORTA, JORGE EDUARDO/DELIA, OSCAR ENRIQUE/MATHEU, EDUARDO GABRIEL"/>
  </r>
  <r>
    <n v="50256972"/>
    <s v="VILLARREAL, MELINA"/>
    <s v="AR"/>
    <s v="IC"/>
    <n v="1"/>
    <n v="3772"/>
    <s v="NEORIS CONSULTING ARGENTINA"/>
    <n v="3772931"/>
    <s v="M-C&amp;E"/>
    <s v="Active"/>
    <s v="Full-time Regular"/>
    <s v="MNGSER"/>
    <s v="Managed Services"/>
    <s v="FZ01"/>
    <s v="MS Analyst - O"/>
    <s v="MS Analyst - O"/>
    <s v="Analyst"/>
    <d v="2019-05-20T00:00:00"/>
    <d v="2019-05-20T00:00:00"/>
    <d v="2019-05-01T00:00:00"/>
    <m/>
    <m/>
    <d v="1986-11-20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7327590907"/>
    <s v="F"/>
    <s v="AR"/>
    <s v="Argentina"/>
    <s v="melina.villarreal@neoris.com"/>
    <s v="melina.villarreal"/>
    <n v="2045"/>
    <n v="584"/>
    <n v="34"/>
    <n v="10"/>
    <n v="16"/>
    <s v="ARGENTINA"/>
    <n v="8"/>
    <s v="ARGENTINA"/>
    <n v="4"/>
    <s v="ROS - BS AS"/>
    <s v="ROS - BS ASMNGSERFZ01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RM (SUPPLY"/>
    <s v="ERP SOLUTIONS - SAP R3 - LOGISTICS SRM (SUPPLY RELATIONSHIP MANAGEMENT)"/>
    <m/>
    <m/>
    <m/>
    <m/>
    <m/>
    <n v="0"/>
    <m/>
    <m/>
    <n v="47960"/>
    <n v="771.80560025748309"/>
    <m/>
    <m/>
    <n v="1"/>
    <n v="57724.59776968501"/>
    <n v="57724.59776968501"/>
    <n v="928.94428338727084"/>
    <n v="0.83084164902032387"/>
    <n v="67976.913487682526"/>
    <n v="1093.9316621770604"/>
    <s v="No Apply"/>
    <m/>
    <n v="47960"/>
    <n v="771.80560025748309"/>
    <n v="0.83084164902032387"/>
    <n v="67976.913487682526"/>
    <n v="1093.9316621770604"/>
    <s v="ARS"/>
    <n v="0"/>
    <s v="ZABRANA, NICOLAS HORACIO"/>
    <s v="NO"/>
    <m/>
    <n v="0"/>
    <n v="0"/>
    <s v="RODRIGUEZ, ARIEL EDUARDO"/>
  </r>
  <r>
    <n v="50257415"/>
    <s v="WARINET, ESTEBAN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19-09-16T00:00:00"/>
    <d v="2019-09-16T00:00:00"/>
    <d v="2019-05-01T00:00:00"/>
    <m/>
    <m/>
    <d v="1993-01-23T00:00:00"/>
    <n v="50179772"/>
    <s v="ZEHNDER PENA, ANDRES ENRIQUE"/>
    <n v="50171792"/>
    <s v="PALMITESSA, SABRINA MAGALI"/>
    <n v="50250248"/>
    <s v="ZABRANA, NICOLAS HORACIO"/>
    <n v="50176735"/>
    <s v="PRAUSE, ADRIAN"/>
    <n v="50172284"/>
    <s v="DELIA, OSCAR ENRIQUE"/>
    <n v="20372916304"/>
    <s v="M"/>
    <s v="AR"/>
    <s v="Argentina"/>
    <s v="esteban.warinet@neoris.com"/>
    <s v="esteban.warinet"/>
    <n v="1645"/>
    <n v="470"/>
    <n v="27"/>
    <n v="8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BACK"/>
    <s v="JAVA BACK"/>
    <m/>
    <m/>
    <m/>
    <m/>
    <m/>
    <n v="0"/>
    <m/>
    <m/>
    <n v="42291.25"/>
    <n v="680.58014161570645"/>
    <m/>
    <m/>
    <n v="0.9"/>
    <n v="57135.571261831079"/>
    <n v="51422.014135647973"/>
    <n v="827.5187340786606"/>
    <n v="0.82243472393824169"/>
    <n v="56940.66448116293"/>
    <n v="916.32868492376781"/>
    <s v="No Apply"/>
    <m/>
    <n v="42291.25"/>
    <n v="680.58014161570645"/>
    <n v="0.82243472393824169"/>
    <n v="56940.66448116293"/>
    <n v="916.32868492376781"/>
    <s v="ARS"/>
    <n v="0"/>
    <s v="ZABRANA, NICOLAS HORACIO"/>
    <s v="NO"/>
    <m/>
    <n v="0"/>
    <n v="0"/>
    <s v="LAPORTA, JORGE EDUARDO/DELIA, OSCAR ENRIQUE/MATHEU, EDUARDO GABRIEL"/>
  </r>
  <r>
    <n v="50257795"/>
    <s v="YORIS, LUCIANA"/>
    <s v="AR"/>
    <s v="IC"/>
    <n v="1"/>
    <n v="228"/>
    <s v="NEORIS ARGENTINA"/>
    <n v="2280923"/>
    <s v="SWF (Non SAP)"/>
    <s v="Active"/>
    <s v="Full-time Regular"/>
    <s v="DEVELO"/>
    <s v="Software Development"/>
    <s v="GX01"/>
    <s v="SD Analyst"/>
    <s v="SD Analyst"/>
    <s v="Analyst"/>
    <d v="2020-03-02T00:00:00"/>
    <d v="2020-03-02T00:00:00"/>
    <d v="2019-05-01T00:00:00"/>
    <m/>
    <m/>
    <d v="1993-04-07T00:00:00"/>
    <n v="50251673"/>
    <s v="GARCIA, XAVIER LUIS"/>
    <n v="50171792"/>
    <s v="PALMITESSA, SABRINA MAGALI"/>
    <n v="50250248"/>
    <s v="ZABRANA, NICOLAS HORACIO"/>
    <n v="50179772"/>
    <s v="ZEHNDER PENA, ANDRES ENRIQUE"/>
    <n v="50172284"/>
    <s v="DELIA, OSCAR ENRIQUE"/>
    <n v="27368883986"/>
    <s v="F"/>
    <s v="AR"/>
    <s v="Argentina"/>
    <s v="luciana.yoris@neoris.com"/>
    <s v="luciana.yoris"/>
    <n v="1495"/>
    <n v="427"/>
    <n v="25"/>
    <n v="7"/>
    <n v="16"/>
    <s v="ARGENTINA"/>
    <n v="8"/>
    <s v="ARGENTINA"/>
    <n v="4"/>
    <s v="ROS - BS AS"/>
    <s v="ROS - BS ASDEVELOGX01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m/>
    <m/>
    <m/>
    <s v="."/>
    <s v=".NET WEB"/>
    <m/>
    <m/>
    <m/>
    <m/>
    <m/>
    <n v="0"/>
    <m/>
    <m/>
    <n v="36500"/>
    <n v="587.38332796910197"/>
    <m/>
    <m/>
    <n v="0.9"/>
    <n v="57135.571261831079"/>
    <n v="51422.014135647973"/>
    <n v="827.5187340786606"/>
    <n v="0.70981272541591511"/>
    <n v="50122.469305266844"/>
    <n v="806.60555689196724"/>
    <s v="No Apply"/>
    <m/>
    <n v="36500"/>
    <n v="587.38332796910197"/>
    <n v="0.70981272541591511"/>
    <n v="50122.469305266844"/>
    <n v="806.60555689196724"/>
    <s v="ARS"/>
    <n v="0"/>
    <s v="ZABRANA, NICOLAS HORACIO"/>
    <s v="NO"/>
    <m/>
    <n v="0"/>
    <n v="0"/>
    <s v="LAPORTA, JORGE EDUARDO/DELIA, OSCAR ENRIQUE/MATHEU, EDUARDO GABRIEL"/>
  </r>
  <r>
    <n v="50257574"/>
    <s v="BATISTUTTI, MARIA IRENE"/>
    <s v="AR"/>
    <s v="IC"/>
    <n v="2"/>
    <n v="3446"/>
    <s v="NEORIS ONE ARGENTINA"/>
    <n v="3446134"/>
    <s v="Sales Performance Mgte."/>
    <s v="Active"/>
    <s v="Full-time Regular"/>
    <s v="SYINCO"/>
    <s v="Systems Integration Consulting"/>
    <s v="NX02"/>
    <s v="SI Consultant"/>
    <s v="SI Consultant"/>
    <s v="Consultant"/>
    <d v="2019-11-11T00:00:00"/>
    <d v="2019-11-11T00:00:00"/>
    <d v="2019-05-01T00:00:00"/>
    <m/>
    <m/>
    <d v="1998-08-19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414695235"/>
    <s v="F"/>
    <s v="AR"/>
    <s v="Argentina"/>
    <s v="maria.batistutti@neoris.com"/>
    <s v="maria.batistutti"/>
    <n v="2780"/>
    <n v="793"/>
    <n v="46"/>
    <n v="13"/>
    <n v="16"/>
    <s v="ARGENTINA"/>
    <n v="8"/>
    <s v="ARGENTINA"/>
    <n v="4"/>
    <s v="ROS - BS AS"/>
    <s v="ROS - BS ASSYINCON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69120"/>
    <n v="1112.3270035403928"/>
    <m/>
    <m/>
    <n v="1"/>
    <n v="81620"/>
    <n v="81620"/>
    <n v="1313.4856775024139"/>
    <n v="0.84685126194560156"/>
    <n v="93543.988757000232"/>
    <n v="1505.3747788381113"/>
    <s v="No Apply"/>
    <m/>
    <n v="69120"/>
    <n v="1112.3270035403928"/>
    <n v="0.84685126194560156"/>
    <n v="93543.988757000232"/>
    <n v="1505.3747788381113"/>
    <s v="ARS"/>
    <n v="0"/>
    <s v="ZABRANA, NICOLAS HORACIO"/>
    <s v="NO"/>
    <m/>
    <n v="0"/>
    <n v="0"/>
    <s v="JUNIOR, EULER DE ALMEIDA BARBOSA"/>
  </r>
  <r>
    <n v="50257277"/>
    <s v="BERMUDEZ RAUSSEO, LEONOR CAROLINA"/>
    <s v="AR"/>
    <s v="IC"/>
    <n v="2"/>
    <n v="3446"/>
    <s v="NEORIS ONE ARGENTINA"/>
    <n v="3446134"/>
    <s v="Sales Performance Mgte."/>
    <s v="Active"/>
    <s v="Full-time Regular"/>
    <s v="DEVELO"/>
    <s v="Software Development"/>
    <s v="HX02"/>
    <s v="Functional Analyst"/>
    <s v="Functional Analyst"/>
    <s v="Consultant"/>
    <d v="2019-08-05T00:00:00"/>
    <d v="2019-08-05T00:00:00"/>
    <d v="2019-05-01T00:00:00"/>
    <m/>
    <m/>
    <d v="1989-06-19T00:00:00"/>
    <n v="50257573"/>
    <s v="SANSALONE, MARTIN"/>
    <n v="50171792"/>
    <s v="PALMITESSA, SABRINA MAGALI"/>
    <n v="50250248"/>
    <s v="ZABRANA, NICOLAS HORACIO"/>
    <n v="50252019"/>
    <s v="GIAMPAOLETTI, MARIA EUGENIA"/>
    <n v="50256044"/>
    <s v="JUNIOR, EULER DE ALMEIDA BARBO"/>
    <n v="27955689475"/>
    <s v="F"/>
    <s v="VE"/>
    <s v="Venezuela"/>
    <s v="leonor.bermudez@neoris.com"/>
    <s v="leonor.bermudez"/>
    <n v="1810"/>
    <n v="516"/>
    <n v="30"/>
    <n v="9"/>
    <n v="16"/>
    <s v="ARGENTINA"/>
    <n v="8"/>
    <s v="ARGENTINA"/>
    <n v="4"/>
    <s v="ROS - BS AS"/>
    <s v="ROS - BS ASDEVELOH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DEVELOPMENT CAPABILITIES"/>
    <s v="FUNCTIONAL ANALYST"/>
    <s v="."/>
    <s v="Sales Performance Management (SAP Commissions) - Callidus-Core Technology"/>
    <m/>
    <m/>
    <m/>
    <m/>
    <m/>
    <n v="0"/>
    <m/>
    <m/>
    <n v="42350"/>
    <n v="681.525587383328"/>
    <m/>
    <m/>
    <n v="1"/>
    <n v="75598.07147415934"/>
    <n v="75598.07147415934"/>
    <n v="1216.5766249462397"/>
    <n v="0.56019947565032691"/>
    <n v="60438.833219748514"/>
    <n v="972.6236437037096"/>
    <s v="No Apply"/>
    <m/>
    <n v="42350"/>
    <n v="681.525587383328"/>
    <n v="0.56019947565032691"/>
    <n v="60438.833219748514"/>
    <n v="972.6236437037096"/>
    <s v="ARS"/>
    <n v="0"/>
    <s v="ZABRANA, NICOLAS HORACIO"/>
    <s v="NO"/>
    <m/>
    <n v="0"/>
    <n v="0"/>
    <s v="JUNIOR, EULER DE ALMEIDA BARBOSA"/>
  </r>
  <r>
    <n v="50257828"/>
    <s v="BRUNINI, LUCAS DAMIAN"/>
    <s v="AR"/>
    <s v="IC"/>
    <n v="2"/>
    <n v="228"/>
    <s v="NEORIS ARGENTINA"/>
    <n v="2280923"/>
    <s v="SWF (Non SAP)"/>
    <s v="Active"/>
    <s v="Full-time Regular"/>
    <s v="DEVELO"/>
    <s v="Software Development"/>
    <s v="GZ02"/>
    <s v="Developer - O"/>
    <s v="Developer - O"/>
    <s v="Consultant"/>
    <d v="2020-03-16T00:00:00"/>
    <d v="2020-03-16T00:00:00"/>
    <d v="2019-05-01T00:00:00"/>
    <m/>
    <m/>
    <d v="1994-06-11T00:00:00"/>
    <n v="50173362"/>
    <s v="MENDEZ, ALBERTO JUAN"/>
    <n v="50171792"/>
    <s v="PALMITESSA, SABRINA MAGALI"/>
    <n v="50250248"/>
    <s v="ZABRANA, NICOLAS HORACIO"/>
    <n v="50176735"/>
    <s v="PRAUSE, ADRIAN"/>
    <n v="50172284"/>
    <s v="DELIA, OSCAR ENRIQUE"/>
    <n v="20383953937"/>
    <s v="M"/>
    <s v="AR"/>
    <s v="Argentina"/>
    <s v="lucas.brunini@neoris.com"/>
    <s v="lucas.brunini"/>
    <n v="2360"/>
    <n v="673"/>
    <n v="39"/>
    <n v="11"/>
    <n v="16"/>
    <s v="ARGENTINA"/>
    <n v="8"/>
    <s v="ARGENTINA"/>
    <n v="4"/>
    <s v="ROS - BS AS"/>
    <s v="ROS - BS ASDEVELOGZ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ANDROID"/>
    <m/>
    <m/>
    <m/>
    <m/>
    <m/>
    <n v="0"/>
    <m/>
    <m/>
    <n v="60000"/>
    <n v="965.56163501770197"/>
    <m/>
    <m/>
    <n v="1"/>
    <n v="87450"/>
    <n v="87450"/>
    <n v="1407.3060830383006"/>
    <n v="0.68610634648370494"/>
    <n v="82474.222789429172"/>
    <n v="1327.2324233895908"/>
    <s v="No Apply"/>
    <m/>
    <n v="60000"/>
    <n v="965.56163501770197"/>
    <n v="0.68610634648370494"/>
    <n v="82474.222789429172"/>
    <n v="1327.2324233895908"/>
    <s v="ARS"/>
    <n v="0"/>
    <s v="ZABRANA, NICOLAS HORACIO"/>
    <s v="NO"/>
    <m/>
    <n v="0"/>
    <n v="0"/>
    <s v="LAPORTA, JORGE EDUARDO/DELIA, OSCAR ENRIQUE/MATHEU, EDUARDO GABRIEL"/>
  </r>
  <r>
    <n v="50257179"/>
    <s v="CALLE CRUZ, PAMELA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9-07-10T00:00:00"/>
    <d v="2019-07-10T00:00:00"/>
    <d v="2019-05-01T00:00:00"/>
    <m/>
    <m/>
    <d v="1994-11-08T00:00:00"/>
    <n v="50250018"/>
    <s v="TERRIZZANO, SIMON"/>
    <n v="50171792"/>
    <s v="PALMITESSA, SABRINA MAGALI"/>
    <n v="50250248"/>
    <s v="ZABRANA, NICOLAS HORACIO"/>
    <n v="50250018"/>
    <s v="TERRIZZANO, SIMON"/>
    <n v="50175867"/>
    <s v="ROJAS VILLALOBOS, LUIS HUGO"/>
    <n v="27940582615"/>
    <s v="F"/>
    <s v="BO"/>
    <s v="Bolivia"/>
    <s v="pamela.cruz@neoris.com"/>
    <s v="pamela.cruz"/>
    <n v="2170"/>
    <n v="620"/>
    <n v="36"/>
    <n v="10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s v="DEVELOPMENT CAPABILITIES"/>
    <s v="TESTING"/>
    <s v="GENERIC"/>
    <s v="Rational"/>
    <m/>
    <m/>
    <m/>
    <m/>
    <m/>
    <n v="0"/>
    <m/>
    <m/>
    <n v="48840"/>
    <n v="785.96717090440939"/>
    <m/>
    <m/>
    <n v="1"/>
    <n v="66875.217073294785"/>
    <n v="66875.217073294785"/>
    <n v="1076.2023989909042"/>
    <n v="0.73031538643787419"/>
    <n v="70877.752423053244"/>
    <n v="1140.6139752663862"/>
    <s v="No Apply"/>
    <m/>
    <n v="48840"/>
    <n v="785.96717090440939"/>
    <n v="0.73031538643787419"/>
    <n v="70877.752423053244"/>
    <n v="1140.6139752663862"/>
    <s v="ARS"/>
    <n v="0"/>
    <s v="ZABRANA, NICOLAS HORACIO"/>
    <s v="NO"/>
    <m/>
    <n v="0"/>
    <n v="0"/>
    <s v="ROJAS VILLALOBOS, LUIS HUGO"/>
  </r>
  <r>
    <n v="50257414"/>
    <s v="CANTEROS, JORGE ADRIAN"/>
    <s v="AR"/>
    <s v="IC"/>
    <n v="2"/>
    <n v="228"/>
    <s v="NEORIS ARGENTINA"/>
    <n v="2280923"/>
    <s v="SWF (Non SAP)"/>
    <s v="Active"/>
    <s v="Full-time Regular"/>
    <s v="DEVELO"/>
    <s v="Software Development"/>
    <s v="GZ02"/>
    <s v="Developer - O"/>
    <s v="Developer - O"/>
    <s v="Consultant"/>
    <d v="2019-09-16T00:00:00"/>
    <d v="2019-09-16T00:00:00"/>
    <d v="2019-05-01T00:00:00"/>
    <m/>
    <m/>
    <d v="1989-01-20T00:00:00"/>
    <n v="50175141"/>
    <s v="YUTIZ, GABRIELA LAURA"/>
    <n v="50171792"/>
    <s v="PALMITESSA, SABRINA MAGALI"/>
    <n v="50250248"/>
    <s v="ZABRANA, NICOLAS HORACIO"/>
    <n v="50179772"/>
    <s v="ZEHNDER PENA, ANDRES ENRIQUE"/>
    <n v="50172284"/>
    <s v="DELIA, OSCAR ENRIQUE"/>
    <n v="23342383769"/>
    <s v="M"/>
    <s v="AR"/>
    <s v="Argentina"/>
    <s v="jorge.canteros@neoris.com"/>
    <s v="jorge.canteros"/>
    <n v="2580"/>
    <n v="736"/>
    <n v="43"/>
    <n v="12"/>
    <n v="16"/>
    <s v="ARGENTINA"/>
    <n v="8"/>
    <s v="ARGENTINA"/>
    <n v="4"/>
    <s v="ROS - BS AS"/>
    <s v="ROS - BS ASDEVELOGZ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s v="JAVA"/>
    <s v="DEVELOPMENT CAPABILITIES"/>
    <s v="DEVELOPMENT SKILLS"/>
    <s v="JAVA BACK"/>
    <s v="ANDROID"/>
    <m/>
    <m/>
    <m/>
    <m/>
    <m/>
    <n v="0"/>
    <m/>
    <m/>
    <n v="64900"/>
    <n v="1044.4158352108143"/>
    <m/>
    <m/>
    <n v="0.9"/>
    <n v="87450"/>
    <n v="78705"/>
    <n v="1266.5754747344706"/>
    <n v="0.8245981830887491"/>
    <n v="88090.805126860505"/>
    <n v="1417.6183638052864"/>
    <s v="No Apply"/>
    <m/>
    <n v="64900"/>
    <n v="1044.4158352108143"/>
    <n v="0.8245981830887491"/>
    <n v="88090.805126860505"/>
    <n v="1417.6183638052864"/>
    <s v="ARS"/>
    <n v="0"/>
    <s v="ZABRANA, NICOLAS HORACIO"/>
    <s v="NO"/>
    <m/>
    <n v="0"/>
    <n v="0"/>
    <s v="LAPORTA, JORGE EDUARDO/DELIA, OSCAR ENRIQUE/MATHEU, EDUARDO GABRIEL"/>
  </r>
  <r>
    <n v="50257751"/>
    <s v="CAPASSO, ELIAS NICOLAS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20-02-10T00:00:00"/>
    <d v="2020-02-10T00:00:00"/>
    <d v="2019-05-01T00:00:00"/>
    <m/>
    <m/>
    <d v="1994-12-13T00:00:00"/>
    <n v="50251074"/>
    <s v="ROIG, PATRICIA"/>
    <n v="50171792"/>
    <s v="PALMITESSA, SABRINA MAGALI"/>
    <n v="50250248"/>
    <s v="ZABRANA, NICOLAS HORACIO"/>
    <n v="50176735"/>
    <s v="PRAUSE, ADRIAN"/>
    <n v="50172284"/>
    <s v="DELIA, OSCAR ENRIQUE"/>
    <n v="20384421998"/>
    <s v="M"/>
    <s v="AR"/>
    <s v="Argentina"/>
    <s v="elias.capasso@neoris.com"/>
    <s v="elias.capasso"/>
    <n v="2130"/>
    <n v="608"/>
    <n v="36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STAFE"/>
    <s v="Santa Fe - Irigoyen Freyre2633"/>
    <n v="40"/>
    <m/>
    <s v="."/>
    <m/>
    <m/>
    <m/>
    <s v="."/>
    <s v="DEVELOPMENT APPLICATION"/>
    <m/>
    <m/>
    <m/>
    <m/>
    <m/>
    <n v="0"/>
    <m/>
    <m/>
    <n v="55000"/>
    <n v="885.09816543289344"/>
    <m/>
    <m/>
    <n v="0.9"/>
    <n v="72690.453340537817"/>
    <n v="65421.408006484038"/>
    <n v="1052.8066946650151"/>
    <n v="0.8407033978013565"/>
    <n v="73736.696983636299"/>
    <n v="1186.6220950054119"/>
    <s v="No Apply"/>
    <m/>
    <n v="55000"/>
    <n v="885.09816543289344"/>
    <n v="0.8407033978013565"/>
    <n v="73736.696983636299"/>
    <n v="1186.6220950054119"/>
    <s v="ARS"/>
    <n v="0"/>
    <s v="ZABRANA, NICOLAS HORACIO"/>
    <s v="NO"/>
    <m/>
    <n v="0"/>
    <n v="0"/>
    <s v="LAPORTA, JORGE EDUARDO/DELIA, OSCAR ENRIQUE/MATHEU, EDUARDO GABRIEL"/>
  </r>
  <r>
    <n v="50257683"/>
    <s v="CARDOZO, VERONICA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20-01-06T00:00:00"/>
    <d v="2020-01-06T00:00:00"/>
    <d v="2019-05-01T00:00:00"/>
    <m/>
    <m/>
    <d v="1987-12-26T00:00:00"/>
    <n v="50178384"/>
    <s v="GAMBARO, MATIAS NICOLAS"/>
    <n v="50171792"/>
    <s v="PALMITESSA, SABRINA MAGALI"/>
    <n v="50250248"/>
    <s v="ZABRANA, NICOLAS HORACIO"/>
    <n v="50178384"/>
    <s v="GAMBARO, MATIAS NICOLAS"/>
    <n v="50252948"/>
    <s v="LAPORTA, JORGE EDUARDO"/>
    <n v="27327382549"/>
    <s v="F"/>
    <s v="AR"/>
    <s v="Argentina"/>
    <s v="veronica.cardozo@neoris.com"/>
    <s v="veronica.cardozo"/>
    <n v="2425"/>
    <n v="692"/>
    <n v="40"/>
    <n v="12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m/>
    <m/>
    <s v="."/>
    <s v="Jira (Zephyr)"/>
    <m/>
    <m/>
    <m/>
    <m/>
    <m/>
    <n v="0"/>
    <m/>
    <m/>
    <n v="50000"/>
    <n v="804.63469584808502"/>
    <m/>
    <m/>
    <n v="1"/>
    <n v="66875.217073294785"/>
    <n v="66875.217073294785"/>
    <n v="1076.2023989909042"/>
    <n v="0.74766112452689815"/>
    <n v="83419.5630658398"/>
    <n v="1342.445495105243"/>
    <s v="No Apply"/>
    <m/>
    <n v="50000"/>
    <n v="804.63469584808502"/>
    <n v="0.74766112452689815"/>
    <n v="83419.5630658398"/>
    <n v="1342.445495105243"/>
    <s v="ARS"/>
    <n v="0"/>
    <s v="ZABRANA, NICOLAS HORACIO"/>
    <s v="NO"/>
    <m/>
    <n v="0"/>
    <n v="0"/>
    <s v="ROJAS VILLALOBOS, LUIS HUGO"/>
  </r>
  <r>
    <n v="50257230"/>
    <s v="FIGUEROA, JORGE RODRIGO"/>
    <s v="AR"/>
    <s v="IC"/>
    <n v="2"/>
    <n v="3446"/>
    <s v="NEORIS ONE ARGENTINA"/>
    <n v="3446134"/>
    <s v="Sales Performance Mgte."/>
    <s v="Active"/>
    <s v="Full-time Regular"/>
    <s v="DEVELO"/>
    <s v="Software Development"/>
    <s v="HX02"/>
    <s v="Functional Analyst"/>
    <s v="Functional Analyst"/>
    <s v="Consultant"/>
    <d v="2019-07-22T00:00:00"/>
    <d v="2019-07-22T00:00:00"/>
    <d v="2019-05-01T00:00:00"/>
    <m/>
    <m/>
    <d v="1994-05-27T00:00:00"/>
    <n v="50257573"/>
    <s v="SANSALONE, MARTIN"/>
    <n v="50171792"/>
    <s v="PALMITESSA, SABRINA MAGALI"/>
    <n v="50250248"/>
    <s v="ZABRANA, NICOLAS HORACIO"/>
    <n v="50252019"/>
    <s v="GIAMPAOLETTI, MARIA EUGENIA"/>
    <n v="50256044"/>
    <s v="JUNIOR, EULER DE ALMEIDA BARBO"/>
    <n v="23383466199"/>
    <s v="M"/>
    <s v="AR"/>
    <s v="Argentina"/>
    <s v="jorge.figueroa@neoris.com"/>
    <s v="jorge.figueroa"/>
    <n v="1740"/>
    <n v="497"/>
    <n v="29"/>
    <n v="8"/>
    <n v="16"/>
    <s v="ARGENTINA"/>
    <n v="8"/>
    <s v="ARGENTINA"/>
    <n v="4"/>
    <s v="ROS - BS AS"/>
    <s v="ROS - BS ASDEVELOH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DEVELOPMENT CAPABILITIES"/>
    <s v="FUNCTIONAL ANALYST"/>
    <s v="."/>
    <s v="Sales Performance Management (SAP Commissions) - Callidus-Core Technology"/>
    <m/>
    <m/>
    <m/>
    <m/>
    <m/>
    <n v="0"/>
    <m/>
    <m/>
    <n v="42350"/>
    <n v="681.525587383328"/>
    <m/>
    <m/>
    <n v="1"/>
    <n v="75598.07147415934"/>
    <n v="75598.07147415934"/>
    <n v="1216.5766249462397"/>
    <n v="0.56019947565032691"/>
    <n v="58328.493396329039"/>
    <n v="938.66259086464493"/>
    <s v="No Apply"/>
    <m/>
    <n v="42350"/>
    <n v="681.525587383328"/>
    <n v="0.56019947565032691"/>
    <n v="58328.493396329039"/>
    <n v="938.66259086464493"/>
    <s v="ARS"/>
    <n v="0"/>
    <s v="ZABRANA, NICOLAS HORACIO"/>
    <s v="NO"/>
    <m/>
    <n v="0"/>
    <n v="0"/>
    <s v="JUNIOR, EULER DE ALMEIDA BARBOSA"/>
  </r>
  <r>
    <n v="50257859"/>
    <s v="GALARZA, DIEG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20-04-01T00:00:00"/>
    <d v="2020-04-01T00:00:00"/>
    <d v="2019-05-01T00:00:00"/>
    <m/>
    <m/>
    <d v="1995-05-19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388691817"/>
    <s v="M"/>
    <s v="AR"/>
    <s v="Argentina"/>
    <s v="diego.galarza@neoris.com"/>
    <s v="diego.galarza"/>
    <n v="3275"/>
    <n v="935"/>
    <n v="55"/>
    <n v="16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BACK"/>
    <m/>
    <m/>
    <m/>
    <m/>
    <m/>
    <n v="0"/>
    <m/>
    <m/>
    <n v="90000"/>
    <n v="1448.342452526553"/>
    <m/>
    <m/>
    <n v="1"/>
    <n v="72690.453340537817"/>
    <n v="72690.453340537817"/>
    <n v="1169.7852162944612"/>
    <n v="1.2381268222165434"/>
    <n v="122524.08235979189"/>
    <n v="1971.7425548727372"/>
    <s v="No Apply"/>
    <m/>
    <n v="90000"/>
    <n v="1448.342452526553"/>
    <n v="1.2381268222165434"/>
    <n v="122524.08235979189"/>
    <n v="1971.7425548727372"/>
    <s v="ARS"/>
    <n v="0"/>
    <s v="ZABRANA, NICOLAS HORACIO"/>
    <s v="NO"/>
    <m/>
    <n v="0"/>
    <n v="0"/>
    <s v="LAPORTA, JORGE EDUARDO/DELIA, OSCAR ENRIQUE/MATHEU, EDUARDO GABRIEL"/>
  </r>
  <r>
    <n v="50257750"/>
    <s v="GIOIA, MIGUEL ANGEL"/>
    <s v="AR"/>
    <s v="IC"/>
    <n v="2"/>
    <n v="3446"/>
    <s v="NEORIS ONE ARGENTINA"/>
    <n v="3446134"/>
    <s v="Sales Performance Mgte."/>
    <s v="Active"/>
    <s v="Full-time Regular"/>
    <s v="DEVELO"/>
    <s v="Software Development"/>
    <s v="HX02"/>
    <s v="Functional Analyst"/>
    <s v="Functional Analyst"/>
    <s v="Consultant"/>
    <d v="2020-02-10T00:00:00"/>
    <d v="2020-02-10T00:00:00"/>
    <d v="2019-05-01T00:00:00"/>
    <m/>
    <m/>
    <d v="1990-06-25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353354109"/>
    <s v="M"/>
    <s v="AR"/>
    <s v="Argentina"/>
    <s v="miguel.gioia@neoris.com"/>
    <s v="miguel.gioia"/>
    <n v="1740"/>
    <n v="496"/>
    <n v="29"/>
    <n v="8"/>
    <n v="16"/>
    <s v="ARGENTINA"/>
    <n v="8"/>
    <s v="ARGENTINA"/>
    <n v="4"/>
    <s v="ROS - BS AS"/>
    <s v="ROS - BS ASDEVELOH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Functional Analyst"/>
    <m/>
    <m/>
    <m/>
    <m/>
    <m/>
    <n v="0"/>
    <m/>
    <m/>
    <n v="40500"/>
    <n v="651.7541036369488"/>
    <m/>
    <m/>
    <n v="1"/>
    <n v="75598.07147415934"/>
    <n v="75598.07147415934"/>
    <n v="1216.5766249462397"/>
    <n v="0.53572795192061962"/>
    <n v="58555.333932256246"/>
    <n v="942.31306617728103"/>
    <s v="No Apply"/>
    <m/>
    <n v="40500"/>
    <n v="651.7541036369488"/>
    <n v="0.53572795192061962"/>
    <n v="58555.333932256246"/>
    <n v="942.31306617728103"/>
    <s v="ARS"/>
    <n v="0"/>
    <s v="ZABRANA, NICOLAS HORACIO"/>
    <s v="NO"/>
    <m/>
    <n v="0"/>
    <n v="0"/>
    <s v="JUNIOR, EULER DE ALMEIDA BARBOSA"/>
  </r>
  <r>
    <n v="50257060"/>
    <s v="HERNANDEZ, YOLYMAR"/>
    <s v="AR"/>
    <s v="IC"/>
    <n v="2"/>
    <n v="3772"/>
    <s v="NEORIS CONSULTING ARGENTINA"/>
    <n v="3772931"/>
    <s v="M-C&amp;E"/>
    <s v="Active"/>
    <s v="Full-time Regular"/>
    <s v="MNGSER"/>
    <s v="Managed Services"/>
    <s v="FY02"/>
    <s v="Consultant - HT"/>
    <s v="Consultant - HT"/>
    <s v="Consultant"/>
    <d v="2019-06-10T00:00:00"/>
    <d v="2019-06-10T00:00:00"/>
    <d v="2019-05-01T00:00:00"/>
    <m/>
    <m/>
    <d v="1976-02-15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7959651898"/>
    <s v="F"/>
    <s v="VE"/>
    <s v="Venezuela"/>
    <s v="yolymar.hernandez@neoris.com"/>
    <s v="yolymar.hernandez"/>
    <n v="2580"/>
    <n v="736"/>
    <n v="43"/>
    <n v="12"/>
    <n v="16"/>
    <s v="ARGENTINA"/>
    <n v="8"/>
    <s v="ARGENTINA"/>
    <n v="4"/>
    <s v="ROS - BS AS"/>
    <s v="ROS - BS ASMNGSERFY02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SRM (SUPPLY"/>
    <s v="SAP ECC - SAP FI (FINANCIA ACCOUNTING)"/>
    <m/>
    <m/>
    <m/>
    <m/>
    <m/>
    <n v="0"/>
    <m/>
    <m/>
    <n v="60210"/>
    <n v="968.94110074026389"/>
    <m/>
    <m/>
    <n v="1"/>
    <n v="79449.916115090935"/>
    <n v="79449.916115090935"/>
    <n v="1278.5631817684412"/>
    <n v="0.7578359165638382"/>
    <n v="86617.761046867206"/>
    <n v="1393.9131162997619"/>
    <s v="No Apply"/>
    <m/>
    <n v="60210"/>
    <n v="968.94110074026389"/>
    <n v="0.7578359165638382"/>
    <n v="86617.761046867206"/>
    <n v="1393.9131162997619"/>
    <s v="ARS"/>
    <n v="0"/>
    <s v="ZABRANA, NICOLAS HORACIO"/>
    <s v="NO"/>
    <m/>
    <n v="0"/>
    <n v="0"/>
    <s v="RODRIGUEZ, ARIEL EDUARDO"/>
  </r>
  <r>
    <n v="50257700"/>
    <s v="LETO, FRANCO DAVID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20-01-13T00:00:00"/>
    <d v="2020-01-13T00:00:00"/>
    <d v="2019-05-01T00:00:00"/>
    <m/>
    <m/>
    <d v="1994-02-28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73367142"/>
    <s v="M"/>
    <s v="AR"/>
    <s v="Argentina"/>
    <s v="franco.leto@neoris.com"/>
    <s v="franco.leto"/>
    <n v="3155"/>
    <n v="901"/>
    <n v="53"/>
    <n v="15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m/>
    <m/>
    <s v="."/>
    <s v=".NET WEB"/>
    <m/>
    <m/>
    <m/>
    <m/>
    <m/>
    <n v="0"/>
    <m/>
    <m/>
    <n v="82000"/>
    <n v="1319.6009011908593"/>
    <m/>
    <m/>
    <n v="1"/>
    <n v="72690.453340537817"/>
    <n v="72690.453340537817"/>
    <n v="1169.7852162944612"/>
    <n v="1.1280711046861838"/>
    <n v="107953.0024317085"/>
    <n v="1737.2546255505069"/>
    <s v="No Apply"/>
    <m/>
    <n v="82000"/>
    <n v="1319.6009011908593"/>
    <n v="1.1280711046861838"/>
    <n v="107953.0024317085"/>
    <n v="1737.2546255505069"/>
    <s v="ARS"/>
    <n v="0"/>
    <s v="ZABRANA, NICOLAS HORACIO"/>
    <s v="NO"/>
    <m/>
    <n v="0"/>
    <n v="0"/>
    <s v="LAPORTA, JORGE EDUARDO/DELIA, OSCAR ENRIQUE/MATHEU, EDUARDO GABRIEL"/>
  </r>
  <r>
    <n v="50257467"/>
    <s v="MADRID RODRIGUEZ, EDINSON"/>
    <s v="AR"/>
    <s v="IC"/>
    <n v="2"/>
    <n v="3446"/>
    <s v="NEORIS ONE ARGENTINA"/>
    <n v="3446134"/>
    <s v="Sales Performance Mgte."/>
    <s v="Active"/>
    <s v="Full-time Regular"/>
    <s v="SYINCO"/>
    <s v="Systems Integration Consulting"/>
    <s v="NX02"/>
    <s v="SI Consultant"/>
    <s v="SI Consultant"/>
    <s v="Consultant"/>
    <d v="2019-10-01T00:00:00"/>
    <d v="2019-10-01T00:00:00"/>
    <d v="2019-05-01T00:00:00"/>
    <m/>
    <m/>
    <d v="1984-01-30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0956113157"/>
    <s v="M"/>
    <s v="VE"/>
    <s v="Venezuela"/>
    <s v="edinson.madrid@neoris.com"/>
    <s v="edinson.madrid"/>
    <n v="3280"/>
    <n v="936"/>
    <n v="55"/>
    <n v="16"/>
    <n v="16"/>
    <s v="ARGENTINA"/>
    <n v="8"/>
    <s v="ARGENTINA"/>
    <n v="4"/>
    <s v="ROS - BS AS"/>
    <s v="ROS - BS ASSYINCON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70400"/>
    <n v="1132.9256517541037"/>
    <m/>
    <m/>
    <n v="1"/>
    <n v="81620"/>
    <n v="81620"/>
    <n v="1313.4856775024139"/>
    <n v="0.86253369272237201"/>
    <n v="110182.28377923853"/>
    <n v="1773.1297679310994"/>
    <s v="No Apply"/>
    <m/>
    <n v="70400"/>
    <n v="1132.9256517541037"/>
    <n v="0.86253369272237201"/>
    <n v="110182.28377923853"/>
    <n v="1773.1297679310994"/>
    <s v="ARS"/>
    <n v="0"/>
    <s v="ZABRANA, NICOLAS HORACIO"/>
    <s v="NO"/>
    <m/>
    <n v="0"/>
    <n v="0"/>
    <s v="JUNIOR, EULER DE ALMEIDA BARBOSA"/>
  </r>
  <r>
    <n v="50256971"/>
    <s v="MARIÑAS, ALFREDO"/>
    <s v="AR"/>
    <s v="IC"/>
    <n v="2"/>
    <n v="3446"/>
    <s v="NEORIS ONE ARGENTINA"/>
    <n v="3446134"/>
    <s v="Sales Performance Mgte."/>
    <s v="Active"/>
    <s v="Full-time Regular"/>
    <s v="SYINCO"/>
    <s v="Systems Integration Consulting"/>
    <s v="NX02"/>
    <s v="SI Consultant"/>
    <s v="SI Consultant"/>
    <s v="Consultant"/>
    <d v="2019-05-20T00:00:00"/>
    <d v="2019-05-20T00:00:00"/>
    <d v="2019-05-01T00:00:00"/>
    <m/>
    <m/>
    <d v="1986-10-25T00:00:00"/>
    <n v="50257554"/>
    <s v="GONZALEZ ALEGRE, FERNANDO"/>
    <n v="50171792"/>
    <s v="PALMITESSA, SABRINA MAGALI"/>
    <n v="50250248"/>
    <s v="ZABRANA, NICOLAS HORACIO"/>
    <n v="50177783"/>
    <s v="ALVAREZ MARTINEZ, CRISTIAN MAR"/>
    <n v="50256044"/>
    <s v="JUNIOR, EULER DE ALMEIDA BARBO"/>
    <n v="20325174944"/>
    <s v="M"/>
    <s v="AR"/>
    <s v="Argentina"/>
    <s v="alfredo.marinas@neoris.com"/>
    <s v="alfredo.marinas"/>
    <n v="2515"/>
    <n v="718"/>
    <n v="42"/>
    <n v="12"/>
    <n v="16"/>
    <s v="ARGENTINA"/>
    <n v="8"/>
    <s v="ARGENTINA"/>
    <n v="4"/>
    <s v="ROS - BS AS"/>
    <s v="ROS - BS ASSYINCONX02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OTHER"/>
    <s v="PLATFORMS &amp; SOLUTIONS"/>
    <s v="ERP DEVELOPMENT &amp; IMPLEMENTATI"/>
    <s v="CALLIDUS"/>
    <s v="Sales Performance Management (SAP Commissions) - Callidus-Core Technology"/>
    <m/>
    <m/>
    <m/>
    <m/>
    <m/>
    <n v="0"/>
    <m/>
    <m/>
    <n v="60533"/>
    <n v="974.13904087544256"/>
    <m/>
    <m/>
    <n v="1"/>
    <n v="81620"/>
    <n v="81620"/>
    <n v="1313.4856775024139"/>
    <n v="0.74164420485175198"/>
    <n v="84385.321326130404"/>
    <n v="1357.9871471858771"/>
    <s v="No Apply"/>
    <m/>
    <n v="60533"/>
    <n v="974.13904087544256"/>
    <n v="0.74164420485175198"/>
    <n v="84385.321326130404"/>
    <n v="1357.9871471858771"/>
    <s v="ARS"/>
    <n v="0"/>
    <s v="ZABRANA, NICOLAS HORACIO"/>
    <s v="NO"/>
    <m/>
    <n v="0"/>
    <n v="0"/>
    <s v="JUNIOR, EULER DE ALMEIDA BARBOSA"/>
  </r>
  <r>
    <n v="50257552"/>
    <s v="MORERA, ROMAN ALEJANDR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9-11-04T00:00:00"/>
    <d v="2019-11-04T00:00:00"/>
    <d v="2019-05-01T00:00:00"/>
    <m/>
    <m/>
    <d v="1987-01-22T00:00:00"/>
    <n v="50174608"/>
    <s v="DANDINI, WALTER ANDRES"/>
    <n v="50171792"/>
    <s v="PALMITESSA, SABRINA MAGALI"/>
    <n v="50250248"/>
    <s v="ZABRANA, NICOLAS HORACIO"/>
    <n v="50254199"/>
    <s v="VALENTINI, MARTIN ANDRES"/>
    <n v="50172284"/>
    <s v="DELIA, OSCAR ENRIQUE"/>
    <n v="203266000000"/>
    <s v="M"/>
    <s v="AR"/>
    <s v="Argentina"/>
    <s v="roman.morera@neoris.com"/>
    <s v="roman.morera"/>
    <n v="2745"/>
    <n v="784"/>
    <n v="46"/>
    <n v="13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67000"/>
    <n v="1078.2104924364339"/>
    <m/>
    <m/>
    <n v="1"/>
    <n v="72690.453340537817"/>
    <n v="72690.453340537817"/>
    <n v="1169.7852162944612"/>
    <n v="0.92171663431675999"/>
    <n v="93772.38969973971"/>
    <n v="1509.0503652999632"/>
    <s v="No Apply"/>
    <m/>
    <n v="67000"/>
    <n v="1078.2104924364339"/>
    <n v="0.92171663431675999"/>
    <n v="93772.38969973971"/>
    <n v="1509.0503652999632"/>
    <s v="ARS"/>
    <n v="0"/>
    <s v="ZABRANA, NICOLAS HORACIO"/>
    <s v="NO"/>
    <m/>
    <n v="0"/>
    <n v="0"/>
    <s v="LAPORTA, JORGE EDUARDO/DELIA, OSCAR ENRIQUE/MATHEU, EDUARDO GABRIEL"/>
  </r>
  <r>
    <n v="50257639"/>
    <s v="MORILLO RODRIGUEZ, ROSANGELY"/>
    <s v="AR"/>
    <s v="IC"/>
    <n v="2"/>
    <n v="228"/>
    <s v="NEORIS ARGENTINA"/>
    <n v="2281929"/>
    <s v="Testing &amp; Quality Assurance"/>
    <s v="Active"/>
    <s v="Full-time Regular"/>
    <s v="DEVELO"/>
    <s v="Software Development"/>
    <s v="JX02"/>
    <s v="Tester"/>
    <s v="Tester"/>
    <s v="Consultant"/>
    <d v="2019-12-09T00:00:00"/>
    <d v="2019-12-09T00:00:00"/>
    <d v="2019-05-01T00:00:00"/>
    <m/>
    <m/>
    <d v="1986-02-21T00:00:00"/>
    <n v="50250247"/>
    <s v="MATRERO, MAXIMILIANO"/>
    <n v="50171792"/>
    <s v="PALMITESSA, SABRINA MAGALI"/>
    <n v="50250248"/>
    <s v="ZABRANA, NICOLAS HORACIO"/>
    <n v="50250247"/>
    <s v="MATRERO, MAXIMILIANO"/>
    <n v="50252948"/>
    <s v="LAPORTA, JORGE EDUARDO"/>
    <n v="27959483197"/>
    <s v="F"/>
    <s v="VE"/>
    <s v="Venezuela"/>
    <s v="rosangely.morillo@neoris.com"/>
    <s v="rosangely.morillo"/>
    <n v="1810"/>
    <n v="516"/>
    <n v="30"/>
    <n v="9"/>
    <n v="16"/>
    <s v="ARGENTINA"/>
    <n v="8"/>
    <s v="ARGENTINA"/>
    <n v="4"/>
    <s v="ROS - BS AS"/>
    <s v="ROS - BS ASDEVELOJX02"/>
    <n v="7"/>
    <s v="General Operation"/>
    <n v="37"/>
    <s v="Testing &amp; Quality Assurance"/>
    <s v="S73"/>
    <s v="Testing &amp; Quality Assurance"/>
    <n v="100"/>
    <s v="Billable"/>
    <n v="54"/>
    <s v="Digital Delivery Center"/>
    <m/>
    <s v="ARGBSAS"/>
    <s v="Caseros 3039, P1, Ed Tesla II"/>
    <n v="40"/>
    <m/>
    <s v="."/>
    <s v="TESTING"/>
    <m/>
    <m/>
    <s v="."/>
    <s v="Rational"/>
    <m/>
    <m/>
    <m/>
    <m/>
    <m/>
    <n v="0"/>
    <m/>
    <m/>
    <n v="44000"/>
    <n v="708.07853234631477"/>
    <m/>
    <m/>
    <n v="1"/>
    <n v="66875.217073294785"/>
    <n v="66875.217073294785"/>
    <n v="1076.2023989909042"/>
    <n v="0.65794178958367044"/>
    <n v="62803.334093145597"/>
    <n v="1010.6748325256774"/>
    <s v="No Apply"/>
    <m/>
    <n v="44000"/>
    <n v="708.07853234631477"/>
    <n v="0.65794178958367044"/>
    <n v="62803.334093145597"/>
    <n v="1010.6748325256774"/>
    <s v="ARS"/>
    <n v="0"/>
    <s v="ZABRANA, NICOLAS HORACIO"/>
    <s v="NO"/>
    <m/>
    <n v="0"/>
    <n v="0"/>
    <s v="ROJAS VILLALOBOS, LUIS HUGO"/>
  </r>
  <r>
    <n v="50256974"/>
    <s v="MUÑOZ, KEVIN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9-05-20T00:00:00"/>
    <d v="2019-05-20T00:00:00"/>
    <d v="2019-05-01T00:00:00"/>
    <m/>
    <m/>
    <d v="1997-02-25T00:00:00"/>
    <n v="50179357"/>
    <s v="BUZEY ROCCI, MILTON IGNACIO"/>
    <n v="50171792"/>
    <s v="PALMITESSA, SABRINA MAGALI"/>
    <n v="50250248"/>
    <s v="ZABRANA, NICOLAS HORACIO"/>
    <n v="50256207"/>
    <s v="COMESAÑA, DAMIAN"/>
    <n v="50252948"/>
    <s v="LAPORTA, JORGE EDUARDO"/>
    <n v="20401338463"/>
    <s v="M"/>
    <s v="AR"/>
    <s v="Argentina"/>
    <s v="kevin.munoz@neoris.com"/>
    <s v="kevin.munoz"/>
    <n v="2005"/>
    <n v="572"/>
    <n v="33"/>
    <n v="10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50820"/>
    <n v="817.8307048599936"/>
    <m/>
    <m/>
    <n v="1"/>
    <n v="72690.453340537817"/>
    <n v="72690.453340537817"/>
    <n v="1169.7852162944612"/>
    <n v="0.6991289456116081"/>
    <n v="69457.467788831171"/>
    <n v="1117.7577693728865"/>
    <s v="No Apply"/>
    <m/>
    <n v="50820"/>
    <n v="817.8307048599936"/>
    <n v="0.6991289456116081"/>
    <n v="69457.467788831171"/>
    <n v="1117.7577693728865"/>
    <s v="ARS"/>
    <n v="0"/>
    <s v="ZABRANA, NICOLAS HORACIO"/>
    <s v="NO"/>
    <m/>
    <n v="0"/>
    <n v="0"/>
    <s v="LAPORTA, JORGE EDUARDO/DELIA, OSCAR ENRIQUE/MATHEU, EDUARDO GABRIEL"/>
  </r>
  <r>
    <n v="50257771"/>
    <s v="NICOTERA, JOSE GABRIEL"/>
    <s v="AR"/>
    <s v="IC"/>
    <n v="2"/>
    <n v="3446"/>
    <s v="NEORIS ONE ARGENTINA"/>
    <n v="3446500"/>
    <s v="INFORMATION TECHNOLOGY"/>
    <s v="Active"/>
    <s v="Full-time Regular"/>
    <s v="SUPPOR"/>
    <s v="Business Support"/>
    <s v="IX02"/>
    <s v="IT Consultant"/>
    <s v="IT Consultant"/>
    <s v="Consultant"/>
    <d v="2020-02-17T00:00:00"/>
    <d v="2020-02-17T00:00:00"/>
    <d v="2019-05-01T00:00:00"/>
    <m/>
    <m/>
    <d v="1989-12-21T00:00:00"/>
    <n v="50176813"/>
    <s v="ADORISIO, EZEQUIEL GUSTAVO"/>
    <n v="50171792"/>
    <s v="PALMITESSA, SABRINA MAGALI"/>
    <n v="50250248"/>
    <s v="ZABRANA, NICOLAS HORACIO"/>
    <n v="50176813"/>
    <s v="ADORISIO, EZEQUIEL GUSTAVO"/>
    <n v="50172243"/>
    <s v="MANCHO BERCELLINI, VERONICA"/>
    <n v="20350718096"/>
    <s v="M"/>
    <s v="AR"/>
    <s v="Argentina"/>
    <s v="gabriel.nicotera@neoris.com"/>
    <s v="gabriel.nicotera"/>
    <n v="1950"/>
    <n v="556"/>
    <n v="33"/>
    <n v="9"/>
    <n v="16"/>
    <s v="ARGENTINA"/>
    <n v="8"/>
    <s v="ARGENTINA"/>
    <n v="3"/>
    <s v="SF - SN - ROJAS"/>
    <s v="SF - SN - ROJASSUPPORIX02"/>
    <n v="5"/>
    <s v="IT"/>
    <n v="300"/>
    <s v="INFORMATION TECHNOLOGY"/>
    <n v="892"/>
    <s v="INFORMATION TECHNOLOGY"/>
    <n v="0"/>
    <s v="Non Billable"/>
    <n v="10"/>
    <s v="Country Management"/>
    <m/>
    <s v="ARGBSAS"/>
    <s v="Caseros 3039, P1, Ed Tesla II"/>
    <n v="40"/>
    <m/>
    <s v="."/>
    <m/>
    <m/>
    <m/>
    <s v="."/>
    <s v="IT-USER SUPPORT"/>
    <m/>
    <m/>
    <m/>
    <m/>
    <m/>
    <n v="0"/>
    <m/>
    <m/>
    <n v="46000"/>
    <n v="740.26392018023819"/>
    <m/>
    <m/>
    <n v="1"/>
    <n v="63978.090345310062"/>
    <n v="71086.767050344512"/>
    <n v="1143.9775836875524"/>
    <n v="0.6470965259599194"/>
    <n v="65890.791692294195"/>
    <n v="1060.3603426503732"/>
    <s v="No Apply"/>
    <m/>
    <n v="46000"/>
    <n v="740.26392018023819"/>
    <n v="0.6470965259599194"/>
    <n v="65890.791692294195"/>
    <n v="1060.3603426503732"/>
    <s v="ARS"/>
    <n v="0"/>
    <s v="ZABRANA, NICOLAS HORACIO"/>
    <s v="NO"/>
    <m/>
    <n v="0"/>
    <n v="0"/>
    <s v="MANCHO BERCELLINI, VERONICA"/>
  </r>
  <r>
    <n v="50256957"/>
    <s v="ROVETTO, VIRGINIA"/>
    <s v="AR"/>
    <s v="IC"/>
    <n v="2"/>
    <n v="228"/>
    <s v="NEORIS ARGENTINA"/>
    <n v="2281002"/>
    <s v="Facilities - Rosario"/>
    <s v="Active"/>
    <s v="Full-time Regular"/>
    <s v="SUPPOR"/>
    <s v="Business Support"/>
    <s v="EX02"/>
    <s v="BS Consultant"/>
    <s v="BS Consultant"/>
    <s v="Consultant"/>
    <d v="2019-05-13T00:00:00"/>
    <d v="2019-05-13T00:00:00"/>
    <d v="2019-05-01T00:00:00"/>
    <m/>
    <m/>
    <d v="1987-01-29T00:00:00"/>
    <n v="50171517"/>
    <s v="MANZANARES, SEBASTIAN ALBERTO"/>
    <n v="50171792"/>
    <s v="PALMITESSA, SABRINA MAGALI"/>
    <n v="50250248"/>
    <s v="ZABRANA, NICOLAS HORACIO"/>
    <n v="50171517"/>
    <s v="MANZANARES, SEBASTIAN ALBERTO"/>
    <n v="50172243"/>
    <s v="MANCHO BERCELLINI, VERONICA"/>
    <n v="27328896368"/>
    <s v="F"/>
    <s v="AR"/>
    <s v="Argentina"/>
    <s v="virginia.rovetto@neoris.com"/>
    <s v="virginia.rovetto"/>
    <n v="1770"/>
    <n v="505"/>
    <n v="30"/>
    <n v="8"/>
    <n v="16"/>
    <s v="ARGENTINA"/>
    <n v="8"/>
    <s v="ARGENTINA"/>
    <n v="3"/>
    <s v="SF - SN - ROJAS"/>
    <s v="SF - SN - ROJASSUPPOREX02"/>
    <n v="10"/>
    <s v="Facilities"/>
    <n v="564"/>
    <s v="Facilities"/>
    <n v="497"/>
    <s v="Gastos de Oficina"/>
    <n v="0"/>
    <s v="Non Billable"/>
    <n v="10"/>
    <s v="Country Management"/>
    <m/>
    <s v="ARGROS"/>
    <s v="Rosario-MadresPlaza 25Mayo3020"/>
    <n v="40"/>
    <m/>
    <s v="."/>
    <s v="BUSINESS SUPPORT"/>
    <s v="BUSINESS SUPPORT"/>
    <s v="FACILITIES"/>
    <s v="."/>
    <s v="FACILITIES"/>
    <m/>
    <m/>
    <m/>
    <m/>
    <m/>
    <n v="0"/>
    <m/>
    <m/>
    <n v="43642.5"/>
    <n v="702.32539427100096"/>
    <m/>
    <m/>
    <n v="1"/>
    <n v="68793.645532591472"/>
    <n v="76437.383925101632"/>
    <n v="1230.0834233199489"/>
    <n v="0.57095753097416035"/>
    <n v="60965.614475278257"/>
    <n v="981.10097321014257"/>
    <s v="No Apply"/>
    <m/>
    <n v="43642.5"/>
    <n v="702.32539427100096"/>
    <n v="0.57095753097416035"/>
    <n v="60965.614475278257"/>
    <n v="981.10097321014257"/>
    <s v="ARS"/>
    <n v="0"/>
    <s v="ZABRANA, NICOLAS HORACIO"/>
    <s v="NO"/>
    <m/>
    <n v="0"/>
    <n v="0"/>
    <s v="MANZANARES, SEBASTIAN ALBERTO"/>
  </r>
  <r>
    <n v="50256973"/>
    <s v="TONELLI, BRUNO"/>
    <s v="AR"/>
    <s v="IC"/>
    <n v="2"/>
    <n v="228"/>
    <s v="NEORIS ARGENTINA"/>
    <n v="2280923"/>
    <s v="SWF (Non SAP)"/>
    <s v="Active"/>
    <s v="Full-time Regular"/>
    <s v="DEVELO"/>
    <s v="Software Development"/>
    <s v="GX02"/>
    <s v="Developer"/>
    <s v="Developer"/>
    <s v="Consultant"/>
    <d v="2019-05-20T00:00:00"/>
    <d v="2019-05-20T00:00:00"/>
    <d v="2019-05-01T00:00:00"/>
    <m/>
    <m/>
    <d v="1997-03-05T00:00:00"/>
    <n v="50179357"/>
    <s v="BUZEY ROCCI, MILTON IGNACIO"/>
    <n v="50171792"/>
    <s v="PALMITESSA, SABRINA MAGALI"/>
    <n v="50250248"/>
    <s v="ZABRANA, NICOLAS HORACIO"/>
    <n v="50254697"/>
    <s v="ALVAREZ GREGORIO, PABLO AGUSTI"/>
    <n v="50252948"/>
    <s v="LAPORTA, JORGE EDUARDO"/>
    <n v="20402417065"/>
    <s v="M"/>
    <s v="AR"/>
    <s v="Argentina"/>
    <s v="bruno.tonelli@neoris.com"/>
    <s v="bruno.tonelli"/>
    <n v="2310"/>
    <n v="659"/>
    <n v="39"/>
    <n v="11"/>
    <n v="16"/>
    <s v="ARGENTINA"/>
    <n v="8"/>
    <s v="ARGENTINA"/>
    <n v="4"/>
    <s v="ROS - BS AS"/>
    <s v="ROS - BS ASDEVELOGX02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58650"/>
    <n v="943.83649822980362"/>
    <m/>
    <m/>
    <n v="1"/>
    <n v="72690.453340537817"/>
    <n v="72690.453340537817"/>
    <n v="1169.7852162944612"/>
    <n v="0.80684597914444733"/>
    <n v="79745.527941522058"/>
    <n v="1283.3203724094312"/>
    <s v="No Apply"/>
    <m/>
    <n v="58650"/>
    <n v="943.83649822980362"/>
    <n v="0.80684597914444733"/>
    <n v="79745.527941522058"/>
    <n v="1283.3203724094312"/>
    <s v="ARS"/>
    <n v="0"/>
    <s v="ZABRANA, NICOLAS HORACIO"/>
    <s v="NO"/>
    <m/>
    <n v="0"/>
    <n v="0"/>
    <s v="LAPORTA, JORGE EDUARDO/DELIA, OSCAR ENRIQUE/MATHEU, EDUARDO GABRIEL"/>
  </r>
  <r>
    <n v="50256955"/>
    <s v="VIERA, SOFIA PAULA"/>
    <s v="AR"/>
    <s v="IC"/>
    <n v="2"/>
    <n v="3772"/>
    <s v="NEORIS CONSULTING ARGENTINA"/>
    <n v="3772600"/>
    <s v="FINANCE"/>
    <s v="Active"/>
    <s v="Full-time Regular"/>
    <s v="SUPPOR"/>
    <s v="Business Support"/>
    <s v="EX02"/>
    <s v="BS Consultant"/>
    <s v="BS Consultant"/>
    <s v="Consultant"/>
    <d v="2019-05-13T00:00:00"/>
    <d v="2019-05-13T00:00:00"/>
    <d v="2019-05-01T00:00:00"/>
    <m/>
    <m/>
    <d v="1992-07-01T00:00:00"/>
    <n v="50252779"/>
    <s v="ESPARZA, MARIANA BELEN"/>
    <n v="50171792"/>
    <s v="PALMITESSA, SABRINA MAGALI"/>
    <n v="50250248"/>
    <s v="ZABRANA, NICOLAS HORACIO"/>
    <n v="50252779"/>
    <s v="ESPARZA, MARIANA BELEN"/>
    <n v="50172318"/>
    <s v="FIGUEROA CASAS, MAGDALENA"/>
    <n v="27367426204"/>
    <s v="M"/>
    <s v="AR"/>
    <s v="Argentina"/>
    <s v="sofia.viera@neoris.com"/>
    <s v="sofia.viera"/>
    <n v="2080"/>
    <n v="593"/>
    <n v="35"/>
    <n v="10"/>
    <n v="16"/>
    <s v="ARGENTINA"/>
    <n v="8"/>
    <s v="ARGENTINA"/>
    <n v="3"/>
    <s v="SF - SN - ROJAS"/>
    <s v="SF - SN - ROJASSUPPOREX02"/>
    <n v="6"/>
    <s v="Finance"/>
    <n v="200"/>
    <s v="FINANCE"/>
    <n v="600"/>
    <s v="Finance"/>
    <n v="0"/>
    <s v="Non Billable"/>
    <n v="10"/>
    <s v="Country Management"/>
    <m/>
    <s v="ARGROS"/>
    <s v="Rosario-MadresPlaza 25Mayo3020"/>
    <n v="40"/>
    <m/>
    <s v="."/>
    <s v="BUSINESS SUPPORT"/>
    <s v="BUSINESS SUPPORT"/>
    <s v="FINANCE"/>
    <s v="CONTROLLING"/>
    <s v="FINANCE-CONTROLLING"/>
    <m/>
    <m/>
    <m/>
    <m/>
    <m/>
    <n v="0"/>
    <m/>
    <m/>
    <n v="51920"/>
    <n v="835.53266816865141"/>
    <m/>
    <m/>
    <n v="1"/>
    <n v="68793.645532591472"/>
    <n v="76437.383925101632"/>
    <n v="1230.0834233199489"/>
    <n v="0.67924878291065827"/>
    <n v="69189.431708208402"/>
    <n v="1113.4443467687222"/>
    <s v="No Apply"/>
    <m/>
    <n v="51920"/>
    <n v="835.53266816865141"/>
    <n v="0.67924878291065827"/>
    <n v="69189.431708208402"/>
    <n v="1113.4443467687222"/>
    <s v="ARS"/>
    <n v="0"/>
    <s v="ZABRANA, NICOLAS HORACIO"/>
    <s v="NO"/>
    <m/>
    <n v="0"/>
    <n v="0"/>
    <s v="FIGUEROA CASAS, MAGDALENA"/>
  </r>
  <r>
    <n v="50257026"/>
    <s v="ARGÜELLO, SEBASTIAN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9-06-03T00:00:00"/>
    <d v="2019-06-03T00:00:00"/>
    <d v="2019-05-01T00:00:00"/>
    <m/>
    <m/>
    <d v="1989-10-15T00:00:00"/>
    <n v="50174608"/>
    <s v="DANDINI, WALTER ANDRES"/>
    <n v="50171792"/>
    <s v="PALMITESSA, SABRINA MAGALI"/>
    <n v="50250248"/>
    <s v="ZABRANA, NICOLAS HORACIO"/>
    <n v="50251551"/>
    <s v="ALEMAN, PABLO ERNESTO"/>
    <n v="50172284"/>
    <s v="DELIA, OSCAR ENRIQUE"/>
    <n v="20347328120"/>
    <s v="M"/>
    <s v="AR"/>
    <s v="Argentina"/>
    <s v="sebastian.arguello@neoris.com"/>
    <s v="sebastian.arguello"/>
    <n v="3070"/>
    <n v="876"/>
    <n v="51"/>
    <n v="15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77770"/>
    <n v="1251.5288059221114"/>
    <m/>
    <m/>
    <n v="1"/>
    <n v="104993.27238952147"/>
    <n v="104993.27238952147"/>
    <n v="1689.6245959047549"/>
    <n v="0.74071412605824827"/>
    <n v="104578.71206389133"/>
    <n v="1682.9532034742731"/>
    <s v="No Apply"/>
    <m/>
    <n v="77770"/>
    <n v="1251.5288059221114"/>
    <n v="0.74071412605824827"/>
    <n v="104578.71206389133"/>
    <n v="1682.9532034742731"/>
    <s v="ARS"/>
    <n v="0"/>
    <s v="ZABRANA, NICOLAS HORACIO"/>
    <s v="NO"/>
    <m/>
    <n v="0"/>
    <n v="0"/>
    <s v="LAPORTA, JORGE EDUARDO/DELIA, OSCAR ENRIQUE/MATHEU, EDUARDO GABRIEL"/>
  </r>
  <r>
    <n v="50257792"/>
    <s v="BECKER, MARIA BELEN"/>
    <s v="AR"/>
    <s v="IC"/>
    <n v="3"/>
    <n v="3772"/>
    <s v="NEORIS CONSULTING ARGENTINA"/>
    <n v="3772285"/>
    <s v="RM &amp; Recruiting"/>
    <s v="Active"/>
    <s v="Full-time Regular"/>
    <s v="SUPPOR"/>
    <s v="Business Support"/>
    <s v="EX03"/>
    <s v="BS Experienced Consultant"/>
    <s v="BS Experienced Consultant"/>
    <s v="Experienced Consultant"/>
    <d v="2020-03-02T00:00:00"/>
    <d v="2020-03-02T00:00:00"/>
    <d v="2019-05-01T00:00:00"/>
    <m/>
    <m/>
    <d v="1989-11-21T00:00:00"/>
    <n v="50256330"/>
    <s v="RICARDO, SABRINA"/>
    <n v="50171792"/>
    <s v="PALMITESSA, SABRINA MAGALI"/>
    <n v="50250248"/>
    <s v="ZABRANA, NICOLAS HORACIO"/>
    <n v="50256701"/>
    <s v="MUZZIO, ALEJANDRA"/>
    <n v="50251202"/>
    <s v="PEREZ HERNANDEZ, SUSANA EDITH"/>
    <n v="27351132871"/>
    <s v="F"/>
    <s v="AR"/>
    <s v="Argentina"/>
    <s v="belen.becker@neoris.com"/>
    <s v="belen.becker"/>
    <n v="2685"/>
    <n v="766"/>
    <n v="45"/>
    <n v="13"/>
    <n v="16"/>
    <s v="ARGENTINA"/>
    <n v="8"/>
    <s v="ARGENTINA"/>
    <n v="4"/>
    <s v="ROS - BS AS"/>
    <s v="ROS - BS ASSUPPOREX03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m/>
    <m/>
    <m/>
    <s v="."/>
    <s v="HUMAN CAPITAL-TALENT ACQUISITION"/>
    <m/>
    <m/>
    <m/>
    <m/>
    <m/>
    <n v="0"/>
    <m/>
    <m/>
    <n v="65000"/>
    <n v="1046.0251046025105"/>
    <m/>
    <m/>
    <n v="1"/>
    <n v="110405.29673949683"/>
    <n v="110405.29673949683"/>
    <n v="1776.718647240052"/>
    <n v="0.58873986954963409"/>
    <n v="91185.086691691438"/>
    <n v="1467.413689921008"/>
    <s v="No Apply"/>
    <m/>
    <n v="65000"/>
    <n v="1046.0251046025105"/>
    <n v="0.58873986954963409"/>
    <n v="91185.086691691438"/>
    <n v="1467.413689921008"/>
    <s v="ARS"/>
    <n v="0"/>
    <s v="ZABRANA, NICOLAS HORACIO"/>
    <s v="NO"/>
    <m/>
    <n v="0"/>
    <n v="0"/>
    <s v="PEREZ HERNANDEZ, SUSANA EDITH"/>
  </r>
  <r>
    <n v="50257304"/>
    <s v="BRUNORI, LUCAS"/>
    <s v="AR"/>
    <s v="IC"/>
    <n v="3"/>
    <n v="3772"/>
    <s v="NEORIS CONSULTING ARGENTINA"/>
    <n v="3772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9-08-12T00:00:00"/>
    <d v="2019-08-12T00:00:00"/>
    <d v="2019-05-01T00:00:00"/>
    <m/>
    <m/>
    <d v="1987-09-02T00:00:00"/>
    <n v="50175402"/>
    <s v="RIESCO, ANA LETICIA"/>
    <n v="50171792"/>
    <s v="PALMITESSA, SABRINA MAGALI"/>
    <n v="50250248"/>
    <s v="ZABRANA, NICOLAS HORACIO"/>
    <n v="50175402"/>
    <s v="RIESCO, ANA LETICIA"/>
    <n v="50173959"/>
    <s v="RODRIGUEZ, CESAR"/>
    <n v="20332073371"/>
    <s v="M"/>
    <s v="AR"/>
    <s v="Argentina"/>
    <s v="lucas.brunori@neoris.com"/>
    <s v="lucas.brunori"/>
    <n v="4330"/>
    <n v="1236"/>
    <n v="72"/>
    <n v="21"/>
    <n v="16"/>
    <s v="ARGENTINA"/>
    <n v="8"/>
    <s v="ARGENTINA"/>
    <n v="3"/>
    <s v="SF - SN - ROJAS"/>
    <s v="SF - SN - ROJASDEVELOGY03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96542.5"/>
    <n v="1553.6289024782748"/>
    <m/>
    <m/>
    <n v="1"/>
    <n v="111502.8552776718"/>
    <n v="123892.06141963534"/>
    <n v="1993.7570231676109"/>
    <n v="0.7792468612900102"/>
    <n v="145685.56649692392"/>
    <n v="2344.4732297541668"/>
    <s v="No Apply"/>
    <m/>
    <n v="96542.5"/>
    <n v="1553.6289024782748"/>
    <n v="0.7792468612900102"/>
    <n v="145685.56649692392"/>
    <n v="2344.4732297541668"/>
    <s v="ARS"/>
    <n v="0"/>
    <s v="ZABRANA, NICOLAS HORACIO"/>
    <s v="NO"/>
    <m/>
    <n v="0"/>
    <n v="0"/>
    <s v="RODRIGUEZ, CESAR"/>
  </r>
  <r>
    <n v="50257468"/>
    <s v="CARMONA, NICOLAS"/>
    <s v="AR"/>
    <s v="IC"/>
    <n v="3"/>
    <n v="3772"/>
    <s v="NEORIS CONSULTING ARGENTINA"/>
    <n v="3772899"/>
    <s v="MARKETING CORPORATE"/>
    <s v="Active"/>
    <s v="Full-time Regular"/>
    <s v="SUPPOR"/>
    <s v="Business Support"/>
    <s v="EX03"/>
    <s v="BS Experienced Consultant"/>
    <s v="BS Experienced Consultant"/>
    <s v="Experienced Consultant"/>
    <d v="2019-10-01T00:00:00"/>
    <d v="2019-10-01T00:00:00"/>
    <d v="2019-05-01T00:00:00"/>
    <m/>
    <m/>
    <d v="1994-08-20T00:00:00"/>
    <n v="50256997"/>
    <s v="LUKOWSKI, JORGE"/>
    <n v="50171792"/>
    <s v="PALMITESSA, SABRINA MAGALI"/>
    <n v="50250248"/>
    <s v="ZABRANA, NICOLAS HORACIO"/>
    <n v="50256547"/>
    <s v="TORRES MACIAS, JORGE ALBERTO"/>
    <n v="50255223"/>
    <s v="LONGINOTTI, JOSE LUIS"/>
    <n v="20384971807"/>
    <s v="M"/>
    <s v="AR"/>
    <s v="Argentina"/>
    <s v="nicolas.carmona@neoris.com"/>
    <s v="nicolas.carmona"/>
    <n v="2740"/>
    <n v="782"/>
    <n v="46"/>
    <n v="13"/>
    <n v="11"/>
    <s v="HEADQUARTERS"/>
    <n v="8"/>
    <s v="ARGENTINA"/>
    <n v="4"/>
    <s v="ROS - BS AS"/>
    <s v="ROS - BS ASSUPPOREX03"/>
    <n v="8"/>
    <s v="Marketing"/>
    <n v="791"/>
    <s v="MARKETING CORPORATE"/>
    <n v="802"/>
    <s v="CORPORATE MARKETING"/>
    <n v="0"/>
    <s v="Non Billable"/>
    <n v="5"/>
    <s v="Corporate"/>
    <m/>
    <s v="ARGBSAS"/>
    <s v="Caseros 3039, P1, Ed Tesla II"/>
    <n v="40"/>
    <m/>
    <s v="."/>
    <s v="BUSINESS SUPPORT"/>
    <s v="BUSINESS SUPPORT"/>
    <s v="MARKETING"/>
    <s v="COMMUNICATIONS AND PR"/>
    <s v="MARKETING-COMMUNICATIONS AND PR"/>
    <m/>
    <m/>
    <m/>
    <m/>
    <m/>
    <n v="0"/>
    <m/>
    <m/>
    <n v="68200"/>
    <n v="1097.5217251367878"/>
    <m/>
    <m/>
    <n v="1"/>
    <n v="110405.29673949683"/>
    <n v="110405.29673949683"/>
    <n v="1776.718647240052"/>
    <n v="0.61772398620438529"/>
    <n v="92293.009079887313"/>
    <n v="1485.2431457979935"/>
    <s v="No Apply"/>
    <m/>
    <n v="68200"/>
    <n v="1097.5217251367878"/>
    <n v="0.61772398620438529"/>
    <n v="92293.009079887313"/>
    <n v="1485.2431457979935"/>
    <s v="ARS"/>
    <n v="0"/>
    <s v="ZABRANA, NICOLAS HORACIO"/>
    <s v="NO"/>
    <m/>
    <n v="0"/>
    <n v="0"/>
    <s v="LUKOWSKI, JORGE"/>
  </r>
  <r>
    <n v="50257178"/>
    <s v="CORNEJO, PABLO"/>
    <s v="AR"/>
    <s v="IC"/>
    <n v="3"/>
    <n v="3772"/>
    <s v="NEORIS CONSULTING ARGENTINA"/>
    <n v="3772545"/>
    <s v="Digital Strategic &amp; Operations"/>
    <s v="Active"/>
    <s v="Full-time Regular"/>
    <s v="CONSUL"/>
    <s v="Business Consulting"/>
    <s v="BX03"/>
    <s v="Exp Business Consultant"/>
    <s v="Exp Business Consultant"/>
    <s v="Experienced Consultant"/>
    <d v="2019-07-10T00:00:00"/>
    <d v="2019-07-10T00:00:00"/>
    <d v="2019-05-01T00:00:00"/>
    <m/>
    <m/>
    <d v="1972-07-16T00:00:00"/>
    <n v="50177820"/>
    <s v="HERON, RENE ARIEL"/>
    <n v="50171792"/>
    <s v="PALMITESSA, SABRINA MAGALI"/>
    <n v="50250248"/>
    <s v="ZABRANA, NICOLAS HORACIO"/>
    <n v="50177820"/>
    <s v="HERON, RENE ARIEL"/>
    <n v="50175753"/>
    <s v="GUTIERREZ LOSA, RICARDO"/>
    <n v="20229090829"/>
    <s v="M"/>
    <s v="AR"/>
    <s v="Argentina"/>
    <s v="pablo.cornejo@neoris.com"/>
    <s v="pablo.cornejo"/>
    <n v="3760"/>
    <n v="1074"/>
    <n v="63"/>
    <n v="18"/>
    <n v="16"/>
    <s v="ARGENTINA"/>
    <n v="8"/>
    <s v="ARGENTINA"/>
    <n v="4"/>
    <s v="ROS - BS AS"/>
    <s v="ROS - BS ASCONSULBX03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m/>
    <s v="BUSINESS CONSULTING"/>
    <s v="PROCESSES"/>
    <s v="ARIS"/>
    <s v="BUSINESS PROCESSES"/>
    <m/>
    <m/>
    <m/>
    <m/>
    <m/>
    <n v="0"/>
    <m/>
    <m/>
    <n v="83048"/>
    <n v="1336.4660444158351"/>
    <m/>
    <m/>
    <n v="1"/>
    <n v="109322.89186950175"/>
    <n v="109322.89186950175"/>
    <n v="1759.2998369729924"/>
    <n v="0.7596579140911679"/>
    <n v="126800.47859341846"/>
    <n v="2040.5612905281375"/>
    <s v="No Apply"/>
    <m/>
    <n v="83048"/>
    <n v="1336.4660444158351"/>
    <n v="0.7596579140911679"/>
    <n v="126800.47859341846"/>
    <n v="2040.5612905281375"/>
    <s v="ARS"/>
    <n v="0"/>
    <s v="ZABRANA, NICOLAS HORACIO"/>
    <s v="NO"/>
    <m/>
    <n v="0"/>
    <n v="0"/>
    <s v="GUTIERREZ LOSA, RICARDO"/>
  </r>
  <r>
    <n v="50257797"/>
    <s v="DICHIARA, BRUNO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20-03-02T00:00:00"/>
    <d v="2020-03-02T00:00:00"/>
    <d v="2019-05-01T00:00:00"/>
    <m/>
    <m/>
    <d v="1989-09-21T00:00:00"/>
    <n v="50174608"/>
    <s v="DANDINI, WALTER ANDRES"/>
    <n v="50171792"/>
    <s v="PALMITESSA, SABRINA MAGALI"/>
    <n v="50250248"/>
    <s v="ZABRANA, NICOLAS HORACIO"/>
    <n v="50174758"/>
    <s v="OLIVIERI, FABIO MARTIN"/>
    <n v="50172284"/>
    <s v="DELIA, OSCAR ENRIQUE"/>
    <n v="20344669709"/>
    <s v="M"/>
    <s v="AR"/>
    <s v="Argentina"/>
    <s v="bruno.dichiara@neoris.com"/>
    <s v="bruno.dichiara"/>
    <n v="3520"/>
    <n v="1005"/>
    <n v="59"/>
    <n v="17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Functional Analyst"/>
    <m/>
    <m/>
    <m/>
    <m/>
    <m/>
    <n v="0"/>
    <m/>
    <m/>
    <n v="90000"/>
    <n v="1448.342452526553"/>
    <m/>
    <m/>
    <n v="1"/>
    <n v="109193.00328510234"/>
    <n v="109193.00328510234"/>
    <n v="1757.2095797409454"/>
    <n v="0.82422863454914308"/>
    <n v="123445.62605434359"/>
    <n v="1986.5726754802638"/>
    <s v="No Apply"/>
    <m/>
    <n v="90000"/>
    <n v="1448.342452526553"/>
    <n v="0.82422863454914308"/>
    <n v="123445.62605434359"/>
    <n v="1986.5726754802638"/>
    <s v="ARS"/>
    <n v="0"/>
    <s v="ZABRANA, NICOLAS HORACIO"/>
    <s v="NO"/>
    <m/>
    <n v="0"/>
    <n v="0"/>
    <s v="LAPORTA, JORGE EDUARDO/DELIA, OSCAR ENRIQUE/MATHEU, EDUARDO GABRIEL"/>
  </r>
  <r>
    <n v="50257640"/>
    <s v="ESPINDOLA, NICOLAS EMANUEL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9-12-09T00:00:00"/>
    <d v="2019-12-09T00:00:00"/>
    <d v="2019-05-01T00:00:00"/>
    <m/>
    <m/>
    <d v="1992-02-14T00:00:00"/>
    <n v="50174608"/>
    <s v="DANDINI, WALTER ANDRES"/>
    <n v="50171792"/>
    <s v="PALMITESSA, SABRINA MAGALI"/>
    <n v="50250248"/>
    <s v="ZABRANA, NICOLAS HORACIO"/>
    <n v="50254199"/>
    <s v="VALENTINI, MARTIN ANDRES"/>
    <n v="50172284"/>
    <s v="DELIA, OSCAR ENRIQUE"/>
    <n v="20367395592"/>
    <s v="M"/>
    <s v="AR"/>
    <s v="Argentina"/>
    <s v="nicolas.espindola@neoris.com"/>
    <s v="nicolas.espindola"/>
    <n v="3680"/>
    <n v="1051"/>
    <n v="61"/>
    <n v="18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m/>
    <m/>
    <s v="."/>
    <s v=".NET WEB"/>
    <m/>
    <m/>
    <m/>
    <m/>
    <m/>
    <n v="0"/>
    <m/>
    <m/>
    <n v="94000"/>
    <n v="1512.7132281943998"/>
    <m/>
    <m/>
    <n v="1"/>
    <n v="104993.27238952147"/>
    <n v="104993.27238952147"/>
    <n v="1689.6245959047549"/>
    <n v="0.89529545903915819"/>
    <n v="125569.13194949128"/>
    <n v="2020.7456058817393"/>
    <s v="No Apply"/>
    <m/>
    <n v="94000"/>
    <n v="1512.7132281943998"/>
    <n v="0.89529545903915819"/>
    <n v="125569.13194949128"/>
    <n v="2020.7456058817393"/>
    <s v="ARS"/>
    <n v="0"/>
    <s v="ZABRANA, NICOLAS HORACIO"/>
    <s v="NO"/>
    <m/>
    <n v="0"/>
    <n v="0"/>
    <s v="LAPORTA, JORGE EDUARDO/DELIA, OSCAR ENRIQUE/MATHEU, EDUARDO GABRIEL"/>
  </r>
  <r>
    <n v="50257353"/>
    <s v="ETCHEVERRY, JUAN CRUZ"/>
    <s v="AR"/>
    <s v="IC"/>
    <n v="3"/>
    <n v="3772"/>
    <s v="NEORIS CONSULTING ARGENTINA"/>
    <n v="3772627"/>
    <s v="SWF Staff Augmentation"/>
    <s v="Active"/>
    <s v="Full-time Regular"/>
    <s v="DEVELO"/>
    <s v="Software Development"/>
    <s v="GX03"/>
    <s v="Experienced Developer"/>
    <s v="Experienced Developer"/>
    <s v="Experienced Consultant"/>
    <d v="2019-08-26T00:00:00"/>
    <d v="2019-08-26T00:00:00"/>
    <d v="2019-05-01T00:00:00"/>
    <m/>
    <m/>
    <d v="1990-04-02T00:00:00"/>
    <n v="50178356"/>
    <s v="ORSI, SEBASTIAN ENRIQUE"/>
    <n v="50171792"/>
    <s v="PALMITESSA, SABRINA MAGALI"/>
    <n v="50250248"/>
    <s v="ZABRANA, NICOLAS HORACIO"/>
    <n v="50255564"/>
    <s v="PANELLA, DANTE"/>
    <n v="50252948"/>
    <s v="LAPORTA, JORGE EDUARDO"/>
    <n v="24351301933"/>
    <s v="M"/>
    <s v="AR"/>
    <s v="Argentina"/>
    <s v="juan.etcheverry@neoris.com"/>
    <s v="juan.etcheverry"/>
    <n v="4155"/>
    <n v="1186"/>
    <n v="69"/>
    <n v="20"/>
    <n v="16"/>
    <s v="ARGENTINA"/>
    <n v="8"/>
    <s v="ARGENTINA"/>
    <n v="4"/>
    <s v="ROS - BS AS"/>
    <s v="ROS - BS ASDEVELOGX03"/>
    <n v="7"/>
    <s v="General Operation"/>
    <n v="36"/>
    <s v="Software Factory"/>
    <s v="S71"/>
    <s v="SWF Staff Augmentation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96962.25"/>
    <n v="1560.3838107499196"/>
    <m/>
    <m/>
    <n v="1"/>
    <n v="104993.27238952147"/>
    <n v="104993.27238952147"/>
    <n v="1689.6245959047549"/>
    <n v="0.92350917152361289"/>
    <n v="142216.16045749738"/>
    <n v="2288.6411402880171"/>
    <s v="No Apply"/>
    <m/>
    <n v="96962.25"/>
    <n v="1560.3838107499196"/>
    <n v="0.92350917152361289"/>
    <n v="142216.16045749738"/>
    <n v="2288.6411402880171"/>
    <s v="ARS"/>
    <n v="0"/>
    <s v="ZABRANA, NICOLAS HORACIO"/>
    <s v="NO"/>
    <m/>
    <n v="0"/>
    <n v="0"/>
    <s v="LAPORTA, JORGE EDUARDO/DELIA, OSCAR ENRIQUE/MATHEU, EDUARDO GABRIEL"/>
  </r>
  <r>
    <n v="50177732"/>
    <s v="FERNANDEZ, MARIA EUGENIA"/>
    <s v="AR"/>
    <s v="IC"/>
    <n v="3"/>
    <n v="3446"/>
    <s v="NEORIS ONE ARGENTINA"/>
    <n v="3446134"/>
    <s v="Sales Performance Mgte."/>
    <s v="Active"/>
    <s v="Full-time Regular"/>
    <s v="DEVELO"/>
    <s v="Software Development"/>
    <s v="HX03"/>
    <s v="Exp Functional Analyst"/>
    <s v="Exp Functional Analyst"/>
    <s v="Experienced Consultant"/>
    <d v="2019-09-23T00:00:00"/>
    <d v="2019-09-23T00:00:00"/>
    <d v="2019-05-01T00:00:00"/>
    <m/>
    <m/>
    <d v="1977-06-09T00:00:00"/>
    <n v="50257573"/>
    <s v="SANSALONE, MARTIN"/>
    <n v="50171792"/>
    <s v="PALMITESSA, SABRINA MAGALI"/>
    <n v="50250248"/>
    <s v="ZABRANA, NICOLAS HORACIO"/>
    <n v="50253251"/>
    <s v="LONGO, CRISTIAN"/>
    <n v="50256044"/>
    <s v="JUNIOR, EULER DE ALMEIDA BARBO"/>
    <n v="27259718525"/>
    <s v="F"/>
    <s v="AR"/>
    <s v="Argentina"/>
    <s v="mariae.fernandez@neoris.com"/>
    <s v="mariae.fernandez"/>
    <n v="3680"/>
    <n v="1051"/>
    <n v="61"/>
    <n v="18"/>
    <n v="16"/>
    <s v="ARGENTINA"/>
    <n v="8"/>
    <s v="ARGENTINA"/>
    <n v="4"/>
    <s v="ROS - BS AS"/>
    <s v="ROS - BS ASDEVELOH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m/>
    <m/>
    <s v="."/>
    <s v="Sales Performance Management (SAP Commissions) - Callidus-Core Technology"/>
    <m/>
    <m/>
    <m/>
    <m/>
    <m/>
    <n v="0"/>
    <m/>
    <m/>
    <n v="75900"/>
    <n v="1221.4354682973931"/>
    <m/>
    <m/>
    <n v="1"/>
    <n v="109193.00328510234"/>
    <n v="109193.00328510234"/>
    <n v="1757.2095797409454"/>
    <n v="0.69509948180311065"/>
    <n v="122069.56976571005"/>
    <n v="1964.428222814774"/>
    <s v="No Apply"/>
    <m/>
    <n v="75900"/>
    <n v="1221.4354682973931"/>
    <n v="0.69509948180311065"/>
    <n v="122069.56976571005"/>
    <n v="1964.428222814774"/>
    <s v="ARS"/>
    <n v="0"/>
    <s v="ZABRANA, NICOLAS HORACIO"/>
    <s v="NO"/>
    <m/>
    <n v="0"/>
    <n v="0"/>
    <s v="JUNIOR, EULER DE ALMEIDA BARBOSA"/>
  </r>
  <r>
    <n v="50257087"/>
    <s v="GIOBERTI, MAURO LUIS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9-06-24T00:00:00"/>
    <d v="2019-06-24T00:00:00"/>
    <d v="2019-05-01T00:00:00"/>
    <m/>
    <m/>
    <d v="1992-05-16T00:00:00"/>
    <n v="50171685"/>
    <s v="MARTIN, LISANDRO"/>
    <n v="50171792"/>
    <s v="PALMITESSA, SABRINA MAGALI"/>
    <n v="50250248"/>
    <s v="ZABRANA, NICOLAS HORACIO"/>
    <n v="50251967"/>
    <s v="VILLA FLORES, MARCELO FRANCISC"/>
    <n v="50172284"/>
    <s v="DELIA, OSCAR ENRIQUE"/>
    <n v="20366913794"/>
    <s v="M"/>
    <s v="AR"/>
    <s v="Argentina"/>
    <s v="mauro.gioberti@neoris.com"/>
    <s v="mauro.gioberti"/>
    <n v="3135"/>
    <n v="895"/>
    <n v="52"/>
    <n v="15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.NET"/>
    <s v="DEVELOPMENT CAPABILITIES"/>
    <s v="DEVELOPMENT SKILLS"/>
    <s v=".NET WEB"/>
    <s v=".NET WEB"/>
    <m/>
    <m/>
    <m/>
    <m/>
    <m/>
    <n v="0"/>
    <m/>
    <m/>
    <n v="71896"/>
    <n v="1157.0003218538784"/>
    <m/>
    <m/>
    <n v="1"/>
    <n v="104993.27238952147"/>
    <n v="104993.27238952147"/>
    <n v="1689.6245959047549"/>
    <n v="0.68476768428807788"/>
    <n v="106746.83281479734"/>
    <n v="1717.8441070936167"/>
    <s v="No Apply"/>
    <m/>
    <n v="71896"/>
    <n v="1157.0003218538784"/>
    <n v="0.68476768428807788"/>
    <n v="106746.83281479734"/>
    <n v="1717.8441070936167"/>
    <s v="ARS"/>
    <n v="0"/>
    <s v="ZABRANA, NICOLAS HORACIO"/>
    <s v="NO"/>
    <m/>
    <n v="0"/>
    <n v="0"/>
    <s v="LAPORTA, JORGE EDUARDO/DELIA, OSCAR ENRIQUE/MATHEU, EDUARDO GABRIEL"/>
  </r>
  <r>
    <n v="50257501"/>
    <s v="HERRERA, DANIEL ISAAC"/>
    <s v="AR"/>
    <s v="IC"/>
    <n v="3"/>
    <n v="3446"/>
    <s v="NEORIS ONE ARGENTINA"/>
    <n v="3446134"/>
    <s v="Sales Performance Mgte."/>
    <s v="Active"/>
    <s v="Full-time Regular"/>
    <s v="SYINCO"/>
    <s v="Systems Integration Consulting"/>
    <s v="NX03"/>
    <s v="Experienced SI Consultant"/>
    <s v="Experienced SI Consultant"/>
    <s v="Experienced Consultant"/>
    <d v="2019-10-15T00:00:00"/>
    <d v="2019-10-15T00:00:00"/>
    <d v="2019-05-01T00:00:00"/>
    <m/>
    <m/>
    <d v="1986-07-14T00:00:00"/>
    <n v="50257554"/>
    <s v="GONZALEZ ALEGRE, FERNANDO"/>
    <n v="50171792"/>
    <s v="PALMITESSA, SABRINA MAGALI"/>
    <n v="50250248"/>
    <s v="ZABRANA, NICOLAS HORACIO"/>
    <n v="50256727"/>
    <s v="MARTINEZ DURAN, ROSDARY CAROLI"/>
    <n v="50256044"/>
    <s v="JUNIOR, EULER DE ALMEIDA BARBO"/>
    <n v="20956287805"/>
    <s v="M"/>
    <s v="VE"/>
    <s v="Venezuela"/>
    <s v="daniel.herrerar@neoris.com"/>
    <s v="daniel.herrerar"/>
    <n v="3650"/>
    <n v="1042"/>
    <n v="61"/>
    <n v="17"/>
    <n v="16"/>
    <s v="ARGENTINA"/>
    <n v="8"/>
    <s v="ARGENTINA"/>
    <n v="4"/>
    <s v="ROS - BS AS"/>
    <s v="ROS - BS ASSYINCON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BIG DATA &amp; ANALYTICS"/>
    <s v="BIG DATA &amp; ANALYTICS"/>
    <s v="ETL"/>
    <s v="GENERIC"/>
    <s v="Sales Performance Management (SAP Commissions) - Callidus-Core Technology"/>
    <m/>
    <m/>
    <m/>
    <m/>
    <m/>
    <n v="0"/>
    <m/>
    <m/>
    <n v="82280"/>
    <n v="1324.1068554876085"/>
    <m/>
    <m/>
    <n v="1"/>
    <n v="106075.67725951654"/>
    <n v="106075.67725951654"/>
    <n v="1707.0434061718142"/>
    <n v="0.77567263415815979"/>
    <n v="121787.74452775669"/>
    <n v="1959.8928955223155"/>
    <s v="No Apply"/>
    <m/>
    <n v="82280"/>
    <n v="1324.1068554876085"/>
    <n v="0.77567263415815979"/>
    <n v="121787.74452775669"/>
    <n v="1959.8928955223155"/>
    <s v="ARS"/>
    <n v="0"/>
    <s v="ZABRANA, NICOLAS HORACIO"/>
    <s v="NO"/>
    <m/>
    <n v="0"/>
    <n v="0"/>
    <s v="JUNIOR, EULER DE ALMEIDA BARBOSA"/>
  </r>
  <r>
    <n v="50257624"/>
    <s v="JUAREZ, FABIAN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19-12-02T00:00:00"/>
    <d v="2019-12-02T00:00:00"/>
    <d v="2019-05-01T00:00:00"/>
    <m/>
    <m/>
    <d v="1983-11-04T00:00:00"/>
    <n v="50178356"/>
    <s v="ORSI, SEBASTIAN ENRIQUE"/>
    <n v="50171792"/>
    <s v="PALMITESSA, SABRINA MAGALI"/>
    <n v="50250248"/>
    <s v="ZABRANA, NICOLAS HORACIO"/>
    <n v="50255564"/>
    <s v="PANELLA, DANTE"/>
    <n v="50252948"/>
    <s v="LAPORTA, JORGE EDUARDO"/>
    <n v="20305194159"/>
    <s v="M"/>
    <s v="AR"/>
    <s v="Argentina"/>
    <s v="fabian.juarez@neoris.com"/>
    <s v="fabian.juarez"/>
    <n v="3805"/>
    <n v="1087"/>
    <n v="63"/>
    <n v="18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FULL STACK"/>
    <m/>
    <m/>
    <m/>
    <m/>
    <m/>
    <n v="0"/>
    <m/>
    <m/>
    <n v="84700"/>
    <n v="1363.051174766656"/>
    <m/>
    <m/>
    <n v="1"/>
    <n v="104993.27238952147"/>
    <n v="104993.27238952147"/>
    <n v="1689.6245959047549"/>
    <n v="0.80671835511294365"/>
    <n v="130460.26554604687"/>
    <n v="2099.4571217580765"/>
    <s v="No Apply"/>
    <m/>
    <n v="84700"/>
    <n v="1363.051174766656"/>
    <n v="0.80671835511294365"/>
    <n v="130460.26554604687"/>
    <n v="2099.4571217580765"/>
    <s v="ARS"/>
    <n v="0"/>
    <s v="ZABRANA, NICOLAS HORACIO"/>
    <s v="NO"/>
    <m/>
    <n v="0"/>
    <n v="0"/>
    <s v="LAPORTA, JORGE EDUARDO/DELIA, OSCAR ENRIQUE/MATHEU, EDUARDO GABRIEL"/>
  </r>
  <r>
    <n v="50257789"/>
    <s v="JUCHT, GABRIEL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20-03-02T00:00:00"/>
    <d v="2020-03-02T00:00:00"/>
    <d v="2019-05-01T00:00:00"/>
    <m/>
    <m/>
    <d v="1982-10-07T00:00:00"/>
    <n v="50178384"/>
    <s v="GAMBARO, MATIAS NICOLAS"/>
    <n v="50171792"/>
    <s v="PALMITESSA, SABRINA MAGALI"/>
    <n v="50250248"/>
    <s v="ZABRANA, NICOLAS HORACIO"/>
    <n v="50178384"/>
    <s v="GAMBARO, MATIAS NICOLAS"/>
    <n v="50172284"/>
    <s v="DELIA, OSCAR ENRIQUE"/>
    <n v="23297188119"/>
    <s v="M"/>
    <s v="AR"/>
    <s v="Argentina"/>
    <s v="gabriel.jucht@neoris.com"/>
    <s v="gabriel.jucht"/>
    <n v="3005"/>
    <n v="858"/>
    <n v="50"/>
    <n v="14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PHP"/>
    <m/>
    <m/>
    <m/>
    <m/>
    <m/>
    <n v="0"/>
    <m/>
    <m/>
    <n v="73000"/>
    <n v="1174.7666559382039"/>
    <m/>
    <m/>
    <n v="1"/>
    <n v="104993.27238952147"/>
    <n v="104993.27238952147"/>
    <n v="1689.6245959047549"/>
    <n v="0.69528264372189941"/>
    <n v="104318.09348173787"/>
    <n v="1678.759148402605"/>
    <s v="No Apply"/>
    <m/>
    <n v="73000"/>
    <n v="1174.7666559382039"/>
    <n v="0.69528264372189941"/>
    <n v="104318.09348173787"/>
    <n v="1678.759148402605"/>
    <s v="ARS"/>
    <n v="0"/>
    <s v="ZABRANA, NICOLAS HORACIO"/>
    <s v="NO"/>
    <m/>
    <n v="0"/>
    <n v="0"/>
    <s v="LAPORTA, JORGE EDUARDO/DELIA, OSCAR ENRIQUE/MATHEU, EDUARDO GABRIEL"/>
  </r>
  <r>
    <n v="50257766"/>
    <s v="LOUSTAU, JAVIER"/>
    <s v="AR"/>
    <s v="IC"/>
    <n v="3"/>
    <n v="3446"/>
    <s v="NEORIS ONE ARGENTINA"/>
    <n v="3446134"/>
    <s v="Sales Performance Mgte."/>
    <s v="Active"/>
    <s v="Full-time Regular"/>
    <s v="DEVELO"/>
    <s v="Software Development"/>
    <s v="GX03"/>
    <s v="Experienced Developer"/>
    <s v="Experienced Developer"/>
    <s v="Experienced Consultant"/>
    <d v="2020-02-17T00:00:00"/>
    <d v="2020-02-17T00:00:00"/>
    <d v="2019-05-01T00:00:00"/>
    <m/>
    <m/>
    <d v="1980-08-02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283803091"/>
    <s v="M"/>
    <s v="AR"/>
    <s v="Argentina"/>
    <s v="javier.loustau@neoris.com"/>
    <s v="javier.loustau"/>
    <n v="3340"/>
    <n v="954"/>
    <n v="56"/>
    <n v="16"/>
    <n v="16"/>
    <s v="ARGENTINA"/>
    <n v="8"/>
    <s v="ARGENTINA"/>
    <n v="4"/>
    <s v="ROS - BS AS"/>
    <s v="ROS - BS ASDEVELOG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PL SQL"/>
    <m/>
    <m/>
    <m/>
    <m/>
    <m/>
    <n v="0"/>
    <m/>
    <m/>
    <n v="80000"/>
    <n v="1287.4155133569359"/>
    <m/>
    <m/>
    <n v="1"/>
    <n v="104993.27238952147"/>
    <n v="104993.27238952147"/>
    <n v="1689.6245959047549"/>
    <n v="0.76195358216098574"/>
    <n v="113356.62145260844"/>
    <n v="1824.2134124977219"/>
    <s v="No Apply"/>
    <m/>
    <n v="80000"/>
    <n v="1287.4155133569359"/>
    <n v="0.76195358216098574"/>
    <n v="113356.62145260844"/>
    <n v="1824.2134124977219"/>
    <s v="ARS"/>
    <n v="0"/>
    <s v="ZABRANA, NICOLAS HORACIO"/>
    <s v="NO"/>
    <m/>
    <n v="0"/>
    <n v="0"/>
    <s v="JUNIOR, EULER DE ALMEIDA BARBOSA"/>
  </r>
  <r>
    <n v="50257840"/>
    <s v="MANGINI, FEDERIC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20-03-25T00:00:00"/>
    <d v="2020-03-25T00:00:00"/>
    <d v="2019-05-01T00:00:00"/>
    <m/>
    <m/>
    <d v="1993-06-12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3375611139"/>
    <s v="M"/>
    <s v="AR"/>
    <s v="Argentina"/>
    <s v="federico.mangini@neoris.com"/>
    <s v="federico.mangini"/>
    <n v="4295"/>
    <n v="1226"/>
    <n v="72"/>
    <n v="20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BACK"/>
    <m/>
    <m/>
    <m/>
    <m/>
    <m/>
    <n v="0"/>
    <m/>
    <m/>
    <n v="110000"/>
    <n v="1770.1963308657869"/>
    <m/>
    <m/>
    <n v="1"/>
    <n v="104993.27238952147"/>
    <n v="104993.27238952147"/>
    <n v="1689.6245959047549"/>
    <n v="1.0476861754713553"/>
    <n v="148940.45483479308"/>
    <n v="2396.8531515093832"/>
    <s v="No Apply"/>
    <m/>
    <n v="110000"/>
    <n v="1770.1963308657869"/>
    <n v="1.0476861754713553"/>
    <n v="148940.45483479308"/>
    <n v="2396.8531515093832"/>
    <s v="ARS"/>
    <n v="0"/>
    <s v="ZABRANA, NICOLAS HORACIO"/>
    <s v="NO"/>
    <m/>
    <n v="0"/>
    <n v="0"/>
    <s v="LAPORTA, JORGE EDUARDO/DELIA, OSCAR ENRIQUE/MATHEU, EDUARDO GABRIEL"/>
  </r>
  <r>
    <n v="50257835"/>
    <s v="MARIA GARCIA, JORGE DANIEL"/>
    <s v="AR"/>
    <s v="IC"/>
    <n v="3"/>
    <n v="3772"/>
    <s v="NEORIS CONSULTING ARGENTINA"/>
    <n v="3772931"/>
    <s v="M-C&amp;E"/>
    <s v="Active"/>
    <s v="Full-time Regular"/>
    <s v="MNGSER"/>
    <s v="Managed Services"/>
    <s v="FX03"/>
    <s v="Experienced Consultant"/>
    <s v="Experienced Consultant"/>
    <s v="Experienced Consultant"/>
    <d v="2020-03-16T00:00:00"/>
    <d v="2020-03-16T00:00:00"/>
    <d v="2019-05-01T00:00:00"/>
    <m/>
    <m/>
    <d v="1989-08-22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348145739"/>
    <s v="M"/>
    <s v="AR"/>
    <s v="Argentina"/>
    <s v="jorge.maria@neoris.com"/>
    <s v="jorge.maria"/>
    <n v="4615"/>
    <n v="1318"/>
    <n v="77"/>
    <n v="22"/>
    <n v="16"/>
    <s v="ARGENTINA"/>
    <n v="8"/>
    <s v="ARGENTINA"/>
    <n v="4"/>
    <s v="ROS - BS AS"/>
    <s v="ROS - BS ASMNGSERFX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ERP SOLUTIONS - SAP R3 - LOGISTICS MM (MATERIALS MANAGEMENT)"/>
    <m/>
    <m/>
    <m/>
    <m/>
    <m/>
    <n v="0"/>
    <m/>
    <m/>
    <n v="115000"/>
    <n v="1850.6598004505954"/>
    <m/>
    <m/>
    <n v="1"/>
    <n v="100663.65290954121"/>
    <n v="100663.65290954121"/>
    <n v="1619.9493548365176"/>
    <n v="1.1424183076620693"/>
    <n v="157656.13427488078"/>
    <n v="2537.1119130170709"/>
    <s v="No Apply"/>
    <m/>
    <n v="115000"/>
    <n v="1850.6598004505954"/>
    <n v="1.1424183076620693"/>
    <n v="157656.13427488078"/>
    <n v="2537.1119130170709"/>
    <s v="ARS"/>
    <n v="0"/>
    <s v="ZABRANA, NICOLAS HORACIO"/>
    <s v="NO"/>
    <m/>
    <n v="0"/>
    <n v="0"/>
    <s v="RODRIGUEZ, ARIEL EDUARDO"/>
  </r>
  <r>
    <n v="50171588"/>
    <s v="OBERMEYER, MARISOL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20-03-09T00:00:00"/>
    <d v="2020-03-09T00:00:00"/>
    <d v="2019-05-01T00:00:00"/>
    <m/>
    <m/>
    <d v="1987-05-05T00:00:00"/>
    <n v="50257641"/>
    <s v="CINCOTTI AQUIAS, CARMEN LUISA"/>
    <n v="50171792"/>
    <s v="PALMITESSA, SABRINA MAGALI"/>
    <n v="50250248"/>
    <s v="ZABRANA, NICOLAS HORACIO"/>
    <n v="50257641"/>
    <s v="CINCOTTI AQUIAS, CARMEN LUISA"/>
    <n v="50172284"/>
    <s v="DELIA, OSCAR ENRIQUE"/>
    <n v="23330972254"/>
    <s v="F"/>
    <s v="AR"/>
    <s v="Argentina"/>
    <s v="marisol.obermeyer@neoris.com"/>
    <s v="marisol.obermeyer"/>
    <n v="2860"/>
    <n v="817"/>
    <n v="48"/>
    <n v="14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JAS"/>
    <s v="Rojas - Av. 25 de Mayo 50"/>
    <n v="40"/>
    <m/>
    <s v="."/>
    <s v=".NET"/>
    <m/>
    <m/>
    <s v="."/>
    <s v=".NET WEB"/>
    <m/>
    <m/>
    <m/>
    <m/>
    <m/>
    <n v="0"/>
    <m/>
    <m/>
    <n v="72000"/>
    <n v="1158.6739620212422"/>
    <m/>
    <m/>
    <n v="0.9"/>
    <n v="104993.27238952147"/>
    <n v="94493.945150569329"/>
    <n v="1520.6621363142795"/>
    <n v="0.76195358216098563"/>
    <n v="99179.67820728544"/>
    <n v="1596.0682041726013"/>
    <s v="No Apply"/>
    <m/>
    <n v="72000"/>
    <n v="1158.6739620212422"/>
    <n v="0.76195358216098563"/>
    <n v="99179.67820728544"/>
    <n v="1596.0682041726013"/>
    <s v="ARS"/>
    <n v="0"/>
    <s v="ZABRANA, NICOLAS HORACIO"/>
    <s v="NO"/>
    <m/>
    <n v="0"/>
    <n v="0"/>
    <s v="LAPORTA, JORGE EDUARDO/DELIA, OSCAR ENRIQUE/MATHEU, EDUARDO GABRIEL"/>
  </r>
  <r>
    <n v="50257858"/>
    <s v="OCANTO MALIANNI, PABLO"/>
    <s v="AR"/>
    <s v="IC"/>
    <n v="3"/>
    <n v="3772"/>
    <s v="NEORIS CONSULTING ARGENTINA"/>
    <n v="3772627"/>
    <s v="SWF Staff Augmentation"/>
    <s v="Active"/>
    <s v="Full-time Regular"/>
    <s v="DEVELO"/>
    <s v="Software Development"/>
    <s v="GX03"/>
    <s v="Experienced Developer"/>
    <s v="Experienced Developer"/>
    <s v="Experienced Consultant"/>
    <d v="2020-04-01T00:00:00"/>
    <d v="2020-04-01T00:00:00"/>
    <d v="2019-05-01T00:00:00"/>
    <m/>
    <m/>
    <d v="1989-01-11T00:00:00"/>
    <n v="50255564"/>
    <s v="PANELLA, DANTE"/>
    <n v="50171792"/>
    <s v="PALMITESSA, SABRINA MAGALI"/>
    <n v="50250248"/>
    <s v="ZABRANA, NICOLAS HORACIO"/>
    <n v="50255564"/>
    <s v="PANELLA, DANTE"/>
    <n v="50252948"/>
    <s v="LAPORTA, JORGE EDUARDO"/>
    <n v="20344042161"/>
    <s v="M"/>
    <s v="AR"/>
    <s v="Argentina"/>
    <s v="pablo.malianni@neoris.com"/>
    <s v="pablo.malianni"/>
    <n v="3960"/>
    <n v="1131"/>
    <n v="66"/>
    <n v="19"/>
    <n v="16"/>
    <s v="ARGENTINA"/>
    <n v="8"/>
    <s v="ARGENTINA"/>
    <n v="4"/>
    <s v="ROS - BS AS"/>
    <s v="ROS - BS ASDEVELOGX03"/>
    <n v="7"/>
    <s v="General Operation"/>
    <n v="36"/>
    <s v="Software Factory"/>
    <s v="S71"/>
    <s v="SWF Staff Augmentation"/>
    <n v="100"/>
    <s v="Billable"/>
    <n v="54"/>
    <s v="Digital Delivery Center"/>
    <m/>
    <s v="ARGBSAS"/>
    <s v="Caseros 3039, P1, Ed Tesla II"/>
    <n v="40"/>
    <m/>
    <s v="."/>
    <m/>
    <m/>
    <m/>
    <s v="."/>
    <s v="JAVA BACK"/>
    <m/>
    <m/>
    <m/>
    <m/>
    <m/>
    <n v="0"/>
    <m/>
    <m/>
    <n v="105000"/>
    <n v="1689.7328612809783"/>
    <m/>
    <m/>
    <n v="1"/>
    <n v="104993.27238952147"/>
    <n v="104993.27238952147"/>
    <n v="1689.6245959047549"/>
    <n v="1.0000640765862938"/>
    <n v="147745.57460339626"/>
    <n v="2377.6243096780859"/>
    <s v="No Apply"/>
    <m/>
    <n v="105000"/>
    <n v="1689.7328612809783"/>
    <n v="1.0000640765862938"/>
    <n v="147745.57460339626"/>
    <n v="2377.6243096780859"/>
    <s v="ARS"/>
    <n v="0"/>
    <s v="ZABRANA, NICOLAS HORACIO"/>
    <s v="NO"/>
    <m/>
    <n v="0"/>
    <n v="0"/>
    <s v="LAPORTA, JORGE EDUARDO/DELIA, OSCAR ENRIQUE/MATHEU, EDUARDO GABRIEL"/>
  </r>
  <r>
    <n v="50257762"/>
    <s v="PELUSO, AGUSTIN ALEJANDRO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20-02-17T00:00:00"/>
    <d v="2020-02-17T00:00:00"/>
    <d v="2019-05-01T00:00:00"/>
    <m/>
    <m/>
    <d v="1993-07-19T00:00:00"/>
    <n v="50178384"/>
    <s v="GAMBARO, MATIAS NICOLAS"/>
    <n v="50171792"/>
    <s v="PALMITESSA, SABRINA MAGALI"/>
    <n v="50250248"/>
    <s v="ZABRANA, NICOLAS HORACIO"/>
    <n v="50176899"/>
    <s v="DIP, MARCOS JAVIER"/>
    <n v="50172284"/>
    <s v="DELIA, OSCAR ENRIQUE"/>
    <n v="20375531004"/>
    <s v="M"/>
    <s v="AR"/>
    <s v="Argentina"/>
    <s v="agustin.peluso@neoris.com"/>
    <s v="agustin.peluso"/>
    <n v="4395"/>
    <n v="1255"/>
    <n v="73"/>
    <n v="21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PHP"/>
    <m/>
    <m/>
    <m/>
    <m/>
    <m/>
    <n v="0"/>
    <m/>
    <m/>
    <n v="110000"/>
    <n v="1770.1963308657869"/>
    <m/>
    <m/>
    <n v="1"/>
    <n v="104993.27238952147"/>
    <n v="104993.27238952147"/>
    <n v="1689.6245959047549"/>
    <n v="1.0476861754713553"/>
    <n v="154491.35588819309"/>
    <n v="2486.1821031250902"/>
    <s v="No Apply"/>
    <m/>
    <n v="110000"/>
    <n v="1770.1963308657869"/>
    <n v="1.0476861754713553"/>
    <n v="154491.35588819309"/>
    <n v="2486.1821031250902"/>
    <s v="ARS"/>
    <n v="0"/>
    <s v="ZABRANA, NICOLAS HORACIO"/>
    <s v="NO"/>
    <m/>
    <n v="0"/>
    <n v="0"/>
    <s v="LAPORTA, JORGE EDUARDO/DELIA, OSCAR ENRIQUE/MATHEU, EDUARDO GABRIEL"/>
  </r>
  <r>
    <n v="50257279"/>
    <s v="PETRUCELLI, MIGUEL ANGEL"/>
    <s v="AR"/>
    <s v="IC"/>
    <n v="3"/>
    <n v="3446"/>
    <s v="NEORIS ONE ARGENTINA"/>
    <n v="3446923"/>
    <s v="SWF (Non SAP)"/>
    <s v="Active"/>
    <s v="Full-time Regular"/>
    <s v="DEVELO"/>
    <s v="Software Development"/>
    <s v="HX03"/>
    <s v="Exp Functional Analyst"/>
    <s v="Exp Functional Analyst"/>
    <s v="Experienced Consultant"/>
    <d v="2019-08-05T00:00:00"/>
    <d v="2019-08-05T00:00:00"/>
    <d v="2019-05-01T00:00:00"/>
    <m/>
    <m/>
    <d v="1983-11-29T00:00:00"/>
    <n v="50175323"/>
    <s v="CAVAGNARI, LIONEL"/>
    <n v="50171792"/>
    <s v="PALMITESSA, SABRINA MAGALI"/>
    <n v="50250248"/>
    <s v="ZABRANA, NICOLAS HORACIO"/>
    <n v="50175323"/>
    <s v="CAVAGNARI, LIONEL"/>
    <n v="50252948"/>
    <s v="LAPORTA, JORGE EDUARDO"/>
    <n v="20305761428"/>
    <s v="M"/>
    <s v="AR"/>
    <s v="Argentina"/>
    <s v="miguel.petrucelli@neoris.com"/>
    <s v="miguel.petrucelli"/>
    <n v="2765"/>
    <n v="790"/>
    <n v="46"/>
    <n v="13"/>
    <n v="16"/>
    <s v="ARGENTINA"/>
    <n v="8"/>
    <s v="ARGENTINA"/>
    <n v="3"/>
    <s v="SF - SN - ROJAS"/>
    <s v="SF - SN - ROJASDEVELOHX03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65120"/>
    <n v="1047.9562278725459"/>
    <m/>
    <m/>
    <n v="1"/>
    <n v="98273.702956592097"/>
    <n v="109193.00328510234"/>
    <n v="1757.2095797409454"/>
    <n v="0.59637520757600215"/>
    <n v="93065.741300795606"/>
    <n v="1497.6784889088447"/>
    <s v="No Apply"/>
    <m/>
    <n v="65120"/>
    <n v="1047.9562278725459"/>
    <n v="0.59637520757600215"/>
    <n v="93065.741300795606"/>
    <n v="1497.6784889088447"/>
    <s v="ARS"/>
    <n v="0"/>
    <s v="ZABRANA, NICOLAS HORACIO"/>
    <s v="NO"/>
    <m/>
    <n v="0"/>
    <n v="0"/>
    <s v="LAPORTA, JORGE EDUARDO/DELIA, OSCAR ENRIQUE/MATHEU, EDUARDO GABRIEL"/>
  </r>
  <r>
    <n v="50257767"/>
    <s v="PISTARELLI, PABLO ANDRES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20-02-17T00:00:00"/>
    <d v="2020-02-17T00:00:00"/>
    <d v="2019-05-01T00:00:00"/>
    <m/>
    <m/>
    <d v="1976-06-24T00:00:00"/>
    <n v="50174608"/>
    <s v="DANDINI, WALTER ANDRES"/>
    <n v="50171792"/>
    <s v="PALMITESSA, SABRINA MAGALI"/>
    <n v="50250248"/>
    <s v="ZABRANA, NICOLAS HORACIO"/>
    <n v="50176363"/>
    <s v="RULLO, BETIANA ANDREA"/>
    <n v="50172284"/>
    <s v="DELIA, OSCAR ENRIQUE"/>
    <n v="20250472812"/>
    <s v="M"/>
    <s v="AR"/>
    <s v="Argentina"/>
    <s v="pablo.pistarelli@neoris.com"/>
    <s v="pablo.pistarelli"/>
    <n v="2835"/>
    <n v="810"/>
    <n v="47"/>
    <n v="14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Functional Analyst"/>
    <m/>
    <m/>
    <m/>
    <m/>
    <m/>
    <n v="0"/>
    <m/>
    <m/>
    <n v="73000"/>
    <n v="1174.7666559382039"/>
    <m/>
    <m/>
    <n v="1"/>
    <n v="109193.00328510234"/>
    <n v="109193.00328510234"/>
    <n v="1757.2095797409454"/>
    <n v="0.66854100357874935"/>
    <n v="99745.608889314753"/>
    <n v="1605.1755534167164"/>
    <s v="No Apply"/>
    <m/>
    <n v="73000"/>
    <n v="1174.7666559382039"/>
    <n v="0.66854100357874935"/>
    <n v="99745.608889314753"/>
    <n v="1605.1755534167164"/>
    <s v="ARS"/>
    <n v="0"/>
    <s v="ZABRANA, NICOLAS HORACIO"/>
    <s v="NO"/>
    <m/>
    <n v="0"/>
    <n v="0"/>
    <s v="LAPORTA, JORGE EDUARDO/DELIA, OSCAR ENRIQUE/MATHEU, EDUARDO GABRIEL"/>
  </r>
  <r>
    <n v="50257262"/>
    <s v="PITA, SANTIAGO ANDRES"/>
    <s v="AR"/>
    <s v="IC"/>
    <n v="3"/>
    <n v="3446"/>
    <s v="NEORIS ONE ARGENTINA"/>
    <n v="3446923"/>
    <s v="SWF (Non SAP)"/>
    <s v="Active"/>
    <s v="Full-time Regular"/>
    <s v="DEVELO"/>
    <s v="Software Development"/>
    <s v="HX03"/>
    <s v="Exp Functional Analyst"/>
    <s v="Exp Functional Analyst"/>
    <s v="Experienced Consultant"/>
    <d v="2019-07-26T00:00:00"/>
    <d v="2019-07-26T00:00:00"/>
    <d v="2019-05-01T00:00:00"/>
    <m/>
    <m/>
    <d v="1985-09-15T00:00:00"/>
    <n v="50175323"/>
    <s v="CAVAGNARI, LIONEL"/>
    <n v="50171792"/>
    <s v="PALMITESSA, SABRINA MAGALI"/>
    <n v="50250248"/>
    <s v="ZABRANA, NICOLAS HORACIO"/>
    <n v="50175323"/>
    <s v="CAVAGNARI, LIONEL"/>
    <n v="50252948"/>
    <s v="LAPORTA, JORGE EDUARDO"/>
    <n v="20318926027"/>
    <s v="M"/>
    <s v="AR"/>
    <s v="Argentina"/>
    <s v="santiago.pita@neoris.com"/>
    <s v="santiago.pita"/>
    <n v="3160"/>
    <n v="902"/>
    <n v="53"/>
    <n v="15"/>
    <n v="16"/>
    <s v="ARGENTINA"/>
    <n v="8"/>
    <s v="ARGENTINA"/>
    <n v="3"/>
    <s v="SF - SN - ROJAS"/>
    <s v="SF - SN - ROJASDEVELOHX03"/>
    <n v="7"/>
    <s v="General Operation"/>
    <n v="36"/>
    <s v="Software Factory"/>
    <s v="S64"/>
    <s v="SWF (Non SAP)"/>
    <n v="100"/>
    <s v="Billable"/>
    <n v="54"/>
    <s v="Digital Delivery Center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7337.5"/>
    <n v="1244.5687158030255"/>
    <m/>
    <m/>
    <n v="1"/>
    <n v="98273.702956592097"/>
    <n v="109193.00328510234"/>
    <n v="1757.2095797409454"/>
    <n v="0.70826424471604843"/>
    <n v="106574.49084194259"/>
    <n v="1715.0706604754198"/>
    <s v="No Apply"/>
    <m/>
    <n v="77337.5"/>
    <n v="1244.5687158030255"/>
    <n v="0.70826424471604843"/>
    <n v="106574.49084194259"/>
    <n v="1715.0706604754198"/>
    <s v="ARS"/>
    <n v="0"/>
    <s v="ZABRANA, NICOLAS HORACIO"/>
    <s v="NO"/>
    <m/>
    <n v="0"/>
    <n v="0"/>
    <s v="LAPORTA, JORGE EDUARDO/DELIA, OSCAR ENRIQUE/MATHEU, EDUARDO GABRIEL"/>
  </r>
  <r>
    <n v="50257369"/>
    <s v="ROMERO ALEGRI, MARIANA ANDREA"/>
    <s v="AR"/>
    <s v="IC"/>
    <n v="3"/>
    <n v="3446"/>
    <s v="NEORIS ONE ARGENTINA"/>
    <n v="3446134"/>
    <s v="Sales Performance Mgte."/>
    <s v="Active"/>
    <s v="Full-time Regular"/>
    <s v="DEVELO"/>
    <s v="Software Development"/>
    <s v="HX03"/>
    <s v="Exp Functional Analyst"/>
    <s v="Exp Functional Analyst"/>
    <s v="Experienced Consultant"/>
    <d v="2019-09-02T00:00:00"/>
    <d v="2019-09-02T00:00:00"/>
    <d v="2019-05-01T00:00:00"/>
    <m/>
    <m/>
    <d v="1970-01-24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214782575"/>
    <s v="F"/>
    <s v="AR"/>
    <s v="Argentina"/>
    <s v="mariana.romero@neoris.com"/>
    <s v="mariana.romero"/>
    <n v="3320"/>
    <n v="948"/>
    <n v="55"/>
    <n v="16"/>
    <n v="16"/>
    <s v="ARGENTINA"/>
    <n v="8"/>
    <s v="ARGENTINA"/>
    <n v="4"/>
    <s v="ROS - BS AS"/>
    <s v="ROS - BS ASDEVELOHX03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1500"/>
    <n v="1150.6276150627616"/>
    <m/>
    <m/>
    <n v="1"/>
    <n v="109193.00328510234"/>
    <n v="109193.00328510234"/>
    <n v="1757.2095797409454"/>
    <n v="0.65480385966959698"/>
    <n v="111143.41073678038"/>
    <n v="1788.5968898741612"/>
    <s v="No Apply"/>
    <m/>
    <n v="71500"/>
    <n v="1150.6276150627616"/>
    <n v="0.65480385966959698"/>
    <n v="111143.41073678038"/>
    <n v="1788.5968898741612"/>
    <s v="ARS"/>
    <n v="0"/>
    <s v="ZABRANA, NICOLAS HORACIO"/>
    <s v="NO"/>
    <m/>
    <n v="0"/>
    <n v="0"/>
    <s v="JUNIOR, EULER DE ALMEIDA BARBOSA"/>
  </r>
  <r>
    <n v="50257953"/>
    <s v="SALAS, AGUSTIN"/>
    <s v="AR"/>
    <s v="IC"/>
    <n v="3"/>
    <n v="228"/>
    <s v="NEORIS ARGENTINA"/>
    <n v="2280923"/>
    <s v="SWF (Non SAP)"/>
    <s v="Active"/>
    <s v="Full-time Regular"/>
    <s v="DEVELO"/>
    <s v="Software Development"/>
    <s v="GX03"/>
    <s v="Experienced Developer"/>
    <s v="Experienced Developer"/>
    <s v="Experienced Consultant"/>
    <d v="2020-06-22T00:00:00"/>
    <d v="2020-06-22T00:00:00"/>
    <d v="2019-05-01T00:00:00"/>
    <m/>
    <m/>
    <d v="1987-08-03T00:00:00"/>
    <n v="50174608"/>
    <s v="DANDINI, WALTER ANDRES"/>
    <n v="50171792"/>
    <s v="PALMITESSA, SABRINA MAGALI"/>
    <n v="50250248"/>
    <s v="ZABRANA, NICOLAS HORACIO"/>
    <n v="50174608"/>
    <s v="DANDINI, WALTER ANDRES"/>
    <n v="50172284"/>
    <s v="DELIA, OSCAR ENRIQUE"/>
    <n v="20331899446"/>
    <s v="M"/>
    <s v="AR"/>
    <s v="Argentina"/>
    <s v="agustin.salas@neoris.com"/>
    <s v="agustin.salas"/>
    <n v="2635"/>
    <n v="752"/>
    <n v="44"/>
    <n v="13"/>
    <n v="16"/>
    <s v="ARGENTINA"/>
    <n v="8"/>
    <s v="ARGENTINA"/>
    <n v="4"/>
    <s v="ROS - BS AS"/>
    <s v="ROS - BS ASDEVELOG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m/>
    <m/>
    <m/>
    <s v="."/>
    <s v=".NET WEB"/>
    <m/>
    <m/>
    <m/>
    <m/>
    <m/>
    <n v="0"/>
    <m/>
    <m/>
    <n v="70000"/>
    <n v="1126.488574187319"/>
    <m/>
    <m/>
    <n v="1"/>
    <n v="104993.27238952147"/>
    <n v="104993.27238952147"/>
    <n v="1689.6245959047549"/>
    <n v="0.66670938439086247"/>
    <n v="97654.472296449429"/>
    <n v="1571.5235322891765"/>
    <s v="No Apply"/>
    <m/>
    <n v="70000"/>
    <n v="1126.488574187319"/>
    <n v="0.66670938439086247"/>
    <n v="97654.472296449429"/>
    <n v="1571.5235322891765"/>
    <s v="ARS"/>
    <n v="0"/>
    <s v="ZABRANA, NICOLAS HORACIO"/>
    <s v="NO"/>
    <m/>
    <n v="0"/>
    <n v="0"/>
    <s v="LAPORTA, JORGE EDUARDO/DELIA, OSCAR ENRIQUE/MATHEU, EDUARDO GABRIEL"/>
  </r>
  <r>
    <n v="50257608"/>
    <s v="SPAGNUL, DAMIAN MARCELO"/>
    <s v="AR"/>
    <s v="IC"/>
    <n v="3"/>
    <n v="3772"/>
    <s v="NEORIS CONSULTING ARGENTINA"/>
    <n v="3772931"/>
    <s v="M-C&amp;E"/>
    <s v="Active"/>
    <s v="Full-time Regular"/>
    <s v="MNGSER"/>
    <s v="Managed Services"/>
    <s v="FX03"/>
    <s v="Experienced Consultant"/>
    <s v="Experienced Consultant"/>
    <s v="Experienced Consultant"/>
    <d v="2019-11-25T00:00:00"/>
    <d v="2019-11-25T00:00:00"/>
    <d v="2019-05-01T00:00:00"/>
    <m/>
    <m/>
    <d v="1984-02-28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308210287"/>
    <s v="M"/>
    <s v="AR"/>
    <s v="Argentina"/>
    <s v="damian.spagnul@neoris.com"/>
    <s v="damian.spagnul"/>
    <n v="3710"/>
    <n v="1059"/>
    <n v="62"/>
    <n v="18"/>
    <n v="16"/>
    <s v="ARGENTINA"/>
    <n v="8"/>
    <s v="ARGENTINA"/>
    <n v="4"/>
    <s v="ROS - BS AS"/>
    <s v="ROS - BS ASMNGSERFX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ERP SOLUTIONS - SAP R3 - LOGISTICS SD (SALES AND DISTRIBUTION)"/>
    <m/>
    <m/>
    <m/>
    <m/>
    <m/>
    <n v="0"/>
    <m/>
    <m/>
    <n v="84000"/>
    <n v="1351.7862890247827"/>
    <m/>
    <m/>
    <n v="1"/>
    <n v="100663.65290954121"/>
    <n v="100663.65290954121"/>
    <n v="1619.9493548365176"/>
    <n v="0.83446206820533753"/>
    <n v="125451.78819599126"/>
    <n v="2018.857228773596"/>
    <s v="No Apply"/>
    <m/>
    <n v="84000"/>
    <n v="1351.7862890247827"/>
    <n v="0.83446206820533753"/>
    <n v="125451.78819599126"/>
    <n v="2018.857228773596"/>
    <s v="ARS"/>
    <n v="0"/>
    <s v="ZABRANA, NICOLAS HORACIO"/>
    <s v="NO"/>
    <m/>
    <n v="0"/>
    <n v="0"/>
    <s v="RODRIGUEZ, ARIEL EDUARDO"/>
  </r>
  <r>
    <n v="50257177"/>
    <s v="VASQUEZ, JUAN MANUEL"/>
    <s v="AR"/>
    <s v="IC"/>
    <n v="3"/>
    <n v="3772"/>
    <s v="NEORIS CONSULTING ARGENTINA"/>
    <n v="3772545"/>
    <s v="Digital Strategic &amp; Operations"/>
    <s v="Active"/>
    <s v="Full-time Regular"/>
    <s v="CONSUL"/>
    <s v="Business Consulting"/>
    <s v="BX03"/>
    <s v="Exp Business Consultant"/>
    <s v="Exp Business Consultant"/>
    <s v="Experienced Consultant"/>
    <d v="2019-07-10T00:00:00"/>
    <d v="2019-07-10T00:00:00"/>
    <d v="2019-05-01T00:00:00"/>
    <m/>
    <m/>
    <d v="1987-02-02T00:00:00"/>
    <n v="50177820"/>
    <s v="HERON, RENE ARIEL"/>
    <n v="50171792"/>
    <s v="PALMITESSA, SABRINA MAGALI"/>
    <n v="50250248"/>
    <s v="ZABRANA, NICOLAS HORACIO"/>
    <n v="50177820"/>
    <s v="HERON, RENE ARIEL"/>
    <n v="50174545"/>
    <s v="CURCIO, VIVIAN RITA ROSA"/>
    <n v="20328914116"/>
    <s v="M"/>
    <s v="AR"/>
    <s v="Argentina"/>
    <s v="juanmanuel.vasquez@neoris.com"/>
    <s v="juanmanuel.vasquez"/>
    <n v="3080"/>
    <n v="880"/>
    <n v="51"/>
    <n v="15"/>
    <n v="16"/>
    <s v="ARGENTINA"/>
    <n v="8"/>
    <s v="ARGENTINA"/>
    <n v="4"/>
    <s v="ROS - BS AS"/>
    <s v="ROS - BS ASCONSULBX03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m/>
    <s v="DIGITAL STRATEGY"/>
    <s v="CHANGE MANAGEMENT"/>
    <s v="."/>
    <s v="Change Management"/>
    <m/>
    <m/>
    <m/>
    <m/>
    <m/>
    <n v="0"/>
    <m/>
    <m/>
    <n v="75320"/>
    <n v="1212.1017058255552"/>
    <m/>
    <m/>
    <n v="1"/>
    <n v="109322.89186950175"/>
    <n v="109322.89186950175"/>
    <n v="1759.2998369729924"/>
    <n v="0.68896823631329795"/>
    <n v="103923.03199778756"/>
    <n v="1672.4015448630118"/>
    <s v="No Apply"/>
    <m/>
    <n v="75320"/>
    <n v="1212.1017058255552"/>
    <n v="0.68896823631329795"/>
    <n v="103923.03199778756"/>
    <n v="1672.4015448630118"/>
    <s v="ARS"/>
    <n v="0"/>
    <s v="ZABRANA, NICOLAS HORACIO"/>
    <s v="NO"/>
    <m/>
    <n v="0"/>
    <n v="0"/>
    <s v="GUTIERREZ LOSA, RICARDO"/>
  </r>
  <r>
    <n v="50257836"/>
    <s v="VIDAL, MARTIN NICOLAS"/>
    <s v="AR"/>
    <s v="IC"/>
    <n v="3"/>
    <n v="3772"/>
    <s v="NEORIS CONSULTING ARGENTINA"/>
    <n v="3772931"/>
    <s v="M-C&amp;E"/>
    <s v="Active"/>
    <s v="Full-time Regular"/>
    <s v="MNGSER"/>
    <s v="Managed Services"/>
    <s v="FX03"/>
    <s v="Experienced Consultant"/>
    <s v="Experienced Consultant"/>
    <s v="Experienced Consultant"/>
    <d v="2020-03-16T00:00:00"/>
    <d v="2020-03-16T00:00:00"/>
    <d v="2019-05-01T00:00:00"/>
    <m/>
    <m/>
    <d v="1984-04-26T00:00:00"/>
    <n v="50255479"/>
    <s v="RODRIGUEZ, ARIEL EDUARDO"/>
    <n v="50171792"/>
    <s v="PALMITESSA, SABRINA MAGALI"/>
    <n v="50250248"/>
    <s v="ZABRANA, NICOLAS HORACIO"/>
    <n v="50255479"/>
    <s v="RODRIGUEZ, ARIEL EDUARDO"/>
    <n v="50255479"/>
    <s v="RODRIGUEZ, ARIEL EDUARDO"/>
    <n v="20309271042"/>
    <s v="M"/>
    <s v="AR"/>
    <s v="Argentina"/>
    <s v="martin.vidal@neoris.com"/>
    <s v="martin.vidal"/>
    <n v="4500"/>
    <n v="1285"/>
    <n v="75"/>
    <n v="21"/>
    <n v="16"/>
    <s v="ARGENTINA"/>
    <n v="8"/>
    <s v="ARGENTINA"/>
    <n v="4"/>
    <s v="ROS - BS AS"/>
    <s v="ROS - BS ASMNGSERFX03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ERP SOLUTIONS - SAP R3 - LOGISTICS SD (SALES AND DISTRIBUTION)"/>
    <m/>
    <m/>
    <m/>
    <m/>
    <m/>
    <n v="0"/>
    <m/>
    <m/>
    <n v="110000"/>
    <n v="1770.1963308657869"/>
    <m/>
    <m/>
    <n v="1"/>
    <n v="100663.65290954121"/>
    <n v="100663.65290954121"/>
    <n v="1619.9493548365176"/>
    <n v="1.0927479464593706"/>
    <n v="152449.13480458214"/>
    <n v="2453.3172643157732"/>
    <s v="No Apply"/>
    <m/>
    <n v="110000"/>
    <n v="1770.1963308657869"/>
    <n v="1.0927479464593706"/>
    <n v="152449.13480458214"/>
    <n v="2453.3172643157732"/>
    <s v="ARS"/>
    <n v="0"/>
    <s v="ZABRANA, NICOLAS HORACIO"/>
    <s v="NO"/>
    <m/>
    <n v="0"/>
    <n v="0"/>
    <s v="RODRIGUEZ, ARIEL EDUARDO"/>
  </r>
  <r>
    <n v="50171975"/>
    <s v="VILLAR, LEANDRO OSCAR"/>
    <s v="AR"/>
    <s v="IC"/>
    <n v="3"/>
    <n v="3772"/>
    <s v="NEORIS CONSULTING ARGENTINA"/>
    <n v="3772906"/>
    <s v="SAP Delivery"/>
    <s v="Active"/>
    <s v="Full-time Regular"/>
    <s v="DEVELO"/>
    <s v="Software Development"/>
    <s v="GY03"/>
    <s v="Experienced Developer - HT"/>
    <s v="Experienced Developer - HT"/>
    <s v="Experienced Consultant"/>
    <d v="2019-09-02T00:00:00"/>
    <d v="2019-09-02T00:00:00"/>
    <d v="2019-05-01T00:00:00"/>
    <m/>
    <m/>
    <d v="1987-03-28T00:00:00"/>
    <n v="50173959"/>
    <s v="RODRIGUEZ, CESAR"/>
    <n v="50171792"/>
    <s v="PALMITESSA, SABRINA MAGALI"/>
    <n v="50250248"/>
    <s v="ZABRANA, NICOLAS HORACIO"/>
    <n v="50175402"/>
    <s v="RIESCO, ANA LETICIA"/>
    <n v="50173959"/>
    <s v="RODRIGUEZ, CESAR"/>
    <n v="20327645251"/>
    <s v="M"/>
    <s v="AR"/>
    <s v="Argentina"/>
    <s v="leandro.villar@neoris.com"/>
    <s v="leandro.villar"/>
    <n v="3210"/>
    <n v="916"/>
    <n v="54"/>
    <n v="15"/>
    <n v="16"/>
    <s v="ARGENTINA"/>
    <n v="8"/>
    <s v="ARGENTINA"/>
    <n v="3"/>
    <s v="SF - SN - ROJAS"/>
    <s v="SF - SN - ROJASDEVELOGY03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ABAP"/>
    <s v="DEVELOPMENT CAPABILITIES"/>
    <s v="DEVELOPMENT SKILLS"/>
    <s v="ABAP"/>
    <s v="SAP  - ABAP"/>
    <m/>
    <m/>
    <m/>
    <m/>
    <m/>
    <n v="0"/>
    <m/>
    <m/>
    <n v="79475"/>
    <n v="1278.966849050531"/>
    <m/>
    <m/>
    <n v="1"/>
    <n v="111502.8552776718"/>
    <n v="123892.06141963534"/>
    <n v="1993.7570231676109"/>
    <n v="0.64148581506614766"/>
    <n v="111188.67054311125"/>
    <n v="1789.325242084185"/>
    <s v="No Apply"/>
    <m/>
    <n v="79475"/>
    <n v="1278.966849050531"/>
    <n v="0.64148581506614766"/>
    <n v="111188.67054311125"/>
    <n v="1789.325242084185"/>
    <s v="ARS"/>
    <n v="0"/>
    <s v="ZABRANA, NICOLAS HORACIO"/>
    <s v="NO"/>
    <m/>
    <n v="0"/>
    <n v="0"/>
    <s v="RODRIGUEZ, CESAR"/>
  </r>
  <r>
    <n v="50257085"/>
    <s v="ZAJARIAS, DANIELA"/>
    <s v="AR"/>
    <s v="IC"/>
    <n v="3"/>
    <n v="228"/>
    <s v="NEORIS ARGENTINA"/>
    <n v="2280923"/>
    <s v="SWF (Non SAP)"/>
    <s v="Active"/>
    <s v="Full-time Regular"/>
    <s v="DEVELO"/>
    <s v="Software Development"/>
    <s v="HX03"/>
    <s v="Exp Functional Analyst"/>
    <s v="Exp Functional Analyst"/>
    <s v="Experienced Consultant"/>
    <d v="2019-06-18T00:00:00"/>
    <d v="2019-06-18T00:00:00"/>
    <d v="2019-05-01T00:00:00"/>
    <m/>
    <m/>
    <d v="1990-08-03T00:00:00"/>
    <n v="50176819"/>
    <s v="MESERE, CECILIA GUADALUPE"/>
    <n v="50171792"/>
    <s v="PALMITESSA, SABRINA MAGALI"/>
    <n v="50250248"/>
    <s v="ZABRANA, NICOLAS HORACIO"/>
    <n v="50174758"/>
    <s v="OLIVIERI, FABIO MARTIN"/>
    <n v="50172284"/>
    <s v="DELIA, OSCAR ENRIQUE"/>
    <n v="27350224454"/>
    <s v="F"/>
    <s v="AR"/>
    <s v="Argentina"/>
    <s v="daniela.zajarias@neoris.com"/>
    <s v="daniela.zajarias"/>
    <n v="2980"/>
    <n v="851"/>
    <n v="50"/>
    <n v="14"/>
    <n v="16"/>
    <s v="ARGENTINA"/>
    <n v="8"/>
    <s v="ARGENTINA"/>
    <n v="4"/>
    <s v="ROS - BS AS"/>
    <s v="ROS - BS ASDEVELOHX03"/>
    <n v="7"/>
    <s v="General Operation"/>
    <n v="36"/>
    <s v="Software Factory"/>
    <s v="S63"/>
    <s v="SWF (Non SAP)"/>
    <n v="100"/>
    <s v="Billable"/>
    <n v="54"/>
    <s v="Digital Delivery Center"/>
    <m/>
    <s v="ARGROS"/>
    <s v="Rosario-MadresPlaza 25Mayo3020"/>
    <n v="40"/>
    <m/>
    <s v="."/>
    <s v="FUNCTIONAL ANALYST"/>
    <s v="DEVELOPMENT CAPABILITIES"/>
    <s v="FUNCTIONAL ANALYST"/>
    <s v="."/>
    <s v="Functional Analyst"/>
    <m/>
    <m/>
    <m/>
    <m/>
    <m/>
    <n v="0"/>
    <m/>
    <m/>
    <n v="70180"/>
    <n v="1129.3852590923721"/>
    <m/>
    <m/>
    <n v="1"/>
    <n v="109193.00328510234"/>
    <n v="109193.00328510234"/>
    <n v="1757.2095797409454"/>
    <n v="0.64271517302954295"/>
    <n v="101683.59480503124"/>
    <n v="1636.3629675737245"/>
    <s v="No Apply"/>
    <m/>
    <n v="70180"/>
    <n v="1129.3852590923721"/>
    <n v="0.64271517302954295"/>
    <n v="101683.59480503124"/>
    <n v="1636.3629675737245"/>
    <s v="ARS"/>
    <n v="0"/>
    <s v="ZABRANA, NICOLAS HORACIO"/>
    <s v="NO"/>
    <m/>
    <n v="0"/>
    <n v="0"/>
    <s v="LAPORTA, JORGE EDUARDO/DELIA, OSCAR ENRIQUE/MATHEU, EDUARDO GABRIEL"/>
  </r>
  <r>
    <n v="50257305"/>
    <s v="ACARAPI COLQUE, CESAR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9-08-12T00:00:00"/>
    <d v="2019-08-12T00:00:00"/>
    <d v="2019-05-01T00:00:00"/>
    <m/>
    <m/>
    <d v="1987-02-25T00:00:00"/>
    <n v="50251445"/>
    <s v="FOJGIEL, MATIAS ARIEL"/>
    <n v="50171792"/>
    <s v="PALMITESSA, SABRINA MAGALI"/>
    <n v="50250248"/>
    <s v="ZABRANA, NICOLAS HORACIO"/>
    <n v="50251445"/>
    <s v="FOJGIEL, MATIAS ARIEL"/>
    <n v="50252948"/>
    <s v="LAPORTA, JORGE EDUARDO"/>
    <n v="20940612080"/>
    <s v="M"/>
    <s v="BO"/>
    <s v="Bolivia"/>
    <s v="cesar.acarapi@neoris.com"/>
    <s v="cesar.acarapi"/>
    <n v="3875"/>
    <n v="1107"/>
    <n v="65"/>
    <n v="18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92977.5"/>
    <n v="1496.2584486643063"/>
    <m/>
    <m/>
    <n v="1"/>
    <n v="129956.28509357883"/>
    <n v="129956.28509357883"/>
    <n v="2091.3467185963764"/>
    <n v="0.71545212248140844"/>
    <n v="132887.81711723423"/>
    <n v="2138.5229661608341"/>
    <s v="No Apply"/>
    <m/>
    <n v="92977.5"/>
    <n v="1496.2584486643063"/>
    <n v="0.71545212248140844"/>
    <n v="132887.81711723423"/>
    <n v="2138.5229661608341"/>
    <s v="ARS"/>
    <n v="0"/>
    <s v="ZABRANA, NICOLAS HORACIO"/>
    <s v="NO"/>
    <m/>
    <n v="0"/>
    <n v="0"/>
    <s v="LAPORTA, JORGE EDUARDO/DELIA, OSCAR ENRIQUE/MATHEU, EDUARDO GABRIEL"/>
  </r>
  <r>
    <n v="50257181"/>
    <s v="ALONSO ABINEME, ELIANA"/>
    <s v="AR"/>
    <s v="IC"/>
    <n v="4"/>
    <n v="3772"/>
    <s v="NEORIS CONSULTING ARGENTINA"/>
    <n v="3772285"/>
    <s v="RM &amp; Recruiting"/>
    <s v="Active"/>
    <s v="Full-time Regular"/>
    <s v="SUPPOR"/>
    <s v="Business Support"/>
    <s v="EX04"/>
    <s v="BS Sr Consultant"/>
    <s v="BS Sr Consultant"/>
    <s v="Sr. Consultant"/>
    <d v="2019-07-10T00:00:00"/>
    <d v="2019-07-10T00:00:00"/>
    <d v="2019-05-01T00:00:00"/>
    <m/>
    <m/>
    <d v="1978-11-20T00:00:00"/>
    <n v="50256330"/>
    <s v="RICARDO, SABRINA"/>
    <n v="50250248"/>
    <s v="ZABRANA, NICOLAS HORACIO"/>
    <n v="50250248"/>
    <s v="ZABRANA, NICOLAS HORACIO"/>
    <n v="50172469"/>
    <s v="BROVEGLIO, DIEGO FERNANDO"/>
    <n v="50250248"/>
    <s v="ZABRANA, NICOLAS HORACIO"/>
    <n v="27270323419"/>
    <s v="F"/>
    <s v="AR"/>
    <s v="Argentina"/>
    <s v="eliana.alonso@neoris.com"/>
    <s v="eliana.alonso"/>
    <n v="3700"/>
    <n v="1056"/>
    <n v="62"/>
    <n v="18"/>
    <n v="16"/>
    <s v="ARGENTINA"/>
    <n v="8"/>
    <s v="ARGENTINA"/>
    <n v="4"/>
    <s v="ROS - BS AS"/>
    <s v="ROS - BS ASSUPPOREX04"/>
    <n v="15"/>
    <s v="RM &amp; Recruting"/>
    <n v="174"/>
    <s v="RESOURCE MANAGEMENT"/>
    <s v="B85"/>
    <s v="RM &amp; Recruiting"/>
    <n v="0"/>
    <s v="Non Billable"/>
    <n v="10"/>
    <s v="Country Management"/>
    <m/>
    <s v="ARGBSAS"/>
    <s v="Caseros 3039, P1, Ed Tesla II"/>
    <n v="40"/>
    <m/>
    <s v="."/>
    <s v="BUSINESS SUPPORT"/>
    <s v="BUSINESS SUPPORT"/>
    <s v="HUMAN CAPITAL"/>
    <s v="TALENT ACQUISITION"/>
    <s v="HUMAN CAPITAL-TALENT ACQUISITION"/>
    <m/>
    <m/>
    <m/>
    <m/>
    <m/>
    <n v="0"/>
    <m/>
    <m/>
    <n v="80300"/>
    <n v="1292.2433215320245"/>
    <m/>
    <m/>
    <n v="1"/>
    <n v="136655.06267572206"/>
    <n v="136655.06267572206"/>
    <n v="2199.1480958436123"/>
    <n v="0.58761086803310936"/>
    <n v="124608.46785595793"/>
    <n v="2005.2859326674916"/>
    <s v="No Apply"/>
    <m/>
    <n v="80300"/>
    <n v="1292.2433215320245"/>
    <n v="0.58761086803310936"/>
    <n v="124608.46785595793"/>
    <n v="2005.2859326674916"/>
    <s v="ARS"/>
    <n v="0"/>
    <s v="ZABRANA, NICOLAS HORACIO"/>
    <s v="NO"/>
    <m/>
    <n v="0"/>
    <n v="0"/>
    <s v="PEREZ HERNANDEZ, SUSANA EDITH"/>
  </r>
  <r>
    <n v="50257422"/>
    <s v="ALTAMIRANO BENEDETTI, FRANCO"/>
    <s v="AR"/>
    <s v="IC"/>
    <n v="4"/>
    <n v="3772"/>
    <s v="NEORIS CONSULTING ARGENTINA"/>
    <n v="3772604"/>
    <s v="BI &amp; Analytics Delivery"/>
    <s v="Active"/>
    <s v="Full-time Regular"/>
    <s v="SYINCO"/>
    <s v="Systems Integration Consulting"/>
    <s v="NX04"/>
    <s v="Sr SI Consultant"/>
    <s v="Sr SI Consultant"/>
    <s v="Sr. Consultant"/>
    <d v="2019-09-23T00:00:00"/>
    <d v="2019-09-23T00:00:00"/>
    <d v="2019-05-01T00:00:00"/>
    <m/>
    <m/>
    <d v="1993-01-26T00:00:00"/>
    <n v="50175183"/>
    <s v="VIGO, MARIO ALBERTO"/>
    <n v="50171792"/>
    <s v="PALMITESSA, SABRINA MAGALI"/>
    <n v="50250248"/>
    <s v="ZABRANA, NICOLAS HORACIO"/>
    <n v="50175183"/>
    <s v="VIGO, MARIO ALBERTO"/>
    <n v="50172495"/>
    <s v="ESTEVEZ ESTEVEZ, JULIO"/>
    <n v="20369818601"/>
    <s v="M"/>
    <s v="AR"/>
    <s v="Argentina"/>
    <s v="franco.altamirano@neoris.com"/>
    <s v="franco.altamirano"/>
    <n v="3305"/>
    <n v="943"/>
    <n v="55"/>
    <n v="16"/>
    <n v="16"/>
    <s v="ARGENTINA"/>
    <n v="8"/>
    <s v="ARGENTINA"/>
    <n v="4"/>
    <s v="ROS - BS AS"/>
    <s v="ROS - BS ASSYINCONX04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BIG DATA &amp; ANALYTICS"/>
    <s v="BIG DATA &amp; ANALYTICS"/>
    <s v="STRUCTURED DATA"/>
    <s v="TERADATA"/>
    <s v="Teradata"/>
    <m/>
    <m/>
    <m/>
    <m/>
    <m/>
    <n v="0"/>
    <m/>
    <m/>
    <n v="82750"/>
    <n v="1331.6704216285807"/>
    <m/>
    <m/>
    <n v="1"/>
    <n v="151580"/>
    <n v="151580"/>
    <n v="2439.3305439330543"/>
    <n v="0.54591634780314024"/>
    <n v="111347.73546677438"/>
    <n v="1791.8850252136206"/>
    <s v="No Apply"/>
    <m/>
    <n v="82750"/>
    <n v="1331.6704216285807"/>
    <n v="0.54591634780314024"/>
    <n v="111347.73546677438"/>
    <n v="1791.8850252136206"/>
    <s v="ARS"/>
    <n v="0"/>
    <s v="ZABRANA, NICOLAS HORACIO"/>
    <s v="NO"/>
    <m/>
    <n v="0"/>
    <n v="0"/>
    <s v="VIGETTI, OMAR"/>
  </r>
  <r>
    <n v="50257796"/>
    <s v="AVELLANEDA VASQUEZ, ALARIC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20-03-02T00:00:00"/>
    <d v="2020-03-02T00:00:00"/>
    <d v="2019-05-01T00:00:00"/>
    <m/>
    <m/>
    <d v="1983-10-05T00:00:00"/>
    <n v="50178356"/>
    <s v="ORSI, SEBASTIAN ENRIQUE"/>
    <n v="50171792"/>
    <s v="PALMITESSA, SABRINA MAGALI"/>
    <n v="50250248"/>
    <s v="ZABRANA, NICOLAS HORACIO"/>
    <n v="50178356"/>
    <s v="ORSI, SEBASTIAN ENRIQUE"/>
    <n v="50252948"/>
    <s v="LAPORTA, JORGE EDUARDO"/>
    <n v="27958270904"/>
    <s v="F"/>
    <s v="CO"/>
    <s v="Colombia"/>
    <s v="alarica.avellaneda@neoris.com"/>
    <s v="alarica.avellaneda"/>
    <n v="4050"/>
    <n v="1157"/>
    <n v="68"/>
    <n v="19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Functional Analyst"/>
    <m/>
    <m/>
    <m/>
    <m/>
    <m/>
    <n v="0"/>
    <m/>
    <m/>
    <n v="100000"/>
    <n v="1609.26939169617"/>
    <m/>
    <m/>
    <n v="1"/>
    <n v="135154.536497322"/>
    <n v="135154.536497322"/>
    <n v="2175.0005873402315"/>
    <n v="0.73989377339162743"/>
    <n v="140049.24089940448"/>
    <n v="2253.7695670969501"/>
    <s v="No Apply"/>
    <m/>
    <n v="100000"/>
    <n v="1609.26939169617"/>
    <n v="0.73989377339162743"/>
    <n v="140049.24089940448"/>
    <n v="2253.7695670969501"/>
    <s v="ARS"/>
    <n v="0"/>
    <s v="ZABRANA, NICOLAS HORACIO"/>
    <s v="NO"/>
    <m/>
    <n v="0"/>
    <n v="0"/>
    <s v="LAPORTA, JORGE EDUARDO/DELIA, OSCAR ENRIQUE/MATHEU, EDUARDO GABRIEL"/>
  </r>
  <r>
    <n v="50257080"/>
    <s v="BARRETO, ELIECER"/>
    <s v="AR"/>
    <s v="IC"/>
    <n v="4"/>
    <n v="3772"/>
    <s v="NEORIS CONSULTING ARGENTINA"/>
    <n v="3772604"/>
    <s v="BI &amp; Analytics Delivery"/>
    <s v="Active"/>
    <s v="Full-time Temporary"/>
    <s v="SYINCO"/>
    <s v="Systems Integration Consulting"/>
    <s v="NX04"/>
    <s v="Sr SI Consultant"/>
    <s v="Sr SI Consultant"/>
    <s v="Sr. Consultant"/>
    <d v="2019-06-18T00:00:00"/>
    <d v="2019-06-18T00:00:00"/>
    <d v="2019-05-01T00:00:00"/>
    <m/>
    <m/>
    <d v="1982-08-12T00:00:00"/>
    <n v="50175183"/>
    <s v="VIGO, MARIO ALBERTO"/>
    <n v="50171792"/>
    <s v="PALMITESSA, SABRINA MAGALI"/>
    <n v="50250248"/>
    <s v="ZABRANA, NICOLAS HORACIO"/>
    <n v="50175183"/>
    <s v="VIGO, MARIO ALBERTO"/>
    <n v="50172495"/>
    <s v="ESTEVEZ ESTEVEZ, JULIO"/>
    <n v="20957673385"/>
    <s v="M"/>
    <s v="VE"/>
    <s v="Venezuela"/>
    <s v="eliecer.barreto@neoris.com"/>
    <s v="eliecer.barreto"/>
    <n v="3745"/>
    <n v="1070"/>
    <n v="62"/>
    <n v="18"/>
    <n v="16"/>
    <s v="ARGENTINA"/>
    <n v="8"/>
    <s v="ARGENTINA"/>
    <n v="4"/>
    <s v="ROS - BS AS"/>
    <s v="ROS - BS ASSYINCONX04"/>
    <n v="7"/>
    <s v="General Operation"/>
    <n v="33"/>
    <s v="BI &amp; Analytics Delivery"/>
    <s v="S49"/>
    <s v="BI &amp; Analytics Delivery"/>
    <n v="100"/>
    <s v="Billable"/>
    <n v="53"/>
    <s v="Big Data &amp; Analytics"/>
    <m/>
    <s v="ARGBSAS"/>
    <s v="Caseros 3039, P1, Ed Tesla II"/>
    <n v="40"/>
    <m/>
    <s v="."/>
    <s v="BIG DATA &amp; ANALYTICS"/>
    <s v="BIG DATA &amp; ANALYTICS"/>
    <s v="STRUCTURED DATA"/>
    <s v="TERADATA"/>
    <s v="Teradata"/>
    <m/>
    <m/>
    <m/>
    <m/>
    <m/>
    <n v="0"/>
    <m/>
    <m/>
    <n v="90562.5"/>
    <n v="1457.3945928548439"/>
    <m/>
    <m/>
    <n v="1"/>
    <n v="151580"/>
    <n v="151580"/>
    <n v="2439.3305439330543"/>
    <n v="0.59745678849452433"/>
    <n v="126429.44297799705"/>
    <n v="2034.5903279368692"/>
    <s v="No Apply"/>
    <m/>
    <n v="90562.5"/>
    <n v="1457.3945928548439"/>
    <n v="0.59745678849452433"/>
    <n v="126429.44297799705"/>
    <n v="2034.5903279368692"/>
    <s v="ARS"/>
    <n v="0"/>
    <s v="ZABRANA, NICOLAS HORACIO"/>
    <s v="NO"/>
    <m/>
    <n v="0"/>
    <n v="0"/>
    <s v="VIGETTI, OMAR"/>
  </r>
  <r>
    <n v="50257793"/>
    <s v="BARROSO, SEBASTIAN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20-03-02T00:00:00"/>
    <d v="2020-03-02T00:00:00"/>
    <d v="2019-05-01T00:00:00"/>
    <m/>
    <m/>
    <d v="1980-06-14T00:00:00"/>
    <n v="50178384"/>
    <s v="GAMBARO, MATIAS NICOLAS"/>
    <n v="50171792"/>
    <s v="PALMITESSA, SABRINA MAGALI"/>
    <n v="50250248"/>
    <s v="ZABRANA, NICOLAS HORACIO"/>
    <n v="50178384"/>
    <s v="GAMBARO, MATIAS NICOLAS"/>
    <n v="50172284"/>
    <s v="DELIA, OSCAR ENRIQUE"/>
    <n v="20282320860"/>
    <s v="M"/>
    <s v="AR"/>
    <s v="Argentina"/>
    <s v="sebastian.barroso@neoris.com"/>
    <s v="sebastian.barroso"/>
    <n v="4050"/>
    <n v="1157"/>
    <n v="68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PHP"/>
    <m/>
    <m/>
    <m/>
    <m/>
    <m/>
    <n v="0"/>
    <m/>
    <m/>
    <n v="100000"/>
    <n v="1609.26939169617"/>
    <m/>
    <m/>
    <n v="1"/>
    <n v="129956.28509357883"/>
    <n v="129956.28509357883"/>
    <n v="2091.3467185963764"/>
    <n v="0.76948952432729256"/>
    <n v="140049.24089940448"/>
    <n v="2253.7695670969501"/>
    <s v="No Apply"/>
    <m/>
    <n v="100000"/>
    <n v="1609.26939169617"/>
    <n v="0.76948952432729256"/>
    <n v="140049.24089940448"/>
    <n v="2253.7695670969501"/>
    <s v="ARS"/>
    <n v="0"/>
    <s v="ZABRANA, NICOLAS HORACIO"/>
    <s v="NO"/>
    <m/>
    <n v="0"/>
    <n v="0"/>
    <s v="LAPORTA, JORGE EDUARDO/DELIA, OSCAR ENRIQUE/MATHEU, EDUARDO GABRIEL"/>
  </r>
  <r>
    <n v="50257278"/>
    <s v="BENEDINI, MARIANA"/>
    <s v="AR"/>
    <s v="IC"/>
    <n v="4"/>
    <n v="228"/>
    <s v="NEORIS ARGENTINA"/>
    <n v="2282945"/>
    <s v="UX/UI"/>
    <s v="Active"/>
    <s v="Full-time Regular"/>
    <s v="CONSUL"/>
    <s v="Business Consulting"/>
    <s v="BZ04"/>
    <s v="Sr Business Consultant - O"/>
    <s v="Sr Business Consultant - O"/>
    <s v="Sr. Consultant"/>
    <d v="2019-08-05T00:00:00"/>
    <d v="2019-08-05T00:00:00"/>
    <d v="2019-05-01T00:00:00"/>
    <m/>
    <m/>
    <d v="1985-11-18T00:00:00"/>
    <n v="50252948"/>
    <s v="LAPORTA, JORGE EDUARDO"/>
    <n v="50171792"/>
    <s v="PALMITESSA, SABRINA MAGALI"/>
    <n v="50250248"/>
    <s v="ZABRANA, NICOLAS HORACIO"/>
    <n v="50256934"/>
    <s v="VAISIETA, MARTIN ARIEL"/>
    <n v="50256151"/>
    <s v="SANTORE, ROBERT"/>
    <n v="27320131613"/>
    <s v="F"/>
    <s v="AR"/>
    <s v="Argentina"/>
    <s v="mariana.benedini@neoris.com"/>
    <s v="mariana.benedini"/>
    <n v="3985"/>
    <n v="1138"/>
    <n v="66"/>
    <n v="19"/>
    <n v="16"/>
    <s v="ARGENTINA"/>
    <n v="8"/>
    <s v="ARGENTINA"/>
    <n v="4"/>
    <s v="ROS - BS AS"/>
    <s v="ROS - BS ASCONSULBZ04"/>
    <n v="7"/>
    <s v="General Operation"/>
    <n v="994"/>
    <s v="UX/UI"/>
    <s v="J82"/>
    <s v="UX/UI"/>
    <n v="100"/>
    <s v="Billable"/>
    <n v="63"/>
    <s v="Marketing Digital"/>
    <m/>
    <s v="ARGBSAS"/>
    <s v="Caseros 3039, P1, Ed Tesla II"/>
    <n v="40"/>
    <m/>
    <s v="."/>
    <s v="OTHER"/>
    <s v="DIGITAL STRATEGY"/>
    <s v="USER EXPERIENCE DESIGNER (UX)"/>
    <s v="."/>
    <s v="User Experience Designer (UX)"/>
    <m/>
    <m/>
    <m/>
    <m/>
    <m/>
    <n v="0"/>
    <m/>
    <m/>
    <n v="100222.5"/>
    <n v="1612.850016092694"/>
    <m/>
    <m/>
    <n v="1"/>
    <n v="135315.30715929341"/>
    <n v="135315.30715929341"/>
    <n v="2177.5878203941652"/>
    <n v="0.74065899936965662"/>
    <n v="136674.30031778727"/>
    <n v="2199.4576813290519"/>
    <s v="No Apply"/>
    <m/>
    <n v="100222.5"/>
    <n v="1612.850016092694"/>
    <n v="0.74065899936965662"/>
    <n v="136674.30031778727"/>
    <n v="2199.4576813290519"/>
    <s v="ARS"/>
    <n v="0"/>
    <s v="ZABRANA, NICOLAS HORACIO"/>
    <s v="NO"/>
    <m/>
    <n v="0"/>
    <n v="0"/>
    <s v="LAPORTA, JORGE EDUARDO"/>
  </r>
  <r>
    <n v="50257818"/>
    <s v="BOTANA, MATIAS"/>
    <s v="AR"/>
    <s v="IC"/>
    <n v="4"/>
    <n v="3772"/>
    <s v="NEORIS CONSULTING ARGENTINA"/>
    <n v="3772924"/>
    <s v="SAP Functional Delivery"/>
    <s v="Active"/>
    <s v="Full-time Regular"/>
    <s v="SYINCO"/>
    <s v="Systems Integration Consulting"/>
    <s v="NZ04"/>
    <s v="Sr SI Consultant - O"/>
    <s v="Sr SI Consultant - O"/>
    <s v="Sr. Consultant"/>
    <d v="2020-03-09T00:00:00"/>
    <d v="2020-03-09T00:00:00"/>
    <d v="2019-05-01T00:00:00"/>
    <m/>
    <m/>
    <d v="1989-04-13T00:00:00"/>
    <n v="50256445"/>
    <s v="LLAMBIAS, JAIME LUIS"/>
    <n v="50171792"/>
    <s v="PALMITESSA, SABRINA MAGALI"/>
    <n v="50250248"/>
    <s v="ZABRANA, NICOLAS HORACIO"/>
    <n v="50256445"/>
    <s v="LLAMBIAS, JAIME LUIS"/>
    <n v="50256445"/>
    <s v="LLAMBIAS, JAIME LUIS"/>
    <n v="20344932663"/>
    <s v="M"/>
    <s v="AR"/>
    <s v="Argentina"/>
    <s v="matias.botana@neoris.com"/>
    <s v="matias.botana"/>
    <n v="6355"/>
    <n v="1815"/>
    <n v="106"/>
    <n v="30"/>
    <n v="16"/>
    <s v="ARGENTINA"/>
    <n v="8"/>
    <s v="ARGENTINA"/>
    <n v="4"/>
    <s v="ROS - BS AS"/>
    <s v="ROS - BS ASSYINCONZ04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m/>
    <m/>
    <m/>
    <s v="."/>
    <s v="SAP S4 Hana - SAP MM (MATERIALS MANAGEMENT)"/>
    <m/>
    <m/>
    <m/>
    <m/>
    <m/>
    <n v="0"/>
    <m/>
    <m/>
    <n v="160000"/>
    <n v="2574.8310267138718"/>
    <m/>
    <m/>
    <n v="1"/>
    <n v="159000"/>
    <n v="159000"/>
    <n v="2558.7383327969101"/>
    <n v="1.0062893081761006"/>
    <n v="217106.51675093037"/>
    <n v="3493.8287214504403"/>
    <s v="No Apply"/>
    <m/>
    <n v="160000"/>
    <n v="2574.8310267138718"/>
    <n v="1.0062893081761006"/>
    <n v="217106.51675093037"/>
    <n v="3493.8287214504403"/>
    <s v="ARS"/>
    <n v="0"/>
    <s v="ZABRANA, NICOLAS HORACIO"/>
    <s v="NO"/>
    <m/>
    <n v="0"/>
    <n v="0"/>
    <s v="LLAMBIAS, JAIME LUIS"/>
  </r>
  <r>
    <n v="50257815"/>
    <s v="CABRERA FAVARO, GABRIEL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20-03-09T00:00:00"/>
    <d v="2020-03-09T00:00:00"/>
    <d v="2019-05-01T00:00:00"/>
    <m/>
    <m/>
    <d v="1975-10-08T00:00:00"/>
    <n v="50173362"/>
    <s v="MENDEZ, ALBERTO JUAN"/>
    <n v="50171792"/>
    <s v="PALMITESSA, SABRINA MAGALI"/>
    <n v="50250248"/>
    <s v="ZABRANA, NICOLAS HORACIO"/>
    <n v="50176735"/>
    <s v="PRAUSE, ADRIAN"/>
    <n v="50172284"/>
    <s v="DELIA, OSCAR ENRIQUE"/>
    <n v="20929150741"/>
    <s v="M"/>
    <s v="PE"/>
    <s v="Peru"/>
    <s v="gabriel.cabrera@neoris.com"/>
    <s v="gabriel.cabrera"/>
    <n v="4050"/>
    <n v="1157"/>
    <n v="68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ANDROID"/>
    <m/>
    <m/>
    <m/>
    <m/>
    <m/>
    <n v="0"/>
    <m/>
    <m/>
    <n v="100000"/>
    <n v="1609.26939169617"/>
    <m/>
    <m/>
    <n v="1"/>
    <n v="129956.28509357883"/>
    <n v="129956.28509357883"/>
    <n v="2091.3467185963764"/>
    <n v="0.76948952432729256"/>
    <n v="140183.83602094467"/>
    <n v="2255.9355651906126"/>
    <s v="No Apply"/>
    <m/>
    <n v="100000"/>
    <n v="1609.26939169617"/>
    <n v="0.76948952432729256"/>
    <n v="140183.83602094467"/>
    <n v="2255.9355651906126"/>
    <s v="ARS"/>
    <n v="0"/>
    <s v="ZABRANA, NICOLAS HORACIO"/>
    <s v="NO"/>
    <m/>
    <n v="0"/>
    <n v="0"/>
    <s v="LAPORTA, JORGE EDUARDO/DELIA, OSCAR ENRIQUE/MATHEU, EDUARDO GABRIEL"/>
  </r>
  <r>
    <n v="50257949"/>
    <s v="CALABUIG, FERNAND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20-06-16T00:00:00"/>
    <d v="2020-06-16T00:00:00"/>
    <d v="2019-05-01T00:00:00"/>
    <m/>
    <m/>
    <d v="1987-05-13T00:00:00"/>
    <n v="50179357"/>
    <s v="BUZEY ROCCI, MILTON IGNACIO"/>
    <n v="50171792"/>
    <s v="PALMITESSA, SABRINA MAGALI"/>
    <n v="50250248"/>
    <s v="ZABRANA, NICOLAS HORACIO"/>
    <n v="50251445"/>
    <s v="FOJGIEL, MATIAS ARIEL"/>
    <n v="50252948"/>
    <s v="LAPORTA, JORGE EDUARDO"/>
    <n v="20330581078"/>
    <s v="M"/>
    <s v="AR"/>
    <s v="Argentina"/>
    <s v="fernando.calabuig@neoris.com"/>
    <s v="fernando.calabuig"/>
    <n v="4850"/>
    <n v="1385"/>
    <n v="81"/>
    <n v="23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m/>
    <m/>
    <n v="54"/>
    <s v="Digital Delivery Center"/>
    <m/>
    <s v="ARGBSAS"/>
    <s v="Caseros 3039, P1, Ed Tesla II"/>
    <n v="40"/>
    <m/>
    <s v="."/>
    <m/>
    <m/>
    <m/>
    <s v="."/>
    <s v=".NET FULL STACK"/>
    <m/>
    <m/>
    <m/>
    <m/>
    <m/>
    <n v="0"/>
    <m/>
    <m/>
    <n v="135000"/>
    <n v="2172.5136787898296"/>
    <m/>
    <m/>
    <n v="1"/>
    <n v="129956.28509357883"/>
    <n v="129956.28509357883"/>
    <n v="2091.3467185963764"/>
    <n v="1.0388108578418449"/>
    <n v="192901.22826998204"/>
    <n v="3104.3004227547799"/>
    <s v="No Apply"/>
    <m/>
    <n v="135000"/>
    <n v="2172.5136787898296"/>
    <n v="1.0388108578418449"/>
    <n v="192901.22826998204"/>
    <n v="3104.3004227547799"/>
    <s v="ARS"/>
    <n v="0"/>
    <s v="ZABRANA, NICOLAS HORACIO"/>
    <s v="NO"/>
    <m/>
    <n v="0"/>
    <n v="0"/>
    <s v="LAPORTA, JORGE EDUARDO/DELIA, OSCAR ENRIQUE/MATHEU, EDUARDO GABRIEL"/>
  </r>
  <r>
    <n v="50257589"/>
    <s v="CALIGIURI, OSCAR MARTIN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11-19T00:00:00"/>
    <d v="2019-11-19T00:00:00"/>
    <d v="2019-05-01T00:00:00"/>
    <m/>
    <m/>
    <d v="1985-08-02T00:00:00"/>
    <n v="50257554"/>
    <s v="GONZALEZ ALEGRE, FERNANDO"/>
    <n v="50171792"/>
    <s v="PALMITESSA, SABRINA MAGALI"/>
    <n v="50250248"/>
    <s v="ZABRANA, NICOLAS HORACIO"/>
    <n v="50256727"/>
    <s v="MARTINEZ DURAN, ROSDARY CAROLI"/>
    <n v="50256044"/>
    <s v="JUNIOR, EULER DE ALMEIDA BARBO"/>
    <n v="20317328061"/>
    <s v="M"/>
    <s v="AR"/>
    <s v="Argentina"/>
    <s v="oscar.caligiuri@neoris.com"/>
    <s v="oscar.caligiuri"/>
    <n v="3760"/>
    <n v="1074"/>
    <n v="63"/>
    <n v="18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BIG DATA &amp; ANALYTICS"/>
    <m/>
    <m/>
    <s v="."/>
    <s v="Sales Performance Management (SAP Commissions) - Callidus-Core Technology"/>
    <m/>
    <m/>
    <m/>
    <m/>
    <m/>
    <n v="0"/>
    <m/>
    <m/>
    <n v="92880"/>
    <n v="1494.6894110074027"/>
    <m/>
    <m/>
    <n v="1"/>
    <n v="151580"/>
    <n v="151580"/>
    <n v="2439.3305439330543"/>
    <n v="0.61274574482121646"/>
    <n v="127141.28130476621"/>
    <n v="2046.0457242479274"/>
    <s v="No Apply"/>
    <m/>
    <n v="92880"/>
    <n v="1494.6894110074027"/>
    <n v="0.61274574482121646"/>
    <n v="127141.28130476621"/>
    <n v="2046.0457242479274"/>
    <s v="ARS"/>
    <n v="0"/>
    <s v="ZABRANA, NICOLAS HORACIO"/>
    <s v="NO"/>
    <m/>
    <n v="0"/>
    <n v="0"/>
    <s v="JUNIOR, EULER DE ALMEIDA BARBOSA"/>
  </r>
  <r>
    <n v="50257652"/>
    <s v="CARRANZA, CARLOS ARIEL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12-16T00:00:00"/>
    <d v="2019-12-16T00:00:00"/>
    <d v="2019-05-01T00:00:00"/>
    <m/>
    <m/>
    <d v="1971-07-27T00:00:00"/>
    <n v="50257554"/>
    <s v="GONZALEZ ALEGRE, FERNANDO"/>
    <n v="50171792"/>
    <s v="PALMITESSA, SABRINA MAGALI"/>
    <n v="50250248"/>
    <s v="ZABRANA, NICOLAS HORACIO"/>
    <n v="50177783"/>
    <s v="ALVAREZ MARTINEZ, CRISTIAN MAR"/>
    <n v="50256044"/>
    <s v="JUNIOR, EULER DE ALMEIDA BARBO"/>
    <n v="20222231982"/>
    <s v="M"/>
    <s v="AR"/>
    <s v="Argentina"/>
    <s v="ariel.carranza@neoris.com"/>
    <s v="ariel.carranza"/>
    <n v="3895"/>
    <n v="1112"/>
    <n v="65"/>
    <n v="19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85320"/>
    <n v="1373.0286449951723"/>
    <m/>
    <m/>
    <n v="1"/>
    <n v="151580"/>
    <n v="151580"/>
    <n v="2439.3305439330543"/>
    <n v="0.56287109117297796"/>
    <n v="131151.09699483847"/>
    <n v="2110.5744608116911"/>
    <s v="No Apply"/>
    <m/>
    <n v="85320"/>
    <n v="1373.0286449951723"/>
    <n v="0.56287109117297796"/>
    <n v="131151.09699483847"/>
    <n v="2110.5744608116911"/>
    <s v="ARS"/>
    <n v="0"/>
    <s v="ZABRANA, NICOLAS HORACIO"/>
    <s v="NO"/>
    <m/>
    <n v="0"/>
    <n v="0"/>
    <s v="JUNIOR, EULER DE ALMEIDA BARBOSA"/>
  </r>
  <r>
    <n v="50257919"/>
    <s v="CASTILLO URDANETA, YAMILES"/>
    <s v="AR"/>
    <s v="IC"/>
    <n v="4"/>
    <n v="3772"/>
    <s v="NEORIS CONSULTING ARGENTINA"/>
    <n v="3772931"/>
    <s v="M-C&amp;E"/>
    <s v="Active"/>
    <s v="Full-time Temporary"/>
    <s v="MNGSER"/>
    <s v="Managed Services"/>
    <s v="FX04"/>
    <s v="Sr Consultant"/>
    <s v="Sr Consultant"/>
    <s v="Sr. Consultant"/>
    <d v="2020-04-20T00:00:00"/>
    <d v="2020-04-20T00:00:00"/>
    <d v="2019-05-01T00:00:00"/>
    <m/>
    <m/>
    <d v="1963-08-31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7960242276"/>
    <s v="F"/>
    <s v="VE"/>
    <s v="Venezuela"/>
    <s v="yamiles.castillo@neoris.com"/>
    <s v="yamiles.castillo"/>
    <n v="4145"/>
    <n v="1183"/>
    <n v="69"/>
    <n v="20"/>
    <n v="16"/>
    <s v="ARGENTINA"/>
    <n v="8"/>
    <s v="ARGENTINA"/>
    <n v="4"/>
    <s v="ROS - BS AS"/>
    <s v="ROS - BS ASMNGSERFX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m/>
    <m/>
    <m/>
    <s v="."/>
    <s v="SAP ECC - SAP MM (MATERIALS MANAGEMENT)"/>
    <m/>
    <m/>
    <m/>
    <m/>
    <m/>
    <n v="0"/>
    <m/>
    <m/>
    <n v="110000"/>
    <n v="1770.1963308657869"/>
    <m/>
    <m/>
    <n v="1"/>
    <n v="124597.26302786423"/>
    <n v="124597.26302786423"/>
    <n v="2005.1056167985876"/>
    <n v="0.88284443274970026"/>
    <n v="154423.56716644636"/>
    <n v="2485.0911999749978"/>
    <s v="No Apply"/>
    <m/>
    <n v="110000"/>
    <n v="1770.1963308657869"/>
    <n v="0.88284443274970026"/>
    <n v="154423.56716644636"/>
    <n v="2485.0911999749978"/>
    <s v="ARS"/>
    <n v="0"/>
    <s v="ZABRANA, NICOLAS HORACIO"/>
    <s v="NO"/>
    <m/>
    <n v="0"/>
    <n v="0"/>
    <s v="RODRIGUEZ, ARIEL EDUARDO"/>
  </r>
  <r>
    <n v="50257653"/>
    <s v="DUBOVICH, MARTIN"/>
    <s v="AR"/>
    <s v="IC"/>
    <n v="4"/>
    <n v="3772"/>
    <s v="NEORIS CONSULTING ARGENTINA"/>
    <n v="3772899"/>
    <s v="MARKETING CORPORATE"/>
    <s v="Active"/>
    <s v="Full-time Regular"/>
    <s v="SUPPOR"/>
    <s v="Business Support"/>
    <s v="EX04"/>
    <s v="BS Sr Consultant"/>
    <s v="BS Sr Consultant"/>
    <s v="Sr. Consultant"/>
    <d v="2019-12-16T00:00:00"/>
    <d v="2019-12-16T00:00:00"/>
    <d v="2019-05-01T00:00:00"/>
    <m/>
    <m/>
    <d v="1988-11-24T00:00:00"/>
    <n v="50256279"/>
    <s v="GONZALEZ SANTIAGO, CYNTHIA"/>
    <n v="50256279"/>
    <s v="GONZALEZ SANTIAGO, CYNTHIA"/>
    <n v="50250248"/>
    <s v="ZABRANA, NICOLAS HORACIO"/>
    <n v="50256279"/>
    <s v="GONZALEZ SANTIAGO, CYNTHIA"/>
    <n v="50255223"/>
    <s v="LONGINOTTI, JOSE LUIS"/>
    <n v="20341526109"/>
    <s v="M"/>
    <s v="AR"/>
    <s v="Argentina"/>
    <s v="martin.dubovich@neoris.com"/>
    <s v="martin.dubovich"/>
    <n v="2895"/>
    <n v="826"/>
    <n v="48"/>
    <n v="14"/>
    <n v="11"/>
    <s v="HEADQUARTERS"/>
    <n v="8"/>
    <s v="ARGENTINA"/>
    <n v="4"/>
    <s v="ROS - BS AS"/>
    <s v="ROS - BS ASSUPPOREX04"/>
    <n v="8"/>
    <s v="Marketing"/>
    <n v="791"/>
    <s v="MARKETING CORPORATE"/>
    <n v="802"/>
    <s v="CORPORATE MARKETING"/>
    <n v="0"/>
    <s v="Non Billable"/>
    <n v="5"/>
    <s v="Corporate"/>
    <m/>
    <s v="ARGBSAS"/>
    <s v="Caseros 3039, P1, Ed Tesla II"/>
    <n v="40"/>
    <m/>
    <s v="."/>
    <s v="BUSINESS SUPPORT"/>
    <m/>
    <m/>
    <s v="."/>
    <s v="MARKETING-MARKETING GENERALIST"/>
    <m/>
    <m/>
    <m/>
    <m/>
    <m/>
    <n v="0"/>
    <m/>
    <m/>
    <n v="70400"/>
    <n v="1132.9256517541037"/>
    <m/>
    <m/>
    <n v="1"/>
    <n v="136655.06267572206"/>
    <n v="136655.06267572206"/>
    <n v="2199.1480958436123"/>
    <n v="0.51516569252217803"/>
    <n v="97457.283779238525"/>
    <n v="1568.3502378377618"/>
    <s v="No Apply"/>
    <m/>
    <n v="70400"/>
    <n v="1132.9256517541037"/>
    <n v="0.51516569252217803"/>
    <n v="97457.283779238525"/>
    <n v="1568.3502378377618"/>
    <s v="ARS"/>
    <n v="0"/>
    <s v="ZABRANA, NICOLAS HORACIO"/>
    <s v="NO"/>
    <m/>
    <n v="0"/>
    <n v="0"/>
    <s v="LUKOWSKI, JORGE"/>
  </r>
  <r>
    <n v="50257817"/>
    <s v="DUCA, LEONARD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20-03-09T00:00:00"/>
    <d v="2020-03-09T00:00:00"/>
    <d v="2019-05-01T00:00:00"/>
    <m/>
    <m/>
    <d v="1986-12-20T00:00:00"/>
    <n v="50178384"/>
    <s v="GAMBARO, MATIAS NICOLAS"/>
    <n v="50171792"/>
    <s v="PALMITESSA, SABRINA MAGALI"/>
    <n v="50250248"/>
    <s v="ZABRANA, NICOLAS HORACIO"/>
    <n v="50178384"/>
    <s v="GAMBARO, MATIAS NICOLAS"/>
    <n v="50172284"/>
    <s v="DELIA, OSCAR ENRIQUE"/>
    <n v="20328451469"/>
    <s v="M"/>
    <s v="AR"/>
    <s v="Argentina"/>
    <s v="leonardo.duca@neoris.com"/>
    <s v="leonardo.duca"/>
    <n v="4555"/>
    <n v="1301"/>
    <n v="76"/>
    <n v="22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SHAREPOINT"/>
    <m/>
    <m/>
    <m/>
    <m/>
    <m/>
    <n v="0"/>
    <m/>
    <m/>
    <n v="115000"/>
    <n v="1850.6598004505954"/>
    <m/>
    <m/>
    <n v="1"/>
    <n v="129956.28509357883"/>
    <n v="129956.28509357883"/>
    <n v="2091.3467185963764"/>
    <n v="0.8849129529763865"/>
    <n v="157505.00606094394"/>
    <n v="2534.6798529279681"/>
    <s v="No Apply"/>
    <m/>
    <n v="115000"/>
    <n v="1850.6598004505954"/>
    <n v="0.8849129529763865"/>
    <n v="157505.00606094394"/>
    <n v="2534.6798529279681"/>
    <s v="ARS"/>
    <n v="0"/>
    <s v="ZABRANA, NICOLAS HORACIO"/>
    <s v="NO"/>
    <m/>
    <n v="0"/>
    <n v="0"/>
    <s v="LAPORTA, JORGE EDUARDO/DELIA, OSCAR ENRIQUE/MATHEU, EDUARDO GABRIEL"/>
  </r>
  <r>
    <n v="50257109"/>
    <s v="FARINA, ALEJANDRO"/>
    <s v="AR"/>
    <s v="IC"/>
    <n v="4"/>
    <n v="3772"/>
    <s v="NEORIS CONSULTING ARGENTINA"/>
    <n v="3772931"/>
    <s v="M-C&amp;E"/>
    <s v="Active"/>
    <s v="Full-time Regular"/>
    <s v="MNGSER"/>
    <s v="Managed Services"/>
    <s v="FY04"/>
    <s v="Sr Consultant - HT"/>
    <s v="Sr Consultant - HT"/>
    <s v="Sr. Consultant"/>
    <d v="2019-06-24T00:00:00"/>
    <d v="2019-06-24T00:00:00"/>
    <d v="2019-05-01T00:00:00"/>
    <m/>
    <m/>
    <d v="1973-04-21T00:00:00"/>
    <n v="50255477"/>
    <s v="CONDOLUCI, CLAUDIO"/>
    <n v="50171792"/>
    <s v="PALMITESSA, SABRINA MAGALI"/>
    <n v="50250248"/>
    <s v="ZABRANA, NICOLAS HORACIO"/>
    <n v="50255477"/>
    <s v="CONDOLUCI, CLAUDIO"/>
    <n v="50255479"/>
    <s v="RODRIGUEZ, ARIEL EDUARDO"/>
    <n v="20232508982"/>
    <s v="M"/>
    <s v="AR"/>
    <s v="Argentina"/>
    <s v="alejandro.farina@neoris.com"/>
    <s v="alejandro.farina"/>
    <n v="6045"/>
    <n v="1726"/>
    <n v="101"/>
    <n v="29"/>
    <n v="16"/>
    <s v="ARGENTINA"/>
    <n v="8"/>
    <s v="ARGENTINA"/>
    <n v="4"/>
    <s v="ROS - BS AS"/>
    <s v="ROS - BS ASMNGSERFY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FINANCIAL (FI)"/>
    <s v="SAP S4 Hana - SAP FI (FINANCIAL ACCOUNTING)"/>
    <m/>
    <m/>
    <m/>
    <m/>
    <m/>
    <n v="0"/>
    <m/>
    <m/>
    <n v="145689.54"/>
    <n v="2344.5371741229483"/>
    <m/>
    <m/>
    <n v="1"/>
    <n v="142040.87985176526"/>
    <n v="142040.87985176526"/>
    <n v="2285.8204031503906"/>
    <n v="1.0256873947277889"/>
    <n v="202990.70848798548"/>
    <n v="3266.6673396843494"/>
    <s v="No Apply"/>
    <m/>
    <n v="145689.54"/>
    <n v="2344.5371741229483"/>
    <n v="1.0256873947277889"/>
    <n v="202990.70848798548"/>
    <n v="3266.6673396843494"/>
    <s v="ARS"/>
    <n v="0"/>
    <s v="ZABRANA, NICOLAS HORACIO"/>
    <s v="NO"/>
    <m/>
    <n v="0"/>
    <n v="0"/>
    <s v="RODRIGUEZ, ARIEL EDUARDO"/>
  </r>
  <r>
    <n v="50257839"/>
    <s v="HERNANDEZ, MONICA ELISA"/>
    <s v="AR"/>
    <s v="IC"/>
    <n v="4"/>
    <n v="228"/>
    <s v="NEORIS ARGENTINA"/>
    <n v="2280923"/>
    <s v="SWF (Non SAP)"/>
    <s v="Active"/>
    <s v="Full-time Regular"/>
    <s v="DEVELO"/>
    <s v="Software Development"/>
    <s v="HX04"/>
    <s v="Sr Functional Analyst"/>
    <s v="Sr Functional Analyst"/>
    <s v="Sr. Consultant"/>
    <d v="2020-03-25T00:00:00"/>
    <d v="2020-03-25T00:00:00"/>
    <d v="2019-05-01T00:00:00"/>
    <m/>
    <m/>
    <d v="1965-09-08T00:00:00"/>
    <n v="50178384"/>
    <s v="GAMBARO, MATIAS NICOLAS"/>
    <n v="50171792"/>
    <s v="PALMITESSA, SABRINA MAGALI"/>
    <n v="50250248"/>
    <s v="ZABRANA, NICOLAS HORACIO"/>
    <n v="50178384"/>
    <s v="GAMBARO, MATIAS NICOLAS"/>
    <n v="50254511"/>
    <s v="CANELO, ALEJANDRO FABIO"/>
    <n v="27177260199"/>
    <s v="F"/>
    <s v="AR"/>
    <s v="Argentina"/>
    <s v="monicae.hernandez@neoris.com"/>
    <s v="monicae.hernandez"/>
    <n v="3855"/>
    <n v="1101"/>
    <n v="64"/>
    <n v="18"/>
    <n v="16"/>
    <s v="ARGENTINA"/>
    <n v="8"/>
    <s v="ARGENTINA"/>
    <n v="4"/>
    <s v="ROS - BS AS"/>
    <s v="ROS - BS ASDEVELOH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Scrum Master"/>
    <m/>
    <m/>
    <m/>
    <m/>
    <m/>
    <n v="0"/>
    <m/>
    <m/>
    <n v="80000"/>
    <n v="1287.4155133569359"/>
    <m/>
    <m/>
    <n v="1"/>
    <n v="135154.536497322"/>
    <n v="135154.536497322"/>
    <n v="2175.0005873402315"/>
    <n v="0.59191501871330199"/>
    <n v="131601.53596238891"/>
    <n v="2117.8232372447524"/>
    <s v="No Apply"/>
    <m/>
    <n v="80000"/>
    <n v="1287.4155133569359"/>
    <n v="0.59191501871330199"/>
    <n v="131601.53596238891"/>
    <n v="2117.8232372447524"/>
    <s v="ARS"/>
    <n v="0"/>
    <s v="ZABRANA, NICOLAS HORACIO"/>
    <s v="NO"/>
    <m/>
    <n v="0"/>
    <n v="0"/>
    <s v="LAPORTA, JORGE EDUARDO/DELIA, OSCAR ENRIQUE/MATHEU, EDUARDO GABRIEL"/>
  </r>
  <r>
    <n v="50257516"/>
    <s v="IGLESIAS, GERMAN IGNACIO"/>
    <s v="AR"/>
    <s v="IC"/>
    <n v="4"/>
    <n v="3446"/>
    <s v="NEORIS ONE ARGENTINA"/>
    <n v="3446134"/>
    <s v="Sales Performance Mgte."/>
    <s v="Active"/>
    <s v="Full-time Regular"/>
    <s v="SYINCO"/>
    <s v="Systems Integration Consulting"/>
    <s v="NX04"/>
    <s v="Sr SI Consultant"/>
    <s v="Sr SI Consultant"/>
    <s v="Sr. Consultant"/>
    <d v="2019-10-21T00:00:00"/>
    <d v="2019-10-21T00:00:00"/>
    <d v="2019-05-01T00:00:00"/>
    <m/>
    <m/>
    <d v="1990-08-22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0353921291"/>
    <s v="M"/>
    <s v="AR"/>
    <s v="Argentina"/>
    <s v="german.iglesias@neoris.com"/>
    <s v="german.iglesias"/>
    <n v="3470"/>
    <n v="991"/>
    <n v="58"/>
    <n v="17"/>
    <n v="16"/>
    <s v="ARGENTINA"/>
    <n v="8"/>
    <s v="ARGENTINA"/>
    <n v="4"/>
    <s v="ROS - BS AS"/>
    <s v="ROS - BS ASSYINCON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s v="PLATFORMS &amp; SOLUTIONS"/>
    <s v="ERP DEVELOPMENT &amp; IMPLEMENTATI"/>
    <s v="CALLIDUS"/>
    <s v="Functional Analyst"/>
    <m/>
    <m/>
    <m/>
    <m/>
    <m/>
    <n v="0"/>
    <m/>
    <m/>
    <n v="85320"/>
    <n v="1373.0286449951723"/>
    <m/>
    <m/>
    <n v="1"/>
    <n v="151580"/>
    <n v="151580"/>
    <n v="2439.3305439330543"/>
    <n v="0.56287109117297796"/>
    <n v="116980.68460089224"/>
    <n v="1882.5343514787937"/>
    <s v="No Apply"/>
    <m/>
    <n v="85320"/>
    <n v="1373.0286449951723"/>
    <n v="0.56287109117297796"/>
    <n v="116980.68460089224"/>
    <n v="1882.5343514787937"/>
    <s v="ARS"/>
    <n v="0"/>
    <s v="ZABRANA, NICOLAS HORACIO"/>
    <s v="NO"/>
    <m/>
    <n v="0"/>
    <n v="0"/>
    <s v="JUNIOR, EULER DE ALMEIDA BARBOSA"/>
  </r>
  <r>
    <n v="50257911"/>
    <s v="LAFFITTE, NORBERTO CARLO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20-04-06T00:00:00"/>
    <d v="2020-04-06T00:00:00"/>
    <d v="2019-05-01T00:00:00"/>
    <m/>
    <m/>
    <d v="1980-01-25T00:00:00"/>
    <n v="50178772"/>
    <s v="MERCOL, JUAN PABLO"/>
    <n v="50171792"/>
    <s v="PALMITESSA, SABRINA MAGALI"/>
    <n v="50250248"/>
    <s v="ZABRANA, NICOLAS HORACIO"/>
    <n v="50178772"/>
    <s v="MERCOL, JUAN PABLO"/>
    <n v="50252948"/>
    <s v="LAPORTA, JORGE EDUARDO"/>
    <n v="20278032044"/>
    <s v="M"/>
    <s v="AR"/>
    <s v="Argentina"/>
    <s v="carlos.laffitte@neoris.com"/>
    <s v="carlos.laffitte"/>
    <n v="5130"/>
    <n v="1465"/>
    <n v="86"/>
    <n v="24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JAVA FULL STACK"/>
    <m/>
    <m/>
    <m/>
    <m/>
    <m/>
    <n v="0"/>
    <m/>
    <m/>
    <n v="130000"/>
    <n v="2092.050209205021"/>
    <m/>
    <m/>
    <n v="1"/>
    <n v="129956.28509357883"/>
    <n v="129956.28509357883"/>
    <n v="2091.3467185963764"/>
    <n v="1.0003363816254804"/>
    <n v="190844.25986930422"/>
    <n v="3071.1982598858099"/>
    <s v="No Apply"/>
    <m/>
    <n v="130000"/>
    <n v="2092.050209205021"/>
    <n v="1.0003363816254804"/>
    <n v="190844.25986930422"/>
    <n v="3071.1982598858099"/>
    <s v="ARS"/>
    <n v="0"/>
    <s v="ZABRANA, NICOLAS HORACIO"/>
    <s v="NO"/>
    <m/>
    <n v="0"/>
    <n v="0"/>
    <s v="LAPORTA, JORGE EDUARDO/DELIA, OSCAR ENRIQUE/MATHEU, EDUARDO GABRIEL"/>
  </r>
  <r>
    <n v="50257735"/>
    <s v="LOPEZ FERNANDEZ, LILIANA"/>
    <s v="AR"/>
    <s v="IC"/>
    <n v="4"/>
    <n v="3446"/>
    <s v="NEORIS ONE ARGENTINA"/>
    <n v="3446134"/>
    <s v="Sales Performance Mgte."/>
    <s v="Active"/>
    <s v="Full-time Regular"/>
    <s v="DEVELO"/>
    <s v="Software Development"/>
    <s v="HX04"/>
    <s v="Sr Functional Analyst"/>
    <s v="Sr Functional Analyst"/>
    <s v="Sr. Consultant"/>
    <d v="2020-02-03T00:00:00"/>
    <d v="2020-02-03T00:00:00"/>
    <d v="2019-05-01T00:00:00"/>
    <m/>
    <m/>
    <d v="1975-12-23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251430565"/>
    <s v="F"/>
    <s v="AR"/>
    <s v="Argentina"/>
    <s v="liliana.lopez@neoris.com"/>
    <s v="liliana.lopez"/>
    <n v="4110"/>
    <n v="1173"/>
    <n v="69"/>
    <n v="20"/>
    <n v="16"/>
    <s v="ARGENTINA"/>
    <n v="8"/>
    <s v="ARGENTINA"/>
    <n v="4"/>
    <s v="ROS - BS AS"/>
    <s v="ROS - BS ASDEVELOH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Sales Performance Management (SAP Commissions) - Callidus-Core Technology"/>
    <m/>
    <m/>
    <m/>
    <m/>
    <m/>
    <n v="0"/>
    <m/>
    <m/>
    <n v="92000"/>
    <n v="1480.5278403604764"/>
    <m/>
    <m/>
    <n v="1"/>
    <n v="135154.536497322"/>
    <n v="135154.536497322"/>
    <n v="2175.0005873402315"/>
    <n v="0.68070227152029728"/>
    <n v="139136.12338432658"/>
    <n v="2239.0750464165849"/>
    <s v="No Apply"/>
    <m/>
    <n v="92000"/>
    <n v="1480.5278403604764"/>
    <n v="0.68070227152029728"/>
    <n v="139136.12338432658"/>
    <n v="2239.0750464165849"/>
    <s v="ARS"/>
    <n v="0"/>
    <s v="ZABRANA, NICOLAS HORACIO"/>
    <s v="NO"/>
    <m/>
    <n v="0"/>
    <n v="0"/>
    <s v="JUNIOR, EULER DE ALMEIDA BARBOSA"/>
  </r>
  <r>
    <n v="50173953"/>
    <s v="MALATESTA, PEDRO IGNACIO"/>
    <s v="AR"/>
    <s v="IC"/>
    <n v="4"/>
    <n v="3446"/>
    <s v="NEORIS ONE ARGENTINA"/>
    <n v="3446923"/>
    <s v="SWF (Non SAP)"/>
    <s v="Active"/>
    <s v="Full-time Regular"/>
    <s v="DEVELO"/>
    <s v="Software Development"/>
    <s v="GX04"/>
    <s v="Sr Developer"/>
    <s v="Sr Developer"/>
    <s v="Sr. Consultant"/>
    <d v="2019-09-16T00:00:00"/>
    <d v="2019-09-16T00:00:00"/>
    <d v="2019-05-01T00:00:00"/>
    <m/>
    <m/>
    <d v="1973-10-30T00:00:00"/>
    <n v="50175323"/>
    <s v="CAVAGNARI, LIONEL"/>
    <n v="50171792"/>
    <s v="PALMITESSA, SABRINA MAGALI"/>
    <n v="50250248"/>
    <s v="ZABRANA, NICOLAS HORACIO"/>
    <n v="50175323"/>
    <s v="CAVAGNARI, LIONEL"/>
    <n v="50172253"/>
    <s v="MATHEU, EDUARDO GABRIEL"/>
    <n v="20235382181"/>
    <s v="M"/>
    <s v="AR"/>
    <s v="Argentina"/>
    <s v="pedro.malatesta@neoris.com"/>
    <s v="pedro.malatesta"/>
    <n v="3550"/>
    <n v="1013"/>
    <n v="59"/>
    <n v="17"/>
    <n v="16"/>
    <s v="ARGENTINA"/>
    <n v="8"/>
    <s v="ARGENTINA"/>
    <n v="3"/>
    <s v="SF - SN - ROJAS"/>
    <s v="SF - SN - ROJASDEVELOGX04"/>
    <n v="7"/>
    <s v="General Operation"/>
    <n v="36"/>
    <s v="Software Factory"/>
    <s v="S64"/>
    <s v="SWF (Non SAP)"/>
    <n v="100"/>
    <s v="Billable"/>
    <n v="54"/>
    <s v="Digital Delivery Center"/>
    <m/>
    <s v="ARGROJAS"/>
    <s v="Rojas - Av. 25 de Mayo 50"/>
    <n v="40"/>
    <m/>
    <s v="."/>
    <s v=".NET"/>
    <s v="DEVELOPMENT CAPABILITIES"/>
    <s v="DEVELOPMENT SKILLS"/>
    <s v="PHP"/>
    <s v="JAVA FULL STACK"/>
    <m/>
    <m/>
    <m/>
    <m/>
    <m/>
    <n v="0"/>
    <m/>
    <m/>
    <n v="82585.25"/>
    <n v="1329.0191503057611"/>
    <m/>
    <m/>
    <n v="0.9"/>
    <n v="116960.65658422094"/>
    <n v="116960.65658422095"/>
    <n v="1882.2120467367388"/>
    <n v="0.7060942748772282"/>
    <n v="121379.50061752911"/>
    <n v="1953.3231512315595"/>
    <s v="No Apply"/>
    <m/>
    <n v="82585.25"/>
    <n v="1329.0191503057611"/>
    <n v="0.7060942748772282"/>
    <n v="121379.50061752911"/>
    <n v="1953.3231512315595"/>
    <s v="ARS"/>
    <n v="0"/>
    <s v="ZABRANA, NICOLAS HORACIO"/>
    <s v="NO"/>
    <m/>
    <n v="0"/>
    <n v="0"/>
    <s v="LAPORTA, JORGE EDUARDO/DELIA, OSCAR ENRIQUE/MATHEU, EDUARDO GABRIEL"/>
  </r>
  <r>
    <n v="50174860"/>
    <s v="MALLADA, MARTIN ADRIAN"/>
    <s v="AR"/>
    <s v="IC"/>
    <n v="4"/>
    <n v="3772"/>
    <s v="NEORIS CONSULTING ARGENTINA"/>
    <n v="3772931"/>
    <s v="M-C&amp;E"/>
    <s v="Active"/>
    <s v="Full-time Temporary"/>
    <s v="MNGSER"/>
    <s v="Managed Services"/>
    <s v="FZ04"/>
    <s v="Sr Consultant - O"/>
    <s v="Sr Consultant - O"/>
    <s v="Sr. Consultant"/>
    <d v="2019-07-22T00:00:00"/>
    <d v="2019-07-22T00:00:00"/>
    <d v="2019-05-01T00:00:00"/>
    <m/>
    <m/>
    <d v="1974-08-07T00:00:00"/>
    <n v="50251136"/>
    <s v="MORALES, MARIANO HERNAN"/>
    <n v="50171792"/>
    <s v="PALMITESSA, SABRINA MAGALI"/>
    <n v="50250248"/>
    <s v="ZABRANA, NICOLAS HORACIO"/>
    <n v="50251136"/>
    <s v="MORALES, MARIANO HERNAN"/>
    <n v="50255479"/>
    <s v="RODRIGUEZ, ARIEL EDUARDO"/>
    <n v="20234777417"/>
    <s v="M"/>
    <s v="AR"/>
    <s v="Argentina"/>
    <s v="martin.mallada@neoris.com"/>
    <s v="martin.mallada"/>
    <n v="5445"/>
    <n v="1555"/>
    <n v="91"/>
    <n v="26"/>
    <n v="16"/>
    <s v="ARGENTINA"/>
    <n v="8"/>
    <s v="ARGENTINA"/>
    <n v="4"/>
    <s v="ROS - BS AS"/>
    <s v="ROS - BS ASMNGSERFZ04"/>
    <n v="7"/>
    <s v="General Operation"/>
    <n v="35"/>
    <s v="SAP BASIS &amp; Global Support"/>
    <s v="S14"/>
    <s v="Managed Services"/>
    <n v="100"/>
    <s v="Billable"/>
    <n v="56"/>
    <s v="New IT"/>
    <m/>
    <s v="ARGBSAS"/>
    <s v="Caseros 3039, P1, Ed Tesla II"/>
    <n v="40"/>
    <m/>
    <s v="."/>
    <s v="SAP FUNCTIONAL"/>
    <s v="PLATFORMS &amp; SOLUTIONS"/>
    <s v="ERP DEVELOPMENT &amp; IMPLEMENTATI"/>
    <s v="SAP R3 - LOGISTICS PM (PLANT M"/>
    <s v="ERP SOLUTIONS - SAP R3 - LOGISTICS PM (PLANT MAINTENANCE)"/>
    <m/>
    <m/>
    <m/>
    <m/>
    <m/>
    <n v="0"/>
    <m/>
    <m/>
    <n v="126560.7"/>
    <n v="2036.7026070164145"/>
    <m/>
    <m/>
    <n v="1"/>
    <n v="131296.04061000748"/>
    <n v="131296.04061000748"/>
    <n v="2112.9069940458235"/>
    <n v="0.96393386588044183"/>
    <n v="183513.4371080905"/>
    <n v="2953.2255730301013"/>
    <s v="No Apply"/>
    <m/>
    <n v="126560.7"/>
    <n v="2036.7026070164145"/>
    <n v="0.96393386588044183"/>
    <n v="183513.4371080905"/>
    <n v="2953.2255730301013"/>
    <s v="ARS"/>
    <n v="0"/>
    <s v="ZABRANA, NICOLAS HORACIO"/>
    <s v="NO"/>
    <m/>
    <n v="0"/>
    <n v="0"/>
    <s v="RODRIGUEZ, ARIEL EDUARDO"/>
  </r>
  <r>
    <n v="50257555"/>
    <s v="MECCIA, CAROLINA VALERIA"/>
    <s v="AR"/>
    <s v="IC"/>
    <n v="4"/>
    <n v="3446"/>
    <s v="NEORIS ONE ARGENTINA"/>
    <n v="3446134"/>
    <s v="Sales Performance Mgte."/>
    <s v="Active"/>
    <s v="Full-time Regular"/>
    <s v="DEVELO"/>
    <s v="Software Development"/>
    <s v="HX04"/>
    <s v="Sr Functional Analyst"/>
    <s v="Sr Functional Analyst"/>
    <s v="Sr. Consultant"/>
    <d v="2019-11-04T00:00:00"/>
    <d v="2019-11-04T00:00:00"/>
    <d v="2019-05-01T00:00:00"/>
    <m/>
    <m/>
    <d v="1974-07-22T00:00:00"/>
    <n v="50257553"/>
    <s v="VILARIÑO, MARCELA"/>
    <n v="50171792"/>
    <s v="PALMITESSA, SABRINA MAGALI"/>
    <n v="50250248"/>
    <s v="ZABRANA, NICOLAS HORACIO"/>
    <n v="50178523"/>
    <s v="RAGGI, PAULA"/>
    <n v="50256044"/>
    <s v="JUNIOR, EULER DE ALMEIDA BARBO"/>
    <n v="27239529947"/>
    <s v="F"/>
    <s v="AR"/>
    <s v="Argentina"/>
    <s v="carolina.meccia@neoris.com"/>
    <s v="carolina.meccia"/>
    <n v="4010"/>
    <n v="1145"/>
    <n v="67"/>
    <n v="19"/>
    <n v="16"/>
    <s v="ARGENTINA"/>
    <n v="8"/>
    <s v="ARGENTINA"/>
    <n v="4"/>
    <s v="ROS - BS AS"/>
    <s v="ROS - BS ASDEVELOH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FUNCTIONAL ANALYST"/>
    <s v="DEVELOPMENT CAPABILITIES"/>
    <s v="FUNCTIONAL ANALYST"/>
    <s v="."/>
    <s v="Sales Performance Management (SAP Commissions) - Callidus-Core Technology"/>
    <m/>
    <m/>
    <m/>
    <m/>
    <m/>
    <n v="0"/>
    <m/>
    <m/>
    <n v="93960"/>
    <n v="1512.0695204377212"/>
    <m/>
    <m/>
    <n v="1"/>
    <n v="135154.536497322"/>
    <n v="135154.536497322"/>
    <n v="2175.0005873402315"/>
    <n v="0.69520418947877316"/>
    <n v="135353.59923229049"/>
    <n v="2178.204043004353"/>
    <s v="No Apply"/>
    <m/>
    <n v="93960"/>
    <n v="1512.0695204377212"/>
    <n v="0.69520418947877316"/>
    <n v="135353.59923229049"/>
    <n v="2178.204043004353"/>
    <s v="ARS"/>
    <n v="0"/>
    <s v="ZABRANA, NICOLAS HORACIO"/>
    <s v="NO"/>
    <m/>
    <n v="0"/>
    <n v="0"/>
    <s v="JUNIOR, EULER DE ALMEIDA BARBOSA"/>
  </r>
  <r>
    <n v="50254101"/>
    <s v="MENDOZA AVENDAÑO, SERGIO GABRIEL"/>
    <s v="AR"/>
    <s v="IC"/>
    <n v="4"/>
    <n v="3446"/>
    <s v="NEORIS ONE ARGENTINA"/>
    <n v="3446134"/>
    <s v="Sales Performance Mgte."/>
    <s v="Active"/>
    <s v="Full-time Regular"/>
    <s v="DEVELO"/>
    <s v="Software Development"/>
    <s v="GX04"/>
    <s v="Sr Developer"/>
    <s v="Sr Developer"/>
    <s v="Sr. Consultant"/>
    <d v="2020-04-01T00:00:00"/>
    <d v="2020-04-01T00:00:00"/>
    <d v="2019-05-01T00:00:00"/>
    <m/>
    <m/>
    <d v="1987-07-27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3331556459"/>
    <s v="M"/>
    <s v="AR"/>
    <s v="Argentina"/>
    <s v="sergio.mendoza@neoris.com"/>
    <s v="sergio.mendoza"/>
    <n v="4465"/>
    <n v="1275"/>
    <n v="74"/>
    <n v="21"/>
    <n v="16"/>
    <s v="ARGENTINA"/>
    <n v="8"/>
    <s v="ARGENTINA"/>
    <n v="4"/>
    <s v="ROS - BS AS"/>
    <s v="ROS - BS ASDEVELOG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BI ETL"/>
    <s v="BIG DATA &amp; ANALYTICS"/>
    <s v="STRUCTURED DATA"/>
    <s v="TERADATA"/>
    <s v="Sales Performance Management (SAP Commissions) - Callidus-Core Technology"/>
    <m/>
    <m/>
    <m/>
    <m/>
    <m/>
    <n v="0"/>
    <m/>
    <m/>
    <n v="110000"/>
    <n v="1770.1963308657869"/>
    <m/>
    <m/>
    <n v="1"/>
    <n v="129956.28509357883"/>
    <n v="129956.28509357883"/>
    <n v="2091.3467185963764"/>
    <n v="0.84643847676002182"/>
    <n v="163952.07239792356"/>
    <n v="2638.4305181513287"/>
    <s v="No Apply"/>
    <m/>
    <n v="110000"/>
    <n v="1770.1963308657869"/>
    <n v="0.84643847676002182"/>
    <n v="163952.07239792356"/>
    <n v="2638.4305181513287"/>
    <s v="ARS"/>
    <n v="0"/>
    <s v="ZABRANA, NICOLAS HORACIO"/>
    <s v="NO"/>
    <m/>
    <n v="0"/>
    <n v="0"/>
    <s v="JUNIOR, EULER DE ALMEIDA BARBOSA"/>
  </r>
  <r>
    <n v="50257865"/>
    <s v="PATRICIO, LEANDRO GABRIEL"/>
    <s v="AR"/>
    <s v="IC"/>
    <n v="4"/>
    <n v="3772"/>
    <s v="NEORIS CONSULTING ARGENTINA"/>
    <n v="3772924"/>
    <s v="SAP Functional Delivery"/>
    <s v="Active"/>
    <s v="Full-time Regular"/>
    <s v="SYINCO"/>
    <s v="Systems Integration Consulting"/>
    <s v="NX04"/>
    <s v="Sr SI Consultant"/>
    <s v="Sr SI Consultant"/>
    <s v="Sr. Consultant"/>
    <d v="2020-04-01T00:00:00"/>
    <d v="2020-04-01T00:00:00"/>
    <d v="2019-05-01T00:00:00"/>
    <m/>
    <m/>
    <d v="1974-01-05T00:00:00"/>
    <n v="50179777"/>
    <s v="GARCIA, VERONICA LORENA"/>
    <n v="50171792"/>
    <s v="PALMITESSA, SABRINA MAGALI"/>
    <n v="50250248"/>
    <s v="ZABRANA, NICOLAS HORACIO"/>
    <n v="50179777"/>
    <s v="GARCIA, VERONICA LORENA"/>
    <n v="50256445"/>
    <s v="LLAMBIAS, JAIME LUIS"/>
    <n v="20233383709"/>
    <s v="M"/>
    <s v="AR"/>
    <s v="Argentina"/>
    <s v="leandro.patricio@neoris.com"/>
    <s v="leandro.patricio"/>
    <n v="5230"/>
    <n v="1493"/>
    <n v="87"/>
    <n v="25"/>
    <n v="16"/>
    <s v="ARGENTINA"/>
    <n v="8"/>
    <s v="ARGENTINA"/>
    <n v="4"/>
    <s v="ROS - BS AS"/>
    <s v="ROS - BS ASSYINCONX04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m/>
    <m/>
    <m/>
    <s v="."/>
    <s v="ERP SOLUTIONS - SAP R3 - LOGISTICS SD (SALES AND DISTRIBUTION)"/>
    <m/>
    <m/>
    <m/>
    <m/>
    <m/>
    <n v="0"/>
    <m/>
    <m/>
    <n v="130000"/>
    <n v="2092.050209205021"/>
    <m/>
    <m/>
    <n v="1"/>
    <n v="151580"/>
    <n v="151580"/>
    <n v="2439.3305439330543"/>
    <n v="0.85763293310463118"/>
    <n v="192013.06186606654"/>
    <n v="3090.0074326692393"/>
    <s v="No Apply"/>
    <m/>
    <n v="130000"/>
    <n v="2092.050209205021"/>
    <n v="0.85763293310463118"/>
    <n v="192013.06186606654"/>
    <n v="3090.0074326692393"/>
    <s v="ARS"/>
    <n v="0"/>
    <s v="ZABRANA, NICOLAS HORACIO"/>
    <s v="NO"/>
    <m/>
    <n v="0"/>
    <n v="0"/>
    <s v="LLAMBIAS, JAIME LUIS"/>
  </r>
  <r>
    <n v="50257273"/>
    <s v="REY DEL CASTILLO, MARIA MERCEDES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9-08-05T00:00:00"/>
    <d v="2019-08-05T00:00:00"/>
    <d v="2019-05-01T00:00:00"/>
    <m/>
    <m/>
    <d v="1978-01-12T00:00:00"/>
    <n v="50178356"/>
    <s v="ORSI, SEBASTIAN ENRIQUE"/>
    <n v="50171792"/>
    <s v="PALMITESSA, SABRINA MAGALI"/>
    <n v="50250248"/>
    <s v="ZABRANA, NICOLAS HORACIO"/>
    <n v="50255564"/>
    <s v="PANELLA, DANTE"/>
    <n v="50252948"/>
    <s v="LAPORTA, JORGE EDUARDO"/>
    <n v="27265005565"/>
    <s v="F"/>
    <s v="AR"/>
    <s v="Argentina"/>
    <s v="maria.rey@neoris.com"/>
    <s v="maria.rey"/>
    <n v="4760"/>
    <n v="1360"/>
    <n v="79"/>
    <n v="23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User Interface (UI)"/>
    <m/>
    <m/>
    <m/>
    <m/>
    <m/>
    <n v="0"/>
    <m/>
    <m/>
    <n v="112901.25"/>
    <n v="1816.8852590923721"/>
    <m/>
    <m/>
    <n v="1"/>
    <n v="129956.28509357883"/>
    <n v="129956.28509357883"/>
    <n v="2091.3467185963764"/>
    <n v="0.86876329158456744"/>
    <n v="162980.43331232393"/>
    <n v="2622.7942277490174"/>
    <s v="No Apply"/>
    <m/>
    <n v="112901.25"/>
    <n v="1816.8852590923721"/>
    <n v="0.86876329158456744"/>
    <n v="162980.43331232393"/>
    <n v="2622.7942277490174"/>
    <s v="ARS"/>
    <n v="0"/>
    <s v="ZABRANA, NICOLAS HORACIO"/>
    <s v="NO"/>
    <m/>
    <n v="0"/>
    <n v="0"/>
    <s v="LAPORTA, JORGE EDUARDO/DELIA, OSCAR ENRIQUE/MATHEU, EDUARDO GABRIEL"/>
  </r>
  <r>
    <n v="50257622"/>
    <s v="RUPPO, JORGE ALBERTO"/>
    <s v="AR"/>
    <s v="IC"/>
    <n v="4"/>
    <n v="3446"/>
    <s v="NEORIS ONE ARGENTINA"/>
    <n v="3446134"/>
    <s v="Sales Performance Mgte."/>
    <s v="Active"/>
    <s v="Full-time Regular"/>
    <s v="DEVELO"/>
    <s v="Software Development"/>
    <s v="HX04"/>
    <s v="Sr Functional Analyst"/>
    <s v="Sr Functional Analyst"/>
    <s v="Sr. Consultant"/>
    <d v="2019-12-02T00:00:00"/>
    <d v="2019-12-02T00:00:00"/>
    <d v="2019-05-01T00:00:00"/>
    <m/>
    <m/>
    <d v="1971-05-18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222513090"/>
    <s v="M"/>
    <s v="AR"/>
    <s v="Argentina"/>
    <s v="jorge.ruppo@neoris.com"/>
    <s v="jorge.ruppo"/>
    <n v="4640"/>
    <n v="1325"/>
    <n v="77"/>
    <n v="22"/>
    <n v="16"/>
    <s v="ARGENTINA"/>
    <n v="8"/>
    <s v="ARGENTINA"/>
    <n v="4"/>
    <s v="ROS - BS AS"/>
    <s v="ROS - BS ASDEVELOHX04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m/>
    <m/>
    <m/>
    <s v="."/>
    <s v="Functional Analyst"/>
    <m/>
    <m/>
    <m/>
    <m/>
    <m/>
    <n v="0"/>
    <m/>
    <m/>
    <n v="111250"/>
    <n v="1790.3121982619891"/>
    <m/>
    <m/>
    <n v="1"/>
    <n v="135154.536497322"/>
    <n v="135154.536497322"/>
    <n v="2175.0005873402315"/>
    <n v="0.82313182289818554"/>
    <n v="156702.26299219154"/>
    <n v="2521.7615544285732"/>
    <s v="No Apply"/>
    <m/>
    <n v="111250"/>
    <n v="1790.3121982619891"/>
    <n v="0.82313182289818554"/>
    <n v="156702.26299219154"/>
    <n v="2521.7615544285732"/>
    <s v="ARS"/>
    <n v="0"/>
    <s v="ZABRANA, NICOLAS HORACIO"/>
    <s v="NO"/>
    <m/>
    <n v="0"/>
    <n v="0"/>
    <s v="JUNIOR, EULER DE ALMEIDA BARBOSA"/>
  </r>
  <r>
    <n v="50257306"/>
    <s v="TAMAYO, EDUARDO LIDI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9-08-12T00:00:00"/>
    <d v="2019-08-12T00:00:00"/>
    <d v="2019-05-01T00:00:00"/>
    <m/>
    <m/>
    <d v="1981-06-07T00:00:00"/>
    <n v="50257641"/>
    <s v="CINCOTTI AQUIAS, CARMEN LUISA"/>
    <n v="50171792"/>
    <s v="PALMITESSA, SABRINA MAGALI"/>
    <n v="50250248"/>
    <s v="ZABRANA, NICOLAS HORACIO"/>
    <n v="50257641"/>
    <s v="CINCOTTI AQUIAS, CARMEN LUISA"/>
    <n v="50252948"/>
    <s v="LAPORTA, JORGE EDUARDO"/>
    <n v="23289510109"/>
    <s v="M"/>
    <s v="AR"/>
    <s v="Argentina"/>
    <s v="eduardo.tamayo@neoris.com"/>
    <s v="eduardo.tamayo"/>
    <n v="3985"/>
    <n v="1138"/>
    <n v="66"/>
    <n v="19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.NET"/>
    <s v="DEVELOPMENT CAPABILITIES"/>
    <s v="DEVELOPMENT SKILLS"/>
    <s v=".NET WEB"/>
    <s v=".NET WEB"/>
    <m/>
    <m/>
    <m/>
    <m/>
    <m/>
    <n v="0"/>
    <m/>
    <m/>
    <n v="98290.5"/>
    <n v="1581.7589314451238"/>
    <m/>
    <m/>
    <n v="1"/>
    <n v="129956.28509357883"/>
    <n v="129956.28509357883"/>
    <n v="2091.3467185963764"/>
    <n v="0.75633510090891753"/>
    <n v="136651.7757143754"/>
    <n v="2199.0951997807433"/>
    <s v="No Apply"/>
    <m/>
    <n v="98290.5"/>
    <n v="1581.7589314451238"/>
    <n v="0.75633510090891753"/>
    <n v="136651.7757143754"/>
    <n v="2199.0951997807433"/>
    <s v="ARS"/>
    <n v="0"/>
    <s v="ZABRANA, NICOLAS HORACIO"/>
    <s v="NO"/>
    <m/>
    <n v="0"/>
    <n v="0"/>
    <s v="LAPORTA, JORGE EDUARDO/DELIA, OSCAR ENRIQUE/MATHEU, EDUARDO GABRIEL"/>
  </r>
  <r>
    <n v="50256934"/>
    <s v="VAISIETA, MARTIN ARIEL"/>
    <s v="AR"/>
    <s v="IC"/>
    <n v="4"/>
    <n v="228"/>
    <s v="NEORIS ARGENTINA"/>
    <n v="2282945"/>
    <s v="UX/UI"/>
    <s v="Active"/>
    <s v="Full-time Regular"/>
    <s v="CONSUL"/>
    <s v="Business Consulting"/>
    <s v="BX04"/>
    <s v="Sr Business Consultant"/>
    <s v="Sr Business Consultant"/>
    <s v="Sr. Consultant"/>
    <d v="2019-05-06T00:00:00"/>
    <d v="2019-05-06T00:00:00"/>
    <d v="2019-05-01T00:00:00"/>
    <m/>
    <m/>
    <d v="1985-12-11T00:00:00"/>
    <n v="50252948"/>
    <s v="LAPORTA, JORGE EDUARDO"/>
    <n v="50171792"/>
    <s v="PALMITESSA, SABRINA MAGALI"/>
    <n v="50250248"/>
    <s v="ZABRANA, NICOLAS HORACIO"/>
    <n v="50252948"/>
    <s v="LAPORTA, JORGE EDUARDO"/>
    <n v="50256151"/>
    <s v="SANTORE, ROBERT"/>
    <n v="20320062765"/>
    <s v="M"/>
    <s v="AR"/>
    <s v="Argentina"/>
    <s v="martin.vaisieta@neoris.com"/>
    <s v="martin.vaisieta"/>
    <n v="4080"/>
    <n v="1165"/>
    <n v="68"/>
    <n v="19"/>
    <n v="16"/>
    <s v="ARGENTINA"/>
    <n v="8"/>
    <s v="ARGENTINA"/>
    <n v="4"/>
    <s v="ROS - BS AS"/>
    <s v="ROS - BS ASCONSULBX04"/>
    <n v="7"/>
    <s v="General Operation"/>
    <n v="994"/>
    <s v="UX/UI"/>
    <s v="J82"/>
    <s v="UX/UI"/>
    <n v="100"/>
    <s v="Billable"/>
    <n v="63"/>
    <s v="Marketing Digital"/>
    <m/>
    <s v="ARGBSAS"/>
    <s v="Caseros 3039, P1, Ed Tesla II"/>
    <n v="40"/>
    <m/>
    <s v="."/>
    <s v="OTHER"/>
    <s v="USER EXPERIENCE DESIGN"/>
    <s v="USER EXPERIENCE DESIGNER (UX)"/>
    <s v="."/>
    <s v="User Experience Designer (UX)"/>
    <m/>
    <m/>
    <m/>
    <m/>
    <m/>
    <n v="0"/>
    <m/>
    <m/>
    <n v="102637.5"/>
    <n v="1651.7138719021564"/>
    <m/>
    <m/>
    <n v="1"/>
    <n v="135315.30715929341"/>
    <n v="135315.30715929341"/>
    <n v="2177.5878203941652"/>
    <n v="0.75850620417374481"/>
    <n v="140323.24937936576"/>
    <n v="2258.179101695619"/>
    <s v="No Apply"/>
    <m/>
    <n v="102637.5"/>
    <n v="1651.7138719021564"/>
    <n v="0.75850620417374481"/>
    <n v="140323.24937936576"/>
    <n v="2258.179101695619"/>
    <s v="ARS"/>
    <n v="0"/>
    <s v="ZABRANA, NICOLAS HORACIO"/>
    <s v="NO"/>
    <m/>
    <n v="0"/>
    <n v="0"/>
    <s v="LAPORTA, JORGE EDUARDO"/>
  </r>
  <r>
    <n v="50257084"/>
    <s v="VILLELLA, FABRIZIO"/>
    <s v="AR"/>
    <s v="IC"/>
    <n v="4"/>
    <n v="228"/>
    <s v="NEORIS ARGENTINA"/>
    <n v="2280923"/>
    <s v="SWF (Non SAP)"/>
    <s v="Active"/>
    <s v="Full-time Regular"/>
    <s v="DEVELO"/>
    <s v="Software Development"/>
    <s v="GX04"/>
    <s v="Sr Developer"/>
    <s v="Sr Developer"/>
    <s v="Sr. Consultant"/>
    <d v="2019-06-18T00:00:00"/>
    <d v="2019-06-18T00:00:00"/>
    <d v="2019-05-01T00:00:00"/>
    <m/>
    <m/>
    <d v="1991-05-01T00:00:00"/>
    <n v="50179777"/>
    <s v="GARCIA, VERONICA LORENA"/>
    <n v="50171792"/>
    <s v="PALMITESSA, SABRINA MAGALI"/>
    <n v="50250248"/>
    <s v="ZABRANA, NICOLAS HORACIO"/>
    <n v="50255564"/>
    <s v="PANELLA, DANTE"/>
    <n v="50252948"/>
    <s v="LAPORTA, JORGE EDUARDO"/>
    <n v="20358549846"/>
    <s v="M"/>
    <s v="AR"/>
    <s v="Argentina"/>
    <s v="fabrizio.villella@neoris.com"/>
    <s v="fabrizio.villella"/>
    <n v="4200"/>
    <n v="1199"/>
    <n v="70"/>
    <n v="20"/>
    <n v="16"/>
    <s v="ARGENTINA"/>
    <n v="8"/>
    <s v="ARGENTINA"/>
    <n v="4"/>
    <s v="ROS - BS AS"/>
    <s v="ROS - BS ASDEVELOGX04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JAVA"/>
    <s v="DEVELOPMENT CAPABILITIES"/>
    <s v="DEVELOPMENT SKILLS"/>
    <s v="JAVA FULL STACK"/>
    <s v="JAVA FULL STACK"/>
    <m/>
    <m/>
    <m/>
    <m/>
    <m/>
    <n v="0"/>
    <m/>
    <m/>
    <n v="105777"/>
    <n v="1702.2368844544576"/>
    <m/>
    <m/>
    <n v="1"/>
    <n v="129956.28509357883"/>
    <n v="129956.28509357883"/>
    <n v="2091.3467185963764"/>
    <n v="0.81394293414768026"/>
    <n v="144269.13540333157"/>
    <n v="2321.6790377105176"/>
    <s v="No Apply"/>
    <m/>
    <n v="105777"/>
    <n v="1702.2368844544576"/>
    <n v="0.81394293414768026"/>
    <n v="144269.13540333157"/>
    <n v="2321.6790377105176"/>
    <s v="ARS"/>
    <n v="0"/>
    <s v="ZABRANA, NICOLAS HORACIO"/>
    <s v="NO"/>
    <m/>
    <n v="0"/>
    <n v="0"/>
    <s v="LAPORTA, JORGE EDUARDO/DELIA, OSCAR ENRIQUE/MATHEU, EDUARDO GABRIEL"/>
  </r>
  <r>
    <n v="50257641"/>
    <s v="CINCOTTI AQUIAS, CARMEN LUISA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19-12-16T00:00:00"/>
    <d v="2019-12-16T00:00:00"/>
    <d v="2019-05-01T00:00:00"/>
    <m/>
    <m/>
    <d v="1982-09-03T00:00:00"/>
    <n v="50173362"/>
    <s v="MENDEZ, ALBERTO JUAN"/>
    <n v="50171792"/>
    <s v="PALMITESSA, SABRINA MAGALI"/>
    <n v="50250248"/>
    <s v="ZABRANA, NICOLAS HORACIO"/>
    <n v="50251445"/>
    <s v="FOJGIEL, MATIAS ARIEL"/>
    <n v="50172284"/>
    <s v="DELIA, OSCAR ENRIQUE"/>
    <n v="27957879115"/>
    <s v="F"/>
    <s v="VE"/>
    <s v="Venezuela"/>
    <s v="carmen.cincotti@neoris.com"/>
    <s v="carmen.cincotti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Knowdledge Lead - Development Skills"/>
    <m/>
    <m/>
    <m/>
    <m/>
    <m/>
    <n v="0"/>
    <m/>
    <m/>
    <n v="142600"/>
    <n v="2294.8181525587383"/>
    <m/>
    <m/>
    <n v="1"/>
    <n v="157950.29104527101"/>
    <n v="157950.29104527101"/>
    <n v="2541.8456878865627"/>
    <n v="0.90281568369588272"/>
    <n v="195211.31962246393"/>
    <n v="3141.4760158104914"/>
    <s v="No Apply"/>
    <m/>
    <n v="142600"/>
    <n v="2294.8181525587383"/>
    <n v="0.90281568369588272"/>
    <n v="195211.31962246393"/>
    <n v="3141.4760158104914"/>
    <s v="ARS"/>
    <n v="0"/>
    <s v="ZABRANA, NICOLAS HORACIO"/>
    <s v="NO"/>
    <m/>
    <n v="0"/>
    <n v="0"/>
    <s v="LAPORTA, JORGE EDUARDO/DELIA, OSCAR ENRIQUE/MATHEU, EDUARDO GABRIEL"/>
  </r>
  <r>
    <n v="50257794"/>
    <s v="LEONE, NESTOR"/>
    <s v="AR"/>
    <s v="IC"/>
    <n v="5"/>
    <n v="228"/>
    <s v="NEORIS ARGENTINA"/>
    <n v="2280923"/>
    <s v="SWF (Non SAP)"/>
    <s v="Active"/>
    <s v="Full-time Regular"/>
    <s v="DEVELO"/>
    <s v="Software Development"/>
    <s v="DX05"/>
    <s v="Technical Lead"/>
    <s v="Technical Lead"/>
    <s v="Project / Technical Lead"/>
    <d v="2020-03-02T00:00:00"/>
    <d v="2020-03-02T00:00:00"/>
    <d v="2019-05-01T00:00:00"/>
    <m/>
    <m/>
    <d v="1966-12-14T00:00:00"/>
    <n v="50175141"/>
    <s v="YUTIZ, GABRIELA LAURA"/>
    <n v="50171792"/>
    <s v="PALMITESSA, SABRINA MAGALI"/>
    <n v="50250248"/>
    <s v="ZABRANA, NICOLAS HORACIO"/>
    <n v="50175141"/>
    <s v="YUTIZ, GABRIELA LAURA"/>
    <n v="50172284"/>
    <s v="DELIA, OSCAR ENRIQUE"/>
    <n v="20180290150"/>
    <s v="M"/>
    <s v="AR"/>
    <s v="Argentina"/>
    <s v="nestor.leone@neoris.com"/>
    <s v="nestor.leone"/>
    <n v="5925"/>
    <n v="1692"/>
    <n v="99"/>
    <n v="28"/>
    <n v="16"/>
    <s v="ARGENTINA"/>
    <n v="8"/>
    <s v="ARGENTINA"/>
    <n v="4"/>
    <s v="ROS - BS AS"/>
    <s v="ROS - BS ASDEVELODX05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m/>
    <m/>
    <m/>
    <s v="."/>
    <s v=".NET WEB"/>
    <m/>
    <m/>
    <m/>
    <m/>
    <m/>
    <n v="0"/>
    <m/>
    <m/>
    <n v="155000"/>
    <n v="2494.3675571290632"/>
    <m/>
    <m/>
    <n v="1"/>
    <n v="157950.29104527101"/>
    <n v="157950.29104527101"/>
    <n v="2541.8456878865627"/>
    <n v="0.98132139532161167"/>
    <n v="219582.91122725047"/>
    <n v="3533.6805797755146"/>
    <s v="No Apply"/>
    <m/>
    <n v="155000"/>
    <n v="2494.3675571290632"/>
    <n v="0.98132139532161167"/>
    <n v="219582.91122725047"/>
    <n v="3533.6805797755146"/>
    <s v="ARS"/>
    <n v="0"/>
    <s v="ZABRANA, NICOLAS HORACIO"/>
    <s v="NO"/>
    <m/>
    <n v="0"/>
    <n v="0"/>
    <s v="LAPORTA, JORGE EDUARDO/DELIA, OSCAR ENRIQUE/MATHEU, EDUARDO GABRIEL"/>
  </r>
  <r>
    <n v="50257573"/>
    <s v="SANSALONE, MARTIN"/>
    <s v="AR"/>
    <s v="IC"/>
    <n v="5"/>
    <n v="3446"/>
    <s v="NEORIS ONE ARGENTINA"/>
    <n v="3446134"/>
    <s v="Sales Performance Mgte."/>
    <s v="Active"/>
    <s v="Full-time Regular"/>
    <s v="SERMGT"/>
    <s v="Service Management"/>
    <s v="MU05"/>
    <s v="Service Lead"/>
    <s v="Service Lead"/>
    <s v="Project / Technical Lead"/>
    <d v="2019-11-11T00:00:00"/>
    <d v="2019-11-11T00:00:00"/>
    <d v="2019-05-01T00:00:00"/>
    <m/>
    <m/>
    <d v="1970-08-18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3217306159"/>
    <s v="M"/>
    <s v="AR"/>
    <s v="Argentina"/>
    <s v="martin.sansalone@neoris.com"/>
    <s v="martin.sansalone"/>
    <n v="4915"/>
    <n v="1404"/>
    <n v="82"/>
    <n v="23"/>
    <n v="16"/>
    <s v="ARGENTINA"/>
    <n v="8"/>
    <s v="ARGENTINA"/>
    <n v="4"/>
    <s v="ROS - BS AS"/>
    <s v="ROS - BS ASSERMGTMU05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PROJECT MANAGER"/>
    <s v="PROJECT MANAGEMENT &amp; PMO"/>
    <s v="SERVICE LEADER"/>
    <s v="."/>
    <s v="SERVICE MANAGER"/>
    <m/>
    <m/>
    <m/>
    <m/>
    <m/>
    <n v="0"/>
    <m/>
    <m/>
    <n v="114400"/>
    <n v="1841.0041841004183"/>
    <m/>
    <m/>
    <n v="1"/>
    <n v="149617.88731713509"/>
    <n v="149617.88731713509"/>
    <n v="2407.7548650971207"/>
    <n v="0.7646144592157883"/>
    <n v="169360.37776626259"/>
    <n v="2725.4647210534695"/>
    <s v="No Apply"/>
    <m/>
    <n v="114400"/>
    <n v="1841.0041841004183"/>
    <n v="0.7646144592157883"/>
    <n v="169360.37776626259"/>
    <n v="2725.4647210534695"/>
    <s v="ARS"/>
    <n v="0"/>
    <s v="ZABRANA, NICOLAS HORACIO"/>
    <s v="NO"/>
    <m/>
    <n v="0"/>
    <n v="0"/>
    <s v="JUNIOR, EULER DE ALMEIDA BARBOSA"/>
  </r>
  <r>
    <n v="50257816"/>
    <s v="TORRES, MARIA PAZ"/>
    <s v="AR"/>
    <s v="IC"/>
    <n v="5"/>
    <n v="228"/>
    <s v="NEORIS ARGENTINA"/>
    <n v="2280200"/>
    <s v="HUMAN CAPITAL"/>
    <s v="Active"/>
    <s v="Full-time Regular"/>
    <s v="SUPPOR"/>
    <s v="Business Support"/>
    <s v="PX05"/>
    <s v="Technical Lead"/>
    <s v="Technical Lead"/>
    <s v="Project / Technical Lead"/>
    <d v="2020-03-09T00:00:00"/>
    <d v="2020-03-09T00:00:00"/>
    <d v="2019-05-01T00:00:00"/>
    <m/>
    <m/>
    <d v="1985-05-22T00:00:00"/>
    <n v="50250248"/>
    <s v="ZABRANA, NICOLAS HORACIO"/>
    <n v="50171792"/>
    <s v="PALMITESSA, SABRINA MAGALI"/>
    <n v="50250248"/>
    <s v="ZABRANA, NICOLAS HORACIO"/>
    <n v="50250248"/>
    <s v="ZABRANA, NICOLAS HORACIO"/>
    <n v="50250248"/>
    <s v="ZABRANA, NICOLAS HORACIO"/>
    <n v="27316817292"/>
    <s v="F"/>
    <s v="AR"/>
    <s v="Argentina"/>
    <s v="maria.paz@neoris.com"/>
    <s v="maria.paz"/>
    <n v="4265"/>
    <n v="1218"/>
    <n v="71"/>
    <n v="20"/>
    <n v="16"/>
    <s v="ARGENTINA"/>
    <n v="8"/>
    <s v="ARGENTINA"/>
    <n v="4"/>
    <s v="ROS - BS AS"/>
    <s v="ROS - BS ASSUPPORPX05"/>
    <n v="2"/>
    <s v="Human Capital"/>
    <n v="203"/>
    <s v="Human Capital"/>
    <s v="HC3"/>
    <s v="Human Capital"/>
    <n v="0"/>
    <s v="Non Billable"/>
    <n v="10"/>
    <s v="Country Management"/>
    <m/>
    <s v="ARGROS"/>
    <s v="Rosario-MadresPlaza 25Mayo3020"/>
    <n v="40"/>
    <m/>
    <s v="."/>
    <m/>
    <m/>
    <m/>
    <s v="."/>
    <s v="HUMAN CAPITAL-BUSINESS PARTNER / GENERALIST"/>
    <m/>
    <m/>
    <m/>
    <m/>
    <m/>
    <n v="0"/>
    <m/>
    <m/>
    <n v="110000"/>
    <n v="1770.1963308657869"/>
    <m/>
    <m/>
    <n v="1"/>
    <n v="166092.05862492416"/>
    <n v="166092.05862492416"/>
    <n v="2672.868661488963"/>
    <n v="0.66228331992925971"/>
    <n v="160421.51687760709"/>
    <n v="2581.6143688060361"/>
    <s v="No Apply"/>
    <m/>
    <n v="110000"/>
    <n v="1770.1963308657869"/>
    <n v="0.66228331992925971"/>
    <n v="160421.51687760709"/>
    <n v="2581.6143688060361"/>
    <s v="ARS"/>
    <n v="0"/>
    <s v="ZABRANA, NICOLAS HORACIO"/>
    <s v="NO"/>
    <m/>
    <n v="0"/>
    <n v="0"/>
    <s v="ZABRANA, NICOLAS HORACIO"/>
  </r>
  <r>
    <n v="50257568"/>
    <s v="GABRIELLI, KARINA"/>
    <s v="AR"/>
    <s v="Mgmt"/>
    <n v="6"/>
    <n v="3772"/>
    <s v="NEORIS CONSULTING ARGENTINA"/>
    <n v="3772906"/>
    <s v="SAP Delivery"/>
    <s v="Active"/>
    <s v="Full-time Regular"/>
    <s v="PROJCT"/>
    <s v="Project Management"/>
    <s v="PM06"/>
    <s v="Project Manager"/>
    <s v="Project Manager"/>
    <s v="Manager / Master"/>
    <d v="2019-11-11T00:00:00"/>
    <d v="2019-11-11T00:00:00"/>
    <d v="2019-05-01T00:00:00"/>
    <m/>
    <m/>
    <d v="1974-07-26T00:00:00"/>
    <n v="50173959"/>
    <s v="RODRIGUEZ, CESAR"/>
    <n v="50171792"/>
    <s v="PALMITESSA, SABRINA MAGALI"/>
    <n v="50250248"/>
    <s v="ZABRANA, NICOLAS HORACIO"/>
    <n v="50173959"/>
    <s v="RODRIGUEZ, CESAR"/>
    <n v="50173959"/>
    <s v="RODRIGUEZ, CESAR"/>
    <n v="27241281731"/>
    <s v="F"/>
    <s v="AR"/>
    <s v="Argentina"/>
    <s v="karina.gabrielli@neoris.com"/>
    <s v="karina.gabrielli"/>
    <n v="7315"/>
    <n v="2090"/>
    <n v="122"/>
    <n v="35"/>
    <n v="16"/>
    <s v="ARGENTINA"/>
    <n v="8"/>
    <s v="ARGENTINA"/>
    <n v="3"/>
    <s v="SF - SN - ROJAS"/>
    <s v="SF - SN - ROJASPROJCTPM06"/>
    <n v="7"/>
    <s v="General Operation"/>
    <n v="40"/>
    <s v="SAP Technical"/>
    <s v="T44"/>
    <s v="SAP Delivery"/>
    <n v="100"/>
    <s v="Billable"/>
    <n v="55"/>
    <s v="Foundational Solutions"/>
    <m/>
    <s v="ARGBSAS"/>
    <s v="Caseros 3039, P1, Ed Tesla II"/>
    <n v="40"/>
    <m/>
    <s v="."/>
    <s v="PROJECT MANAGER"/>
    <m/>
    <m/>
    <s v="."/>
    <s v="PROJECT MANAGER"/>
    <m/>
    <m/>
    <m/>
    <m/>
    <n v="15"/>
    <n v="332640"/>
    <m/>
    <m/>
    <n v="184800"/>
    <n v="2973.929835854522"/>
    <m/>
    <m/>
    <n v="1"/>
    <n v="162657"/>
    <n v="180730"/>
    <n v="2908.4325716124881"/>
    <n v="1.0225197808886184"/>
    <n v="302294.60567528201"/>
    <n v="4864.7345618809468"/>
    <s v="No Apply"/>
    <m/>
    <n v="184800"/>
    <n v="2973.929835854522"/>
    <n v="1.0225197808886184"/>
    <n v="302294.60567528201"/>
    <n v="4864.7345618809468"/>
    <s v="ARS"/>
    <n v="0"/>
    <s v="ZABRANA, NICOLAS HORACIO"/>
    <s v="NO"/>
    <m/>
    <n v="0"/>
    <n v="0"/>
    <s v="RODRIGUEZ, CESAR"/>
  </r>
  <r>
    <n v="50251673"/>
    <s v="GARCIA, XAVIER LUIS"/>
    <s v="AR"/>
    <s v="Mgmt"/>
    <n v="6"/>
    <n v="228"/>
    <s v="NEORIS ARGENTINA"/>
    <n v="2280923"/>
    <s v="SWF (Non SAP)"/>
    <s v="Active"/>
    <s v="Full-time Regular"/>
    <s v="SERMGT"/>
    <s v="Service Management"/>
    <s v="MU06"/>
    <s v="Service Manager"/>
    <s v="Service Manager"/>
    <s v="Manager / Master"/>
    <d v="2019-10-07T00:00:00"/>
    <d v="2019-10-07T00:00:00"/>
    <d v="2019-05-01T00:00:00"/>
    <m/>
    <m/>
    <d v="1993-04-26T00:00:00"/>
    <n v="50257458"/>
    <s v="HAEBERLI, ARMANDO OSCAR"/>
    <n v="50171792"/>
    <s v="PALMITESSA, SABRINA MAGALI"/>
    <n v="50250248"/>
    <s v="ZABRANA, NICOLAS HORACIO"/>
    <n v="50172284"/>
    <s v="DELIA, OSCAR ENRIQUE"/>
    <n v="50172284"/>
    <s v="DELIA, OSCAR ENRIQUE"/>
    <n v="20374831004"/>
    <s v="M"/>
    <s v="AR"/>
    <s v="Argentina"/>
    <s v="xavier.garcia@neoris.com"/>
    <s v="xavier.garcia"/>
    <n v="6470"/>
    <n v="1848"/>
    <n v="108"/>
    <n v="31"/>
    <n v="16"/>
    <s v="ARGENTINA"/>
    <n v="8"/>
    <s v="ARGENTINA"/>
    <n v="4"/>
    <s v="ROS - BS AS"/>
    <s v="ROS - BS ASSERMGTMU06"/>
    <n v="7"/>
    <s v="General Operation"/>
    <n v="36"/>
    <s v="Software Factory"/>
    <s v="S63"/>
    <s v="SWF (Non SAP)"/>
    <n v="100"/>
    <s v="Billable"/>
    <n v="54"/>
    <s v="Digital Delivery Center"/>
    <m/>
    <s v="ARGBSAS"/>
    <s v="Caseros 3039, P1, Ed Tesla II"/>
    <n v="40"/>
    <m/>
    <s v="."/>
    <s v="PROJECT MANAGER"/>
    <m/>
    <m/>
    <m/>
    <s v="PROJECT MANAGER"/>
    <m/>
    <m/>
    <m/>
    <m/>
    <n v="15"/>
    <n v="270270"/>
    <m/>
    <m/>
    <n v="150150"/>
    <n v="2416.317991631799"/>
    <m/>
    <m/>
    <n v="1"/>
    <n v="180730"/>
    <n v="180730"/>
    <n v="2908.4325716124881"/>
    <n v="0.8307973219720024"/>
    <n v="201278.91784915197"/>
    <n v="3239.1200168836817"/>
    <s v="No Apply"/>
    <m/>
    <n v="150150"/>
    <n v="2416.317991631799"/>
    <n v="0.8307973219720024"/>
    <n v="201278.91784915197"/>
    <n v="3239.1200168836817"/>
    <s v="ARS"/>
    <n v="0"/>
    <s v="ZABRANA, NICOLAS HORACIO"/>
    <s v="NO"/>
    <m/>
    <n v="0"/>
    <n v="0"/>
    <s v="LAPORTA, JORGE EDUARDO/DELIA, OSCAR ENRIQUE/MATHEU, EDUARDO GABRIEL"/>
  </r>
  <r>
    <n v="50257554"/>
    <s v="GONZALEZ ALEGRE, FERNANDO"/>
    <s v="AR"/>
    <s v="Mgmt"/>
    <n v="6"/>
    <n v="3446"/>
    <s v="NEORIS ONE ARGENTINA"/>
    <n v="3446134"/>
    <s v="Sales Performance Mgte."/>
    <s v="Active"/>
    <s v="Full-time Regular"/>
    <s v="PROJCT"/>
    <s v="Project Management"/>
    <s v="PM06"/>
    <s v="Project Manager"/>
    <s v="Project Manager"/>
    <s v="Manager / Master"/>
    <d v="2019-11-04T00:00:00"/>
    <d v="2019-11-04T00:00:00"/>
    <d v="2019-05-01T00:00:00"/>
    <m/>
    <m/>
    <d v="1987-06-03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329454933"/>
    <s v="M"/>
    <s v="AR"/>
    <s v="Argentina"/>
    <s v="fernando.alegre@neoris.com"/>
    <s v="fernando.alegre"/>
    <n v="7315"/>
    <n v="2090"/>
    <n v="122"/>
    <n v="35"/>
    <n v="16"/>
    <s v="ARGENTINA"/>
    <n v="8"/>
    <s v="ARGENTINA"/>
    <n v="4"/>
    <s v="ROS - BS AS"/>
    <s v="ROS - BS ASPROJCTPM06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PROJECT MANAGER"/>
    <s v="PROJECT MANAGEMENT &amp; PMO"/>
    <s v="PROJECT MANAGER"/>
    <s v="."/>
    <s v="PROJECT MANAGER"/>
    <m/>
    <m/>
    <m/>
    <m/>
    <n v="15"/>
    <n v="270216"/>
    <m/>
    <m/>
    <n v="150120"/>
    <n v="2415.8352108142903"/>
    <m/>
    <m/>
    <n v="1"/>
    <n v="180730"/>
    <n v="180730"/>
    <n v="2908.4325716124881"/>
    <n v="0.8306313285010789"/>
    <n v="232082.6697938717"/>
    <n v="3734.8353684240697"/>
    <s v="No Apply"/>
    <m/>
    <n v="150120"/>
    <n v="2415.8352108142903"/>
    <n v="0.8306313285010789"/>
    <n v="232082.6697938717"/>
    <n v="3734.8353684240697"/>
    <s v="ARS"/>
    <n v="0"/>
    <s v="ZABRANA, NICOLAS HORACIO"/>
    <s v="NO"/>
    <m/>
    <n v="0"/>
    <n v="0"/>
    <s v="JUNIOR, EULER DE ALMEIDA BARBOSA"/>
  </r>
  <r>
    <n v="50257590"/>
    <s v="GRINBERG, GUSTAVO ANDRES"/>
    <s v="AR"/>
    <s v="Mgmt"/>
    <n v="6"/>
    <n v="3446"/>
    <s v="NEORIS ONE ARGENTINA"/>
    <n v="3446134"/>
    <s v="Sales Performance Mgte."/>
    <s v="Active"/>
    <s v="Full-time Regular"/>
    <s v="SYINCO"/>
    <s v="Systems Integration Consulting"/>
    <s v="SX06"/>
    <s v="SI Master"/>
    <s v="SI Master"/>
    <s v="Manager / Master"/>
    <d v="2019-11-19T00:00:00"/>
    <d v="2019-11-19T00:00:00"/>
    <d v="2019-05-01T00:00:00"/>
    <m/>
    <m/>
    <d v="1982-10-04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0298017084"/>
    <s v="M"/>
    <s v="AR"/>
    <s v="Argentina"/>
    <s v="gustavo.grinberg@neoris.com"/>
    <s v="gustavo.grinberg"/>
    <n v="6435"/>
    <n v="1838"/>
    <n v="107"/>
    <n v="31"/>
    <n v="16"/>
    <s v="ARGENTINA"/>
    <n v="8"/>
    <s v="ARGENTINA"/>
    <n v="4"/>
    <s v="ROS - BS AS"/>
    <s v="ROS - BS ASSYINCOSX06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PROJECT MANAGER"/>
    <m/>
    <m/>
    <s v="."/>
    <s v="PROJECT MANAGER"/>
    <m/>
    <m/>
    <m/>
    <m/>
    <m/>
    <n v="0"/>
    <m/>
    <m/>
    <n v="133920"/>
    <n v="2155.1335693595106"/>
    <m/>
    <m/>
    <n v="1"/>
    <n v="180615.21136521746"/>
    <n v="180615.21136521746"/>
    <n v="2906.5853132477864"/>
    <n v="0.74146578789094209"/>
    <n v="201325.36655222499"/>
    <n v="3239.8675016450757"/>
    <s v="No Apply"/>
    <m/>
    <n v="133920"/>
    <n v="2155.1335693595106"/>
    <n v="0.74146578789094209"/>
    <n v="201325.36655222499"/>
    <n v="3239.8675016450757"/>
    <s v="ARS"/>
    <n v="0"/>
    <s v="ZABRANA, NICOLAS HORACIO"/>
    <s v="NO"/>
    <m/>
    <n v="0"/>
    <n v="0"/>
    <s v="JUNIOR, EULER DE ALMEIDA BARBOSA"/>
  </r>
  <r>
    <n v="50257643"/>
    <s v="PERDOMO, JIMENA"/>
    <s v="AR"/>
    <s v="Mgmt"/>
    <n v="6"/>
    <n v="3772"/>
    <s v="NEORIS CONSULTING ARGENTINA"/>
    <n v="3772545"/>
    <s v="Digital Strategic &amp; Operations"/>
    <s v="Active"/>
    <s v="Full-time Regular"/>
    <s v="CONSUL"/>
    <s v="Business Consulting"/>
    <s v="BX06"/>
    <s v="Master Buss Consultant"/>
    <s v="Master Buss Consultant"/>
    <s v="Manager / Master"/>
    <d v="2019-12-09T00:00:00"/>
    <d v="2019-12-09T00:00:00"/>
    <d v="2019-05-01T00:00:00"/>
    <m/>
    <m/>
    <d v="1973-03-05T00:00:00"/>
    <n v="50179777"/>
    <s v="GARCIA, VERONICA LORENA"/>
    <n v="50171792"/>
    <s v="PALMITESSA, SABRINA MAGALI"/>
    <n v="50250248"/>
    <s v="ZABRANA, NICOLAS HORACIO"/>
    <n v="50179777"/>
    <s v="GARCIA, VERONICA LORENA"/>
    <n v="50175753"/>
    <s v="GUTIERREZ LOSA, RICARDO"/>
    <n v="27924402313"/>
    <s v="F"/>
    <s v="AR"/>
    <s v="Argentina"/>
    <s v="jimena.perdomo@neoris.com"/>
    <s v="jimena.perdomo"/>
    <n v="5440"/>
    <n v="1554"/>
    <n v="91"/>
    <n v="26"/>
    <n v="16"/>
    <s v="ARGENTINA"/>
    <n v="8"/>
    <s v="ARGENTINA"/>
    <n v="4"/>
    <s v="ROS - BS AS"/>
    <s v="ROS - BS ASCONSULBX06"/>
    <n v="7"/>
    <s v="General Operation"/>
    <n v="28"/>
    <s v="Digital Strategic&amp;Oper Transf"/>
    <s v="S22"/>
    <s v="Digital Strategic&amp;Oper Transf"/>
    <n v="100"/>
    <s v="Billable"/>
    <n v="59"/>
    <s v="DIGITAL STRATEGY &amp; OPER. TRANS"/>
    <m/>
    <s v="ARGBSAS"/>
    <s v="Caseros 3039, P1, Ed Tesla II"/>
    <n v="40"/>
    <m/>
    <s v="."/>
    <m/>
    <m/>
    <m/>
    <s v="."/>
    <s v="Change Management"/>
    <m/>
    <m/>
    <m/>
    <m/>
    <m/>
    <n v="0"/>
    <m/>
    <m/>
    <n v="165390"/>
    <n v="2661.5706469262955"/>
    <m/>
    <m/>
    <n v="1"/>
    <n v="186144.24844782613"/>
    <n v="186144.24844782613"/>
    <n v="2995.5624146737387"/>
    <n v="0.88850448713357222"/>
    <n v="227559.35196622525"/>
    <n v="3662.0429991346195"/>
    <s v="No Apply"/>
    <m/>
    <n v="165390"/>
    <n v="2661.5706469262955"/>
    <n v="0.88850448713357222"/>
    <n v="227559.35196622525"/>
    <n v="3662.0429991346195"/>
    <s v="ARS"/>
    <n v="0"/>
    <s v="ZABRANA, NICOLAS HORACIO"/>
    <s v="NO"/>
    <m/>
    <n v="0"/>
    <n v="0"/>
    <s v="GUTIERREZ LOSA, RICARDO"/>
  </r>
  <r>
    <n v="50257553"/>
    <s v="VILARIÑO, MARCELA"/>
    <s v="AR"/>
    <s v="Mgmt"/>
    <n v="6"/>
    <n v="3446"/>
    <s v="NEORIS ONE ARGENTINA"/>
    <n v="3446134"/>
    <s v="Sales Performance Mgte."/>
    <s v="Active"/>
    <s v="Full-time Regular"/>
    <s v="PROJCT"/>
    <s v="Project Management"/>
    <s v="PM06"/>
    <s v="Project Manager"/>
    <s v="Project Manager"/>
    <s v="Manager / Master"/>
    <d v="2019-11-04T00:00:00"/>
    <d v="2019-11-04T00:00:00"/>
    <d v="2019-05-01T00:00:00"/>
    <m/>
    <m/>
    <d v="1965-03-20T00:00:00"/>
    <n v="50253251"/>
    <s v="LONGO, CRISTIAN"/>
    <n v="50171792"/>
    <s v="PALMITESSA, SABRINA MAGALI"/>
    <n v="50250248"/>
    <s v="ZABRANA, NICOLAS HORACIO"/>
    <n v="50253251"/>
    <s v="LONGO, CRISTIAN"/>
    <n v="50256044"/>
    <s v="JUNIOR, EULER DE ALMEIDA BARBO"/>
    <n v="27169447824"/>
    <s v="F"/>
    <s v="AR"/>
    <s v="Argentina"/>
    <s v="marcela.vilarino@neoris.com"/>
    <s v="marcela.vilarino"/>
    <n v="7315"/>
    <n v="2090"/>
    <n v="122"/>
    <n v="35"/>
    <n v="16"/>
    <s v="ARGENTINA"/>
    <n v="8"/>
    <s v="ARGENTINA"/>
    <n v="4"/>
    <s v="ROS - BS AS"/>
    <s v="ROS - BS ASPROJCTPM06"/>
    <n v="7"/>
    <s v="General Operation"/>
    <n v="42"/>
    <s v="Sales Performance Mgt"/>
    <s v="T60"/>
    <s v="Sales Performance Mgt"/>
    <n v="100"/>
    <s v="Billable"/>
    <n v="55"/>
    <s v="Foundational Solutions"/>
    <m/>
    <s v="ARGBSAS"/>
    <s v="Caseros 3039, P1, Ed Tesla II"/>
    <n v="40"/>
    <m/>
    <s v="."/>
    <s v="PROJECT MANAGER"/>
    <m/>
    <m/>
    <s v="."/>
    <s v="PROJECT MANAGER"/>
    <m/>
    <m/>
    <m/>
    <m/>
    <n v="15"/>
    <n v="289656"/>
    <m/>
    <m/>
    <n v="160920"/>
    <n v="2589.6363051174767"/>
    <m/>
    <m/>
    <n v="1"/>
    <n v="180730"/>
    <n v="180730"/>
    <n v="2908.4325716124881"/>
    <n v="0.89038897803353068"/>
    <n v="255388.58698840978"/>
    <n v="4109.8903602898254"/>
    <s v="No Apply"/>
    <m/>
    <n v="160920"/>
    <n v="2589.6363051174767"/>
    <n v="0.89038897803353068"/>
    <n v="255388.58698840978"/>
    <n v="4109.8903602898254"/>
    <s v="ARS"/>
    <n v="0"/>
    <s v="ZABRANA, NICOLAS HORACIO"/>
    <s v="NO"/>
    <m/>
    <n v="0"/>
    <n v="0"/>
    <s v="JUNIOR, EULER DE ALMEIDA BARBOSA"/>
  </r>
  <r>
    <n v="50257458"/>
    <s v="HAEBERLI, ARMANDO OSCAR"/>
    <s v="AR"/>
    <s v="Mgmt"/>
    <n v="7"/>
    <n v="228"/>
    <s v="NEORIS ARGENTINA"/>
    <n v="2280472"/>
    <s v="OTS TELCO"/>
    <s v="Active"/>
    <s v="Full-time Regular"/>
    <s v="PROJCT"/>
    <s v="Project Management"/>
    <s v="PM07"/>
    <s v="Sr Project Manager"/>
    <s v="Sr Project Manager"/>
    <s v="Sr. Manager / SME"/>
    <d v="2019-10-01T00:00:00"/>
    <d v="2019-10-01T00:00:00"/>
    <d v="2019-05-01T00:00:00"/>
    <m/>
    <m/>
    <d v="1963-08-05T00:00:00"/>
    <n v="50172284"/>
    <s v="DELIA, OSCAR ENRIQUE"/>
    <n v="50171792"/>
    <s v="PALMITESSA, SABRINA MAGALI"/>
    <n v="50250248"/>
    <s v="ZABRANA, NICOLAS HORACIO"/>
    <n v="50172284"/>
    <s v="DELIA, OSCAR ENRIQUE"/>
    <n v="50170544"/>
    <s v="PEREZ LOPEZ, RUBEN ANIBAL"/>
    <n v="20166076774"/>
    <s v="M"/>
    <s v="AR"/>
    <s v="Argentina"/>
    <s v="armando.haeberli@neoris.com"/>
    <s v="armando.haeberli"/>
    <n v="8550"/>
    <n v="2442"/>
    <n v="143"/>
    <n v="41"/>
    <n v="16"/>
    <s v="ARGENTINA"/>
    <n v="8"/>
    <s v="ARGENTINA"/>
    <n v="4"/>
    <s v="ROS - BS AS"/>
    <s v="ROS - BS ASPROJCTPM07"/>
    <n v="7"/>
    <s v="General Operation"/>
    <n v="964"/>
    <s v="TELCOS DIVISION"/>
    <s v="L68"/>
    <s v="TELCOS DEPARTMENT AC"/>
    <n v="100"/>
    <s v="Billable"/>
    <n v="17"/>
    <s v="Business Unit SD"/>
    <m/>
    <s v="ARGBSAS"/>
    <s v="Caseros 3039, P1, Ed Tesla II"/>
    <n v="40"/>
    <m/>
    <s v="."/>
    <s v="PROJECT MANAGER"/>
    <s v="PROJECT MANAGEMENT &amp; PMO"/>
    <s v="PROJECT MANAGER"/>
    <s v="."/>
    <s v="PROJECT MANAGER"/>
    <m/>
    <m/>
    <m/>
    <m/>
    <m/>
    <n v="0"/>
    <m/>
    <m/>
    <n v="189000"/>
    <n v="3041.5191503057613"/>
    <m/>
    <m/>
    <n v="1"/>
    <n v="226599.34969521756"/>
    <n v="226599.34969521756"/>
    <n v="3646.5939764277045"/>
    <n v="0.8340712374250423"/>
    <n v="320077.02332641295"/>
    <n v="5150.9015662441734"/>
    <s v="No Apply"/>
    <m/>
    <n v="189000"/>
    <n v="3041.5191503057613"/>
    <n v="0.8340712374250423"/>
    <n v="320077.02332641295"/>
    <n v="5150.9015662441734"/>
    <s v="ARS"/>
    <n v="0"/>
    <s v="ZABRANA, NICOLAS HORACIO"/>
    <s v="NO"/>
    <m/>
    <n v="0"/>
    <n v="0"/>
    <s v="CANELO, ALEJANDRO FABIO"/>
  </r>
  <r>
    <n v="50257768"/>
    <s v="VELLANO, JORGE"/>
    <s v="AR"/>
    <s v="Mgmt"/>
    <n v="7"/>
    <n v="3772"/>
    <s v="NEORIS CONSULTING ARGENTINA"/>
    <n v="3772924"/>
    <s v="SAP Functional Delivery"/>
    <s v="Active"/>
    <s v="Full-time Regular"/>
    <s v="PROJCT"/>
    <s v="Project Management"/>
    <s v="PM07"/>
    <s v="Sr Project Manager"/>
    <s v="Sr Project Manager"/>
    <s v="Sr. Manager / SME"/>
    <d v="2020-02-17T00:00:00"/>
    <d v="2020-02-17T00:00:00"/>
    <d v="2019-05-01T00:00:00"/>
    <m/>
    <m/>
    <d v="1984-10-14T00:00:00"/>
    <n v="50256445"/>
    <s v="LLAMBIAS, JAIME LUIS"/>
    <n v="50171792"/>
    <s v="PALMITESSA, SABRINA MAGALI"/>
    <n v="50250248"/>
    <s v="ZABRANA, NICOLAS HORACIO"/>
    <n v="50173589"/>
    <s v="BELTRAN, JUAN MARTIN"/>
    <n v="50256445"/>
    <s v="LLAMBIAS, JAIME LUIS"/>
    <n v="20312512735"/>
    <s v="M"/>
    <s v="AR"/>
    <s v="Argentina"/>
    <s v="jorge.vellano@neoris.com"/>
    <s v="jorge.vellano"/>
    <n v="7925"/>
    <n v="2263"/>
    <n v="132"/>
    <n v="38"/>
    <n v="16"/>
    <s v="ARGENTINA"/>
    <n v="8"/>
    <s v="ARGENTINA"/>
    <n v="4"/>
    <s v="ROS - BS AS"/>
    <s v="ROS - BS ASPROJCTPM07"/>
    <n v="7"/>
    <s v="General Operation"/>
    <n v="39"/>
    <s v="SAP Functional"/>
    <s v="T24"/>
    <s v="SAP Functional Delivery"/>
    <n v="100"/>
    <s v="Billable"/>
    <n v="55"/>
    <s v="Foundational Solutions"/>
    <m/>
    <s v="ARGBSAS"/>
    <s v="Caseros 3039, P1, Ed Tesla II"/>
    <n v="40"/>
    <m/>
    <s v="."/>
    <m/>
    <m/>
    <m/>
    <s v="."/>
    <s v="PROJECT MANAGER"/>
    <m/>
    <m/>
    <m/>
    <m/>
    <n v="20"/>
    <n v="432000"/>
    <m/>
    <m/>
    <n v="180000"/>
    <n v="2896.6849050531059"/>
    <m/>
    <m/>
    <n v="1"/>
    <n v="226599.34969521756"/>
    <n v="226599.34969521756"/>
    <n v="3646.5939764277045"/>
    <n v="0.79435355945242125"/>
    <n v="293272.76633120899"/>
    <n v="4719.5488627487766"/>
    <s v="No Apply"/>
    <m/>
    <n v="180000"/>
    <n v="2896.6849050531059"/>
    <n v="0.79435355945242125"/>
    <n v="293272.76633120899"/>
    <n v="4719.5488627487766"/>
    <s v="ARS"/>
    <n v="0"/>
    <s v="ZABRANA, NICOLAS HORACIO"/>
    <s v="NO"/>
    <m/>
    <n v="0"/>
    <n v="0"/>
    <s v="LLAMBIAS, JAIME LU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F7" firstHeaderRow="0" firstDataRow="1" firstDataCol="0"/>
  <pivotFields count="10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dataField="1" numFmtId="165" showAll="0"/>
    <pivotField dataField="1" numFmtId="165"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9" showAll="0"/>
    <pivotField numFmtId="165" showAll="0"/>
    <pivotField numFmtId="165" showAll="0"/>
    <pivotField showAll="0"/>
    <pivotField dataField="1" showAll="0"/>
    <pivotField numFmtId="165" showAll="0"/>
    <pivotField dataField="1" numFmtId="165" showAll="0"/>
    <pivotField numFmtId="9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9" showAll="0"/>
    <pivotField numFmtId="165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eadcount" fld="0" subtotal="count" baseField="0" baseItem="1"/>
    <dataField name="Current Salaries (Mo.)" fld="79" baseField="0" baseItem="1" numFmtId="164"/>
    <dataField name="Current Salaries USD" fld="80" baseField="0" baseItem="2" numFmtId="164"/>
    <dataField name="Sum of New salary USD" fld="93" baseField="0" baseItem="1" numFmtId="164"/>
    <dataField name="Sum of Inc. %" fld="91" baseField="0" baseItem="1"/>
  </dataFields>
  <formats count="7"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6" name="Nomina" displayName="Nomina" ref="A1:P354" totalsRowCount="1" headerRowDxfId="44" dataDxfId="42" totalsRowDxfId="40" headerRowBorderDxfId="43" tableBorderDxfId="41" totalsRowBorderDxfId="39">
  <tableColumns count="16">
    <tableColumn id="1" name="Nro Employee" dataDxfId="38" totalsRowDxfId="15"/>
    <tableColumn id="2" name="Nombre de empleado" dataDxfId="37" totalsRowDxfId="14"/>
    <tableColumn id="4" name="Level" dataDxfId="36" totalsRowDxfId="13"/>
    <tableColumn id="5" name="Position" dataDxfId="35" totalsRowDxfId="12"/>
    <tableColumn id="7" name="Position Description" dataDxfId="34" totalsRowDxfId="11"/>
    <tableColumn id="10" name="Supervisor Name" dataDxfId="33" totalsRowDxfId="10"/>
    <tableColumn id="11" name="Counselor" dataDxfId="32" totalsRowDxfId="9"/>
    <tableColumn id="19" name="Salario " dataDxfId="31" totalsRowDxfId="8"/>
    <tableColumn id="22" name="Promocion " dataDxfId="30" totalsRowDxfId="7"/>
    <tableColumn id="25" name="Level Final" dataDxfId="29" totalsRowDxfId="6"/>
    <tableColumn id="26" name="Position Final" dataDxfId="28" totalsRowDxfId="5"/>
    <tableColumn id="51" name="Conect Actual" dataDxfId="27" totalsRowDxfId="4"/>
    <tableColumn id="45" name="Incremento de Mayo" dataDxfId="26" totalsRowDxfId="3"/>
    <tableColumn id="34" name="Salario Final" dataDxfId="25" totalsRowDxfId="2"/>
    <tableColumn id="49" name="Incremento Acumulado" dataDxfId="24" totalsRowDxfId="1">
      <calculatedColumnFormula>+Nomina[[#This Row],[Incremento de Mayo]]+Nomina[[#This Row],[Incremento Febrero]]</calculatedColumnFormula>
    </tableColumn>
    <tableColumn id="47" name="Incremento Febrero" dataDxfId="23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03-23T11:54:47.47" personId="{597A3620-786C-4564-9CD1-9C06989F6254}" id="{9609F59F-DBD2-4F2E-A8B0-A7BEE4583454}">
    <text>Regla 1: 
-	Si Promociona y/o aplica su promoción: 1er Escalón del nivel siguiente
-	No promociona 
o	Performo: 
	MRI actual =&lt; MRI que le corresponde, pasara a tener el MRI que corresponde a su nivel y bloque
	MRI actual &gt; MRI que le corresponde, mantendrá su MRI para los casos que no supere el 100%, si supera el 100% tendrá una reducción de 5%
o	No performo: tendrá un incremento reducido sobre el porcentaje de la mediana o nulo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1"/>
  <sheetViews>
    <sheetView tabSelected="1" zoomScale="85" zoomScaleNormal="85" workbookViewId="0">
      <pane xSplit="4" ySplit="1" topLeftCell="E122" activePane="bottomRight" state="frozen"/>
      <selection pane="topRight" activeCell="E1" sqref="E1"/>
      <selection pane="bottomLeft" activeCell="A3" sqref="A3"/>
      <selection pane="bottomRight" activeCell="G140" sqref="G140"/>
    </sheetView>
  </sheetViews>
  <sheetFormatPr baseColWidth="10" defaultColWidth="33.85546875" defaultRowHeight="15" x14ac:dyDescent="0.25"/>
  <cols>
    <col min="1" max="1" width="14.140625" style="104" bestFit="1" customWidth="1"/>
    <col min="2" max="2" width="19.85546875" style="104" bestFit="1" customWidth="1"/>
    <col min="3" max="3" width="7.42578125" style="104" customWidth="1"/>
    <col min="4" max="4" width="7.85546875" style="149" customWidth="1"/>
    <col min="5" max="5" width="19.5703125" style="104" customWidth="1"/>
    <col min="6" max="6" width="24.85546875" style="102" customWidth="1"/>
    <col min="7" max="7" width="30.140625" style="102" customWidth="1"/>
    <col min="8" max="8" width="16.85546875" style="105" customWidth="1"/>
    <col min="9" max="9" width="16.85546875" style="102" customWidth="1"/>
    <col min="10" max="10" width="12" style="102" customWidth="1"/>
    <col min="11" max="11" width="14.140625" style="102" customWidth="1"/>
    <col min="12" max="12" width="14.28515625" style="102" customWidth="1"/>
    <col min="13" max="13" width="12.85546875" style="102" bestFit="1" customWidth="1"/>
    <col min="14" max="14" width="16.85546875" style="105" bestFit="1" customWidth="1"/>
    <col min="15" max="15" width="16.85546875" customWidth="1"/>
    <col min="16" max="16" width="17.5703125" style="105" customWidth="1"/>
    <col min="17" max="17" width="10.42578125" style="108" bestFit="1" customWidth="1"/>
    <col min="18" max="16384" width="33.85546875" style="102"/>
  </cols>
  <sheetData>
    <row r="1" spans="1:16" s="106" customFormat="1" ht="25.5" x14ac:dyDescent="0.25">
      <c r="A1" s="121" t="s">
        <v>664</v>
      </c>
      <c r="B1" s="122" t="s">
        <v>701</v>
      </c>
      <c r="C1" s="122" t="s">
        <v>2</v>
      </c>
      <c r="D1" s="150" t="s">
        <v>0</v>
      </c>
      <c r="E1" s="122" t="s">
        <v>4</v>
      </c>
      <c r="F1" s="122" t="s">
        <v>6</v>
      </c>
      <c r="G1" s="122" t="s">
        <v>7</v>
      </c>
      <c r="H1" s="123" t="s">
        <v>705</v>
      </c>
      <c r="I1" s="124" t="s">
        <v>700</v>
      </c>
      <c r="J1" s="125" t="s">
        <v>9</v>
      </c>
      <c r="K1" s="125" t="s">
        <v>10</v>
      </c>
      <c r="L1" s="128" t="s">
        <v>697</v>
      </c>
      <c r="M1" s="126" t="s">
        <v>702</v>
      </c>
      <c r="N1" s="127" t="s">
        <v>11</v>
      </c>
      <c r="O1" s="128" t="s">
        <v>703</v>
      </c>
      <c r="P1" s="129" t="s">
        <v>704</v>
      </c>
    </row>
    <row r="2" spans="1:16" s="107" customFormat="1" ht="14.45" customHeight="1" x14ac:dyDescent="0.2">
      <c r="A2" s="119">
        <v>1</v>
      </c>
      <c r="B2" s="112" t="s">
        <v>707</v>
      </c>
      <c r="C2" s="113">
        <v>3</v>
      </c>
      <c r="D2" s="141" t="s">
        <v>70</v>
      </c>
      <c r="E2" s="130" t="s">
        <v>671</v>
      </c>
      <c r="F2" s="112" t="s">
        <v>665</v>
      </c>
      <c r="G2" s="112" t="s">
        <v>147</v>
      </c>
      <c r="H2" s="114">
        <v>483120</v>
      </c>
      <c r="I2" s="115">
        <v>3</v>
      </c>
      <c r="J2" s="115">
        <v>3</v>
      </c>
      <c r="K2" s="115" t="s">
        <v>70</v>
      </c>
      <c r="L2" s="135">
        <v>14000</v>
      </c>
      <c r="M2" s="154">
        <v>0.2</v>
      </c>
      <c r="N2" s="118">
        <v>579744</v>
      </c>
      <c r="O2" s="116">
        <f>+Nomina[[#This Row],[Incremento de Mayo]]+Nomina[[#This Row],[Incremento Febrero]]</f>
        <v>0.32</v>
      </c>
      <c r="P2" s="116">
        <v>0.12</v>
      </c>
    </row>
    <row r="3" spans="1:16" s="107" customFormat="1" x14ac:dyDescent="0.2">
      <c r="A3" s="119">
        <v>2</v>
      </c>
      <c r="B3" s="112" t="s">
        <v>706</v>
      </c>
      <c r="C3" s="113">
        <v>4</v>
      </c>
      <c r="D3" s="141" t="s">
        <v>90</v>
      </c>
      <c r="E3" s="130" t="s">
        <v>668</v>
      </c>
      <c r="F3" s="112" t="s">
        <v>26</v>
      </c>
      <c r="G3" s="112" t="s">
        <v>22</v>
      </c>
      <c r="H3" s="114">
        <v>530000</v>
      </c>
      <c r="I3" s="115">
        <v>4</v>
      </c>
      <c r="J3" s="115">
        <v>4</v>
      </c>
      <c r="K3" s="115" t="s">
        <v>90</v>
      </c>
      <c r="L3" s="135">
        <v>14000</v>
      </c>
      <c r="M3" s="154">
        <v>0.2</v>
      </c>
      <c r="N3" s="118">
        <v>636000</v>
      </c>
      <c r="O3" s="116">
        <f>+Nomina[[#This Row],[Incremento de Mayo]]+Nomina[[#This Row],[Incremento Febrero]]</f>
        <v>0.32</v>
      </c>
      <c r="P3" s="116">
        <v>0.12</v>
      </c>
    </row>
    <row r="4" spans="1:16" s="107" customFormat="1" ht="14.45" customHeight="1" x14ac:dyDescent="0.2">
      <c r="A4" s="119">
        <v>3</v>
      </c>
      <c r="B4" s="112" t="s">
        <v>708</v>
      </c>
      <c r="C4" s="113">
        <v>0</v>
      </c>
      <c r="D4" s="141" t="s">
        <v>114</v>
      </c>
      <c r="E4" s="130" t="s">
        <v>666</v>
      </c>
      <c r="F4" s="112" t="s">
        <v>665</v>
      </c>
      <c r="G4" s="112" t="s">
        <v>147</v>
      </c>
      <c r="H4" s="114">
        <v>114816</v>
      </c>
      <c r="I4" s="115">
        <v>1</v>
      </c>
      <c r="J4" s="115">
        <v>0</v>
      </c>
      <c r="K4" s="115" t="s">
        <v>667</v>
      </c>
      <c r="L4" s="135">
        <v>14000</v>
      </c>
      <c r="M4" s="154">
        <v>0.48</v>
      </c>
      <c r="N4" s="118">
        <v>169927.67999999999</v>
      </c>
      <c r="O4" s="116">
        <f>+Nomina[[#This Row],[Incremento de Mayo]]+Nomina[[#This Row],[Incremento Febrero]]</f>
        <v>0.6</v>
      </c>
      <c r="P4" s="116">
        <v>0.12</v>
      </c>
    </row>
    <row r="5" spans="1:16" s="107" customFormat="1" ht="14.45" customHeight="1" x14ac:dyDescent="0.2">
      <c r="A5" s="119">
        <v>4</v>
      </c>
      <c r="B5" s="112" t="s">
        <v>709</v>
      </c>
      <c r="C5" s="113">
        <v>0</v>
      </c>
      <c r="D5" s="141" t="s">
        <v>114</v>
      </c>
      <c r="E5" s="130" t="s">
        <v>666</v>
      </c>
      <c r="F5" s="112" t="s">
        <v>665</v>
      </c>
      <c r="G5" s="112" t="s">
        <v>123</v>
      </c>
      <c r="H5" s="114">
        <v>114816</v>
      </c>
      <c r="I5" s="115">
        <v>1</v>
      </c>
      <c r="J5" s="115">
        <v>0</v>
      </c>
      <c r="K5" s="115" t="s">
        <v>667</v>
      </c>
      <c r="L5" s="135">
        <v>14000</v>
      </c>
      <c r="M5" s="154">
        <v>0.48</v>
      </c>
      <c r="N5" s="118">
        <v>169927.67999999999</v>
      </c>
      <c r="O5" s="116">
        <f>+Nomina[[#This Row],[Incremento de Mayo]]+Nomina[[#This Row],[Incremento Febrero]]</f>
        <v>0.6</v>
      </c>
      <c r="P5" s="116">
        <v>0.12</v>
      </c>
    </row>
    <row r="6" spans="1:16" s="107" customFormat="1" ht="14.45" customHeight="1" x14ac:dyDescent="0.2">
      <c r="A6" s="119">
        <v>5</v>
      </c>
      <c r="B6" s="112" t="s">
        <v>710</v>
      </c>
      <c r="C6" s="113">
        <v>0</v>
      </c>
      <c r="D6" s="141" t="s">
        <v>114</v>
      </c>
      <c r="E6" s="130" t="s">
        <v>666</v>
      </c>
      <c r="F6" s="112" t="s">
        <v>665</v>
      </c>
      <c r="G6" s="112" t="s">
        <v>147</v>
      </c>
      <c r="H6" s="114">
        <v>114816</v>
      </c>
      <c r="I6" s="115">
        <v>1</v>
      </c>
      <c r="J6" s="115">
        <v>0</v>
      </c>
      <c r="K6" s="115" t="s">
        <v>667</v>
      </c>
      <c r="L6" s="135">
        <v>14000</v>
      </c>
      <c r="M6" s="154">
        <v>0.48</v>
      </c>
      <c r="N6" s="118">
        <v>169927.67999999999</v>
      </c>
      <c r="O6" s="116">
        <f>+Nomina[[#This Row],[Incremento de Mayo]]+Nomina[[#This Row],[Incremento Febrero]]</f>
        <v>0.6</v>
      </c>
      <c r="P6" s="116">
        <v>0.12</v>
      </c>
    </row>
    <row r="7" spans="1:16" s="107" customFormat="1" x14ac:dyDescent="0.2">
      <c r="A7" s="119">
        <v>6</v>
      </c>
      <c r="B7" s="112" t="s">
        <v>711</v>
      </c>
      <c r="C7" s="113">
        <v>5</v>
      </c>
      <c r="D7" s="141" t="s">
        <v>84</v>
      </c>
      <c r="E7" s="130" t="s">
        <v>681</v>
      </c>
      <c r="F7" s="112" t="s">
        <v>23</v>
      </c>
      <c r="G7" s="112" t="s">
        <v>23</v>
      </c>
      <c r="H7" s="114">
        <v>565683</v>
      </c>
      <c r="I7" s="115">
        <v>5</v>
      </c>
      <c r="J7" s="115">
        <v>5</v>
      </c>
      <c r="K7" s="115" t="s">
        <v>84</v>
      </c>
      <c r="L7" s="135">
        <v>14000</v>
      </c>
      <c r="M7" s="154">
        <v>0.2</v>
      </c>
      <c r="N7" s="118">
        <v>678819.6</v>
      </c>
      <c r="O7" s="116">
        <f>+Nomina[[#This Row],[Incremento de Mayo]]+Nomina[[#This Row],[Incremento Febrero]]</f>
        <v>0.32</v>
      </c>
      <c r="P7" s="116">
        <v>0.12</v>
      </c>
    </row>
    <row r="8" spans="1:16" s="107" customFormat="1" x14ac:dyDescent="0.2">
      <c r="A8" s="119">
        <v>7</v>
      </c>
      <c r="B8" s="112" t="s">
        <v>712</v>
      </c>
      <c r="C8" s="113">
        <v>4</v>
      </c>
      <c r="D8" s="141" t="s">
        <v>71</v>
      </c>
      <c r="E8" s="130" t="s">
        <v>670</v>
      </c>
      <c r="F8" s="112" t="s">
        <v>26</v>
      </c>
      <c r="G8" s="112" t="s">
        <v>27</v>
      </c>
      <c r="H8" s="114">
        <v>600000</v>
      </c>
      <c r="I8" s="115">
        <v>4</v>
      </c>
      <c r="J8" s="115">
        <v>4</v>
      </c>
      <c r="K8" s="115" t="s">
        <v>71</v>
      </c>
      <c r="L8" s="135">
        <v>14000</v>
      </c>
      <c r="M8" s="154">
        <v>0.2</v>
      </c>
      <c r="N8" s="118">
        <v>720000</v>
      </c>
      <c r="O8" s="116">
        <f>+Nomina[[#This Row],[Incremento de Mayo]]+Nomina[[#This Row],[Incremento Febrero]]</f>
        <v>0.32</v>
      </c>
      <c r="P8" s="116">
        <v>0.12</v>
      </c>
    </row>
    <row r="9" spans="1:16" s="107" customFormat="1" x14ac:dyDescent="0.2">
      <c r="A9" s="119">
        <v>8</v>
      </c>
      <c r="B9" s="112" t="s">
        <v>713</v>
      </c>
      <c r="C9" s="113">
        <v>4</v>
      </c>
      <c r="D9" s="141" t="s">
        <v>71</v>
      </c>
      <c r="E9" s="130" t="s">
        <v>670</v>
      </c>
      <c r="F9" s="112" t="s">
        <v>128</v>
      </c>
      <c r="G9" s="112" t="s">
        <v>1058</v>
      </c>
      <c r="H9" s="114">
        <v>480000</v>
      </c>
      <c r="I9" s="115">
        <v>4</v>
      </c>
      <c r="J9" s="115">
        <v>4</v>
      </c>
      <c r="K9" s="115" t="s">
        <v>71</v>
      </c>
      <c r="L9" s="135">
        <v>14000</v>
      </c>
      <c r="M9" s="154">
        <v>0.2</v>
      </c>
      <c r="N9" s="118">
        <v>576000</v>
      </c>
      <c r="O9" s="116">
        <f>+Nomina[[#This Row],[Incremento de Mayo]]+Nomina[[#This Row],[Incremento Febrero]]</f>
        <v>0.32</v>
      </c>
      <c r="P9" s="116">
        <v>0.12</v>
      </c>
    </row>
    <row r="10" spans="1:16" s="107" customFormat="1" x14ac:dyDescent="0.2">
      <c r="A10" s="119">
        <v>9</v>
      </c>
      <c r="B10" s="112" t="s">
        <v>714</v>
      </c>
      <c r="C10" s="113">
        <v>0</v>
      </c>
      <c r="D10" s="141" t="s">
        <v>114</v>
      </c>
      <c r="E10" s="130" t="s">
        <v>666</v>
      </c>
      <c r="F10" s="112" t="s">
        <v>47</v>
      </c>
      <c r="G10" s="112" t="s">
        <v>145</v>
      </c>
      <c r="H10" s="114">
        <v>141453</v>
      </c>
      <c r="I10" s="115">
        <v>1</v>
      </c>
      <c r="J10" s="115">
        <v>0</v>
      </c>
      <c r="K10" s="115" t="s">
        <v>667</v>
      </c>
      <c r="L10" s="135">
        <v>14000</v>
      </c>
      <c r="M10" s="154">
        <v>0.2</v>
      </c>
      <c r="N10" s="118">
        <v>169743.6</v>
      </c>
      <c r="O10" s="116">
        <f>+Nomina[[#This Row],[Incremento de Mayo]]+Nomina[[#This Row],[Incremento Febrero]]</f>
        <v>0.32</v>
      </c>
      <c r="P10" s="116">
        <v>0.12</v>
      </c>
    </row>
    <row r="11" spans="1:16" s="107" customFormat="1" x14ac:dyDescent="0.2">
      <c r="A11" s="119">
        <v>10</v>
      </c>
      <c r="B11" s="112" t="s">
        <v>715</v>
      </c>
      <c r="C11" s="113">
        <v>0</v>
      </c>
      <c r="D11" s="141" t="s">
        <v>114</v>
      </c>
      <c r="E11" s="130" t="s">
        <v>666</v>
      </c>
      <c r="F11" s="112" t="s">
        <v>47</v>
      </c>
      <c r="G11" s="112" t="s">
        <v>145</v>
      </c>
      <c r="H11" s="114">
        <v>141453</v>
      </c>
      <c r="I11" s="115">
        <v>1</v>
      </c>
      <c r="J11" s="115">
        <v>0</v>
      </c>
      <c r="K11" s="115" t="s">
        <v>667</v>
      </c>
      <c r="L11" s="135">
        <v>14000</v>
      </c>
      <c r="M11" s="154">
        <v>0.2</v>
      </c>
      <c r="N11" s="118">
        <v>169743.6</v>
      </c>
      <c r="O11" s="116">
        <f>+Nomina[[#This Row],[Incremento de Mayo]]+Nomina[[#This Row],[Incremento Febrero]]</f>
        <v>0.32</v>
      </c>
      <c r="P11" s="116">
        <v>0.12</v>
      </c>
    </row>
    <row r="12" spans="1:16" s="107" customFormat="1" x14ac:dyDescent="0.2">
      <c r="A12" s="119">
        <v>11</v>
      </c>
      <c r="B12" s="112" t="s">
        <v>716</v>
      </c>
      <c r="C12" s="113">
        <v>3</v>
      </c>
      <c r="D12" s="141" t="s">
        <v>70</v>
      </c>
      <c r="E12" s="130" t="s">
        <v>671</v>
      </c>
      <c r="F12" s="112" t="s">
        <v>23</v>
      </c>
      <c r="G12" s="112" t="s">
        <v>141</v>
      </c>
      <c r="H12" s="114">
        <v>403822</v>
      </c>
      <c r="I12" s="115" t="s">
        <v>131</v>
      </c>
      <c r="J12" s="115">
        <v>4</v>
      </c>
      <c r="K12" s="115" t="s">
        <v>71</v>
      </c>
      <c r="L12" s="135">
        <v>14000</v>
      </c>
      <c r="M12" s="154">
        <v>0.35</v>
      </c>
      <c r="N12" s="118">
        <v>545159.69999999995</v>
      </c>
      <c r="O12" s="116">
        <f>+Nomina[[#This Row],[Incremento de Mayo]]+Nomina[[#This Row],[Incremento Febrero]]</f>
        <v>0.47</v>
      </c>
      <c r="P12" s="116">
        <v>0.12</v>
      </c>
    </row>
    <row r="13" spans="1:16" s="107" customFormat="1" x14ac:dyDescent="0.2">
      <c r="A13" s="119">
        <v>12</v>
      </c>
      <c r="B13" s="112" t="s">
        <v>717</v>
      </c>
      <c r="C13" s="113">
        <v>0</v>
      </c>
      <c r="D13" s="141" t="s">
        <v>114</v>
      </c>
      <c r="E13" s="130" t="s">
        <v>666</v>
      </c>
      <c r="F13" s="112" t="s">
        <v>36</v>
      </c>
      <c r="G13" s="112" t="s">
        <v>38</v>
      </c>
      <c r="H13" s="114">
        <v>123432</v>
      </c>
      <c r="I13" s="115">
        <v>1</v>
      </c>
      <c r="J13" s="115">
        <v>0</v>
      </c>
      <c r="K13" s="115" t="s">
        <v>667</v>
      </c>
      <c r="L13" s="135">
        <v>14000</v>
      </c>
      <c r="M13" s="154">
        <v>0.2</v>
      </c>
      <c r="N13" s="118">
        <v>148118.39999999999</v>
      </c>
      <c r="O13" s="116">
        <f>+Nomina[[#This Row],[Incremento de Mayo]]+Nomina[[#This Row],[Incremento Febrero]]</f>
        <v>0.32</v>
      </c>
      <c r="P13" s="116">
        <v>0.12</v>
      </c>
    </row>
    <row r="14" spans="1:16" s="107" customFormat="1" x14ac:dyDescent="0.2">
      <c r="A14" s="119">
        <v>13</v>
      </c>
      <c r="B14" s="112" t="s">
        <v>718</v>
      </c>
      <c r="C14" s="113">
        <v>0</v>
      </c>
      <c r="D14" s="141" t="s">
        <v>114</v>
      </c>
      <c r="E14" s="130" t="s">
        <v>666</v>
      </c>
      <c r="F14" s="112" t="s">
        <v>128</v>
      </c>
      <c r="G14" s="112" t="s">
        <v>34</v>
      </c>
      <c r="H14" s="114">
        <v>123432</v>
      </c>
      <c r="I14" s="115">
        <v>1</v>
      </c>
      <c r="J14" s="115">
        <v>0</v>
      </c>
      <c r="K14" s="115" t="s">
        <v>667</v>
      </c>
      <c r="L14" s="135">
        <v>14000</v>
      </c>
      <c r="M14" s="154">
        <v>0.2</v>
      </c>
      <c r="N14" s="118">
        <v>148118.39999999999</v>
      </c>
      <c r="O14" s="116">
        <f>+Nomina[[#This Row],[Incremento de Mayo]]+Nomina[[#This Row],[Incremento Febrero]]</f>
        <v>0.32</v>
      </c>
      <c r="P14" s="116">
        <v>0.12</v>
      </c>
    </row>
    <row r="15" spans="1:16" s="107" customFormat="1" x14ac:dyDescent="0.2">
      <c r="A15" s="119">
        <v>14</v>
      </c>
      <c r="B15" s="112" t="s">
        <v>719</v>
      </c>
      <c r="C15" s="113">
        <v>2</v>
      </c>
      <c r="D15" s="141" t="s">
        <v>69</v>
      </c>
      <c r="E15" s="130" t="s">
        <v>673</v>
      </c>
      <c r="F15" s="136" t="s">
        <v>12</v>
      </c>
      <c r="G15" s="112" t="s">
        <v>665</v>
      </c>
      <c r="H15" s="114">
        <v>250000</v>
      </c>
      <c r="I15" s="115">
        <v>2</v>
      </c>
      <c r="J15" s="115">
        <v>2</v>
      </c>
      <c r="K15" s="115" t="s">
        <v>69</v>
      </c>
      <c r="L15" s="135">
        <v>14000</v>
      </c>
      <c r="M15" s="154">
        <v>0.2</v>
      </c>
      <c r="N15" s="118">
        <v>300000</v>
      </c>
      <c r="O15" s="116">
        <f>+Nomina[[#This Row],[Incremento de Mayo]]+Nomina[[#This Row],[Incremento Febrero]]</f>
        <v>0.32</v>
      </c>
      <c r="P15" s="116">
        <v>0.12</v>
      </c>
    </row>
    <row r="16" spans="1:16" s="107" customFormat="1" x14ac:dyDescent="0.2">
      <c r="A16" s="119">
        <v>15</v>
      </c>
      <c r="B16" s="112" t="s">
        <v>720</v>
      </c>
      <c r="C16" s="113">
        <v>3</v>
      </c>
      <c r="D16" s="141" t="s">
        <v>75</v>
      </c>
      <c r="E16" s="130" t="s">
        <v>674</v>
      </c>
      <c r="F16" s="136" t="s">
        <v>36</v>
      </c>
      <c r="G16" s="112" t="s">
        <v>30</v>
      </c>
      <c r="H16" s="114">
        <v>380800</v>
      </c>
      <c r="I16" s="115">
        <v>3</v>
      </c>
      <c r="J16" s="115">
        <v>3</v>
      </c>
      <c r="K16" s="115" t="s">
        <v>75</v>
      </c>
      <c r="L16" s="135">
        <v>14000</v>
      </c>
      <c r="M16" s="154">
        <v>0.2</v>
      </c>
      <c r="N16" s="118">
        <v>456960</v>
      </c>
      <c r="O16" s="116">
        <f>+Nomina[[#This Row],[Incremento de Mayo]]+Nomina[[#This Row],[Incremento Febrero]]</f>
        <v>0.32</v>
      </c>
      <c r="P16" s="116">
        <v>0.12</v>
      </c>
    </row>
    <row r="17" spans="1:16" s="107" customFormat="1" x14ac:dyDescent="0.2">
      <c r="A17" s="119">
        <v>16</v>
      </c>
      <c r="B17" s="112" t="s">
        <v>721</v>
      </c>
      <c r="C17" s="113">
        <v>0</v>
      </c>
      <c r="D17" s="141" t="s">
        <v>114</v>
      </c>
      <c r="E17" s="130" t="s">
        <v>666</v>
      </c>
      <c r="F17" s="112" t="s">
        <v>18</v>
      </c>
      <c r="G17" s="112" t="s">
        <v>142</v>
      </c>
      <c r="H17" s="114">
        <v>123733</v>
      </c>
      <c r="I17" s="115">
        <v>1</v>
      </c>
      <c r="J17" s="115">
        <v>0</v>
      </c>
      <c r="K17" s="115" t="s">
        <v>667</v>
      </c>
      <c r="L17" s="135">
        <v>14000</v>
      </c>
      <c r="M17" s="154">
        <v>0.2</v>
      </c>
      <c r="N17" s="118">
        <v>148479.6</v>
      </c>
      <c r="O17" s="116">
        <f>+Nomina[[#This Row],[Incremento de Mayo]]+Nomina[[#This Row],[Incremento Febrero]]</f>
        <v>0.32</v>
      </c>
      <c r="P17" s="116">
        <v>0.12</v>
      </c>
    </row>
    <row r="18" spans="1:16" s="107" customFormat="1" x14ac:dyDescent="0.2">
      <c r="A18" s="119">
        <v>17</v>
      </c>
      <c r="B18" s="112" t="s">
        <v>722</v>
      </c>
      <c r="C18" s="113">
        <v>0</v>
      </c>
      <c r="D18" s="141" t="s">
        <v>114</v>
      </c>
      <c r="E18" s="130" t="s">
        <v>666</v>
      </c>
      <c r="F18" s="112" t="s">
        <v>36</v>
      </c>
      <c r="G18" s="112" t="s">
        <v>698</v>
      </c>
      <c r="H18" s="114">
        <v>123733</v>
      </c>
      <c r="I18" s="115">
        <v>1</v>
      </c>
      <c r="J18" s="115">
        <v>0</v>
      </c>
      <c r="K18" s="115" t="s">
        <v>667</v>
      </c>
      <c r="L18" s="135">
        <v>14000</v>
      </c>
      <c r="M18" s="154">
        <v>0.2</v>
      </c>
      <c r="N18" s="118">
        <v>148479.6</v>
      </c>
      <c r="O18" s="116">
        <f>+Nomina[[#This Row],[Incremento de Mayo]]+Nomina[[#This Row],[Incremento Febrero]]</f>
        <v>0.32</v>
      </c>
      <c r="P18" s="116">
        <v>0.12</v>
      </c>
    </row>
    <row r="19" spans="1:16" s="107" customFormat="1" ht="14.45" customHeight="1" x14ac:dyDescent="0.2">
      <c r="A19" s="119">
        <v>18</v>
      </c>
      <c r="B19" s="112" t="s">
        <v>723</v>
      </c>
      <c r="C19" s="113">
        <v>0</v>
      </c>
      <c r="D19" s="141" t="s">
        <v>114</v>
      </c>
      <c r="E19" s="130" t="s">
        <v>666</v>
      </c>
      <c r="F19" s="112" t="s">
        <v>26</v>
      </c>
      <c r="G19" s="112" t="s">
        <v>28</v>
      </c>
      <c r="H19" s="114">
        <v>141224</v>
      </c>
      <c r="I19" s="115">
        <v>1</v>
      </c>
      <c r="J19" s="115">
        <v>0</v>
      </c>
      <c r="K19" s="115" t="s">
        <v>667</v>
      </c>
      <c r="L19" s="135">
        <v>14000</v>
      </c>
      <c r="M19" s="154">
        <v>0.2</v>
      </c>
      <c r="N19" s="118">
        <v>169468.79999999999</v>
      </c>
      <c r="O19" s="116">
        <f>+Nomina[[#This Row],[Incremento de Mayo]]+Nomina[[#This Row],[Incremento Febrero]]</f>
        <v>0.32</v>
      </c>
      <c r="P19" s="116">
        <v>0.12</v>
      </c>
    </row>
    <row r="20" spans="1:16" s="107" customFormat="1" x14ac:dyDescent="0.2">
      <c r="A20" s="119">
        <v>19</v>
      </c>
      <c r="B20" s="112" t="s">
        <v>724</v>
      </c>
      <c r="C20" s="113">
        <v>0</v>
      </c>
      <c r="D20" s="141" t="s">
        <v>114</v>
      </c>
      <c r="E20" s="130" t="s">
        <v>666</v>
      </c>
      <c r="F20" s="136" t="s">
        <v>37</v>
      </c>
      <c r="G20" s="112" t="s">
        <v>32</v>
      </c>
      <c r="H20" s="114">
        <v>141224</v>
      </c>
      <c r="I20" s="115">
        <v>1</v>
      </c>
      <c r="J20" s="115">
        <v>0</v>
      </c>
      <c r="K20" s="115" t="s">
        <v>667</v>
      </c>
      <c r="L20" s="135">
        <v>14000</v>
      </c>
      <c r="M20" s="154">
        <v>0.2</v>
      </c>
      <c r="N20" s="118">
        <v>169468.79999999999</v>
      </c>
      <c r="O20" s="116">
        <f>+Nomina[[#This Row],[Incremento de Mayo]]+Nomina[[#This Row],[Incremento Febrero]]</f>
        <v>0.32</v>
      </c>
      <c r="P20" s="116">
        <v>0.12</v>
      </c>
    </row>
    <row r="21" spans="1:16" s="107" customFormat="1" x14ac:dyDescent="0.2">
      <c r="A21" s="119">
        <v>20</v>
      </c>
      <c r="B21" s="112" t="s">
        <v>725</v>
      </c>
      <c r="C21" s="113">
        <v>0</v>
      </c>
      <c r="D21" s="141" t="s">
        <v>114</v>
      </c>
      <c r="E21" s="130" t="s">
        <v>666</v>
      </c>
      <c r="F21" s="136" t="s">
        <v>26</v>
      </c>
      <c r="G21" s="112" t="s">
        <v>129</v>
      </c>
      <c r="H21" s="114">
        <v>141224</v>
      </c>
      <c r="I21" s="115">
        <v>1</v>
      </c>
      <c r="J21" s="115">
        <v>0</v>
      </c>
      <c r="K21" s="115" t="s">
        <v>667</v>
      </c>
      <c r="L21" s="135">
        <v>14000</v>
      </c>
      <c r="M21" s="154">
        <v>0.2</v>
      </c>
      <c r="N21" s="118">
        <v>169468.79999999999</v>
      </c>
      <c r="O21" s="116">
        <f>+Nomina[[#This Row],[Incremento de Mayo]]+Nomina[[#This Row],[Incremento Febrero]]</f>
        <v>0.32</v>
      </c>
      <c r="P21" s="116">
        <v>0.12</v>
      </c>
    </row>
    <row r="22" spans="1:16" s="107" customFormat="1" x14ac:dyDescent="0.2">
      <c r="A22" s="119">
        <v>21</v>
      </c>
      <c r="B22" s="112" t="s">
        <v>726</v>
      </c>
      <c r="C22" s="113">
        <v>0</v>
      </c>
      <c r="D22" s="141" t="s">
        <v>114</v>
      </c>
      <c r="E22" s="130" t="s">
        <v>666</v>
      </c>
      <c r="F22" s="112" t="s">
        <v>26</v>
      </c>
      <c r="G22" s="112" t="s">
        <v>28</v>
      </c>
      <c r="H22" s="114">
        <v>141224</v>
      </c>
      <c r="I22" s="115">
        <v>1</v>
      </c>
      <c r="J22" s="115">
        <v>0</v>
      </c>
      <c r="K22" s="115" t="s">
        <v>667</v>
      </c>
      <c r="L22" s="135">
        <v>14000</v>
      </c>
      <c r="M22" s="154">
        <v>0.2</v>
      </c>
      <c r="N22" s="118">
        <v>169468.79999999999</v>
      </c>
      <c r="O22" s="116">
        <f>+Nomina[[#This Row],[Incremento de Mayo]]+Nomina[[#This Row],[Incremento Febrero]]</f>
        <v>0.32</v>
      </c>
      <c r="P22" s="116">
        <v>0.12</v>
      </c>
    </row>
    <row r="23" spans="1:16" s="107" customFormat="1" ht="14.45" customHeight="1" x14ac:dyDescent="0.2">
      <c r="A23" s="119">
        <v>22</v>
      </c>
      <c r="B23" s="112" t="s">
        <v>727</v>
      </c>
      <c r="C23" s="113">
        <v>0</v>
      </c>
      <c r="D23" s="141" t="s">
        <v>114</v>
      </c>
      <c r="E23" s="130" t="s">
        <v>666</v>
      </c>
      <c r="F23" s="112" t="s">
        <v>665</v>
      </c>
      <c r="G23" s="112" t="s">
        <v>28</v>
      </c>
      <c r="H23" s="114">
        <v>141224</v>
      </c>
      <c r="I23" s="115">
        <v>1</v>
      </c>
      <c r="J23" s="115">
        <v>0</v>
      </c>
      <c r="K23" s="115" t="s">
        <v>667</v>
      </c>
      <c r="L23" s="135">
        <v>14000</v>
      </c>
      <c r="M23" s="154">
        <v>0.2</v>
      </c>
      <c r="N23" s="118">
        <v>169468.79999999999</v>
      </c>
      <c r="O23" s="116">
        <f>+Nomina[[#This Row],[Incremento de Mayo]]+Nomina[[#This Row],[Incremento Febrero]]</f>
        <v>0.32</v>
      </c>
      <c r="P23" s="116">
        <v>0.12</v>
      </c>
    </row>
    <row r="24" spans="1:16" s="107" customFormat="1" x14ac:dyDescent="0.2">
      <c r="A24" s="119">
        <v>23</v>
      </c>
      <c r="B24" s="112" t="s">
        <v>728</v>
      </c>
      <c r="C24" s="113">
        <v>0</v>
      </c>
      <c r="D24" s="141" t="s">
        <v>114</v>
      </c>
      <c r="E24" s="130" t="s">
        <v>666</v>
      </c>
      <c r="F24" s="112" t="s">
        <v>26</v>
      </c>
      <c r="G24" s="112" t="s">
        <v>28</v>
      </c>
      <c r="H24" s="114">
        <v>141224</v>
      </c>
      <c r="I24" s="115">
        <v>1</v>
      </c>
      <c r="J24" s="115">
        <v>0</v>
      </c>
      <c r="K24" s="115" t="s">
        <v>667</v>
      </c>
      <c r="L24" s="135">
        <v>14000</v>
      </c>
      <c r="M24" s="154">
        <v>0.2</v>
      </c>
      <c r="N24" s="118">
        <v>169468.79999999999</v>
      </c>
      <c r="O24" s="116">
        <f>+Nomina[[#This Row],[Incremento de Mayo]]+Nomina[[#This Row],[Incremento Febrero]]</f>
        <v>0.32</v>
      </c>
      <c r="P24" s="116">
        <v>0.12</v>
      </c>
    </row>
    <row r="25" spans="1:16" s="107" customFormat="1" x14ac:dyDescent="0.2">
      <c r="A25" s="119">
        <v>24</v>
      </c>
      <c r="B25" s="112" t="s">
        <v>729</v>
      </c>
      <c r="C25" s="113">
        <v>0</v>
      </c>
      <c r="D25" s="141" t="s">
        <v>114</v>
      </c>
      <c r="E25" s="130" t="s">
        <v>666</v>
      </c>
      <c r="F25" s="112" t="s">
        <v>26</v>
      </c>
      <c r="G25" s="112" t="s">
        <v>28</v>
      </c>
      <c r="H25" s="114">
        <v>141224</v>
      </c>
      <c r="I25" s="115">
        <v>1</v>
      </c>
      <c r="J25" s="115">
        <v>0</v>
      </c>
      <c r="K25" s="115" t="s">
        <v>667</v>
      </c>
      <c r="L25" s="135">
        <v>14000</v>
      </c>
      <c r="M25" s="154">
        <v>0.2</v>
      </c>
      <c r="N25" s="118">
        <v>169468.79999999999</v>
      </c>
      <c r="O25" s="116">
        <f>+Nomina[[#This Row],[Incremento de Mayo]]+Nomina[[#This Row],[Incremento Febrero]]</f>
        <v>0.32</v>
      </c>
      <c r="P25" s="116">
        <v>0.12</v>
      </c>
    </row>
    <row r="26" spans="1:16" s="107" customFormat="1" ht="14.45" customHeight="1" x14ac:dyDescent="0.2">
      <c r="A26" s="119">
        <v>25</v>
      </c>
      <c r="B26" s="112" t="s">
        <v>730</v>
      </c>
      <c r="C26" s="113">
        <v>0</v>
      </c>
      <c r="D26" s="141" t="s">
        <v>114</v>
      </c>
      <c r="E26" s="130" t="s">
        <v>666</v>
      </c>
      <c r="F26" s="112" t="s">
        <v>37</v>
      </c>
      <c r="G26" s="112" t="s">
        <v>32</v>
      </c>
      <c r="H26" s="114">
        <v>141224</v>
      </c>
      <c r="I26" s="115">
        <v>1</v>
      </c>
      <c r="J26" s="115">
        <v>0</v>
      </c>
      <c r="K26" s="115" t="s">
        <v>667</v>
      </c>
      <c r="L26" s="135">
        <v>14000</v>
      </c>
      <c r="M26" s="154">
        <v>0.2</v>
      </c>
      <c r="N26" s="118">
        <v>169468.79999999999</v>
      </c>
      <c r="O26" s="116">
        <f>+Nomina[[#This Row],[Incremento de Mayo]]+Nomina[[#This Row],[Incremento Febrero]]</f>
        <v>0.32</v>
      </c>
      <c r="P26" s="116">
        <v>0.12</v>
      </c>
    </row>
    <row r="27" spans="1:16" s="107" customFormat="1" ht="14.45" customHeight="1" x14ac:dyDescent="0.2">
      <c r="A27" s="119">
        <v>26</v>
      </c>
      <c r="B27" s="112" t="s">
        <v>731</v>
      </c>
      <c r="C27" s="113">
        <v>0</v>
      </c>
      <c r="D27" s="141" t="s">
        <v>114</v>
      </c>
      <c r="E27" s="130" t="s">
        <v>666</v>
      </c>
      <c r="F27" s="112" t="s">
        <v>665</v>
      </c>
      <c r="G27" s="112" t="s">
        <v>28</v>
      </c>
      <c r="H27" s="114">
        <v>141224</v>
      </c>
      <c r="I27" s="115">
        <v>1</v>
      </c>
      <c r="J27" s="115">
        <v>0</v>
      </c>
      <c r="K27" s="115" t="s">
        <v>667</v>
      </c>
      <c r="L27" s="135">
        <v>14000</v>
      </c>
      <c r="M27" s="154">
        <v>0.2</v>
      </c>
      <c r="N27" s="118">
        <v>169468.79999999999</v>
      </c>
      <c r="O27" s="116">
        <f>+Nomina[[#This Row],[Incremento de Mayo]]+Nomina[[#This Row],[Incremento Febrero]]</f>
        <v>0.32</v>
      </c>
      <c r="P27" s="116">
        <v>0.12</v>
      </c>
    </row>
    <row r="28" spans="1:16" s="107" customFormat="1" ht="14.45" customHeight="1" x14ac:dyDescent="0.2">
      <c r="A28" s="119">
        <v>27</v>
      </c>
      <c r="B28" s="112" t="s">
        <v>732</v>
      </c>
      <c r="C28" s="113">
        <v>0</v>
      </c>
      <c r="D28" s="141" t="s">
        <v>114</v>
      </c>
      <c r="E28" s="130" t="s">
        <v>666</v>
      </c>
      <c r="F28" s="112" t="s">
        <v>37</v>
      </c>
      <c r="G28" s="112" t="s">
        <v>28</v>
      </c>
      <c r="H28" s="114">
        <v>141224</v>
      </c>
      <c r="I28" s="115">
        <v>1</v>
      </c>
      <c r="J28" s="115">
        <v>0</v>
      </c>
      <c r="K28" s="115" t="s">
        <v>667</v>
      </c>
      <c r="L28" s="135">
        <v>14000</v>
      </c>
      <c r="M28" s="154">
        <v>0.2</v>
      </c>
      <c r="N28" s="118">
        <v>169468.79999999999</v>
      </c>
      <c r="O28" s="116">
        <f>+Nomina[[#This Row],[Incremento de Mayo]]+Nomina[[#This Row],[Incremento Febrero]]</f>
        <v>0.32</v>
      </c>
      <c r="P28" s="116">
        <v>0.12</v>
      </c>
    </row>
    <row r="29" spans="1:16" s="107" customFormat="1" x14ac:dyDescent="0.2">
      <c r="A29" s="119">
        <v>28</v>
      </c>
      <c r="B29" s="112" t="s">
        <v>733</v>
      </c>
      <c r="C29" s="113">
        <v>0</v>
      </c>
      <c r="D29" s="141" t="s">
        <v>114</v>
      </c>
      <c r="E29" s="130" t="s">
        <v>666</v>
      </c>
      <c r="F29" s="112" t="s">
        <v>665</v>
      </c>
      <c r="G29" s="112" t="s">
        <v>665</v>
      </c>
      <c r="H29" s="114">
        <v>123566</v>
      </c>
      <c r="I29" s="115">
        <v>1</v>
      </c>
      <c r="J29" s="115">
        <v>0</v>
      </c>
      <c r="K29" s="115" t="s">
        <v>667</v>
      </c>
      <c r="L29" s="135">
        <v>14000</v>
      </c>
      <c r="M29" s="155">
        <v>0.2</v>
      </c>
      <c r="N29" s="118">
        <v>148279.20000000001</v>
      </c>
      <c r="O29" s="116">
        <f>+Nomina[[#This Row],[Incremento de Mayo]]+Nomina[[#This Row],[Incremento Febrero]]</f>
        <v>0.32</v>
      </c>
      <c r="P29" s="116">
        <v>0.12</v>
      </c>
    </row>
    <row r="30" spans="1:16" s="107" customFormat="1" ht="14.45" customHeight="1" x14ac:dyDescent="0.2">
      <c r="A30" s="119">
        <v>29</v>
      </c>
      <c r="B30" s="112" t="s">
        <v>734</v>
      </c>
      <c r="C30" s="113">
        <v>0</v>
      </c>
      <c r="D30" s="141" t="s">
        <v>114</v>
      </c>
      <c r="E30" s="130" t="s">
        <v>666</v>
      </c>
      <c r="F30" s="112" t="s">
        <v>18</v>
      </c>
      <c r="G30" s="112" t="s">
        <v>142</v>
      </c>
      <c r="H30" s="114">
        <v>123566</v>
      </c>
      <c r="I30" s="115">
        <v>1</v>
      </c>
      <c r="J30" s="115">
        <v>0</v>
      </c>
      <c r="K30" s="115" t="s">
        <v>667</v>
      </c>
      <c r="L30" s="135">
        <v>14000</v>
      </c>
      <c r="M30" s="154">
        <v>0.2</v>
      </c>
      <c r="N30" s="118">
        <v>148279.20000000001</v>
      </c>
      <c r="O30" s="116">
        <f>+Nomina[[#This Row],[Incremento de Mayo]]+Nomina[[#This Row],[Incremento Febrero]]</f>
        <v>0.32</v>
      </c>
      <c r="P30" s="116">
        <v>0.12</v>
      </c>
    </row>
    <row r="31" spans="1:16" s="107" customFormat="1" ht="14.45" customHeight="1" x14ac:dyDescent="0.2">
      <c r="A31" s="119">
        <v>30</v>
      </c>
      <c r="B31" s="112" t="s">
        <v>735</v>
      </c>
      <c r="C31" s="113">
        <v>4</v>
      </c>
      <c r="D31" s="141" t="s">
        <v>71</v>
      </c>
      <c r="E31" s="130" t="s">
        <v>670</v>
      </c>
      <c r="F31" s="112" t="s">
        <v>26</v>
      </c>
      <c r="G31" s="112" t="s">
        <v>27</v>
      </c>
      <c r="H31" s="114">
        <v>448000</v>
      </c>
      <c r="I31" s="115">
        <v>4</v>
      </c>
      <c r="J31" s="115">
        <v>4</v>
      </c>
      <c r="K31" s="115" t="s">
        <v>71</v>
      </c>
      <c r="L31" s="135">
        <v>14000</v>
      </c>
      <c r="M31" s="154">
        <v>0.2</v>
      </c>
      <c r="N31" s="118">
        <v>537600</v>
      </c>
      <c r="O31" s="116">
        <f>+Nomina[[#This Row],[Incremento de Mayo]]+Nomina[[#This Row],[Incremento Febrero]]</f>
        <v>0.32</v>
      </c>
      <c r="P31" s="116">
        <v>0.12</v>
      </c>
    </row>
    <row r="32" spans="1:16" s="107" customFormat="1" ht="14.45" customHeight="1" x14ac:dyDescent="0.2">
      <c r="A32" s="119">
        <v>31</v>
      </c>
      <c r="B32" s="112" t="s">
        <v>736</v>
      </c>
      <c r="C32" s="113">
        <v>3</v>
      </c>
      <c r="D32" s="141" t="s">
        <v>70</v>
      </c>
      <c r="E32" s="130" t="s">
        <v>671</v>
      </c>
      <c r="F32" s="112" t="s">
        <v>36</v>
      </c>
      <c r="G32" s="112" t="s">
        <v>126</v>
      </c>
      <c r="H32" s="114">
        <v>452494</v>
      </c>
      <c r="I32" s="115" t="s">
        <v>131</v>
      </c>
      <c r="J32" s="115">
        <v>3</v>
      </c>
      <c r="K32" s="115" t="s">
        <v>70</v>
      </c>
      <c r="L32" s="135">
        <v>14000</v>
      </c>
      <c r="M32" s="154">
        <v>0.2</v>
      </c>
      <c r="N32" s="118">
        <v>542992.80000000005</v>
      </c>
      <c r="O32" s="116">
        <f>+Nomina[[#This Row],[Incremento de Mayo]]+Nomina[[#This Row],[Incremento Febrero]]</f>
        <v>0.32</v>
      </c>
      <c r="P32" s="116">
        <v>0.12</v>
      </c>
    </row>
    <row r="33" spans="1:16" s="107" customFormat="1" ht="14.45" customHeight="1" x14ac:dyDescent="0.2">
      <c r="A33" s="119">
        <v>32</v>
      </c>
      <c r="B33" s="112" t="s">
        <v>737</v>
      </c>
      <c r="C33" s="113">
        <v>0</v>
      </c>
      <c r="D33" s="141" t="s">
        <v>114</v>
      </c>
      <c r="E33" s="130" t="s">
        <v>666</v>
      </c>
      <c r="F33" s="112" t="s">
        <v>42</v>
      </c>
      <c r="G33" s="112" t="s">
        <v>139</v>
      </c>
      <c r="H33" s="114">
        <v>141606.39999999999</v>
      </c>
      <c r="I33" s="115">
        <v>1</v>
      </c>
      <c r="J33" s="115">
        <v>0</v>
      </c>
      <c r="K33" s="115" t="s">
        <v>667</v>
      </c>
      <c r="L33" s="135">
        <v>14000</v>
      </c>
      <c r="M33" s="154">
        <v>0.2</v>
      </c>
      <c r="N33" s="118">
        <v>169927.67999999999</v>
      </c>
      <c r="O33" s="116">
        <f>+Nomina[[#This Row],[Incremento de Mayo]]+Nomina[[#This Row],[Incremento Febrero]]</f>
        <v>0.32</v>
      </c>
      <c r="P33" s="116">
        <v>0.12</v>
      </c>
    </row>
    <row r="34" spans="1:16" s="107" customFormat="1" ht="14.45" customHeight="1" x14ac:dyDescent="0.2">
      <c r="A34" s="119">
        <v>33</v>
      </c>
      <c r="B34" s="112" t="s">
        <v>738</v>
      </c>
      <c r="C34" s="113">
        <v>0</v>
      </c>
      <c r="D34" s="141" t="s">
        <v>114</v>
      </c>
      <c r="E34" s="130" t="s">
        <v>666</v>
      </c>
      <c r="F34" s="112" t="s">
        <v>128</v>
      </c>
      <c r="G34" s="112" t="s">
        <v>137</v>
      </c>
      <c r="H34" s="114">
        <v>141606.39999999999</v>
      </c>
      <c r="I34" s="115">
        <v>1</v>
      </c>
      <c r="J34" s="115">
        <v>0</v>
      </c>
      <c r="K34" s="115" t="s">
        <v>667</v>
      </c>
      <c r="L34" s="135">
        <v>14000</v>
      </c>
      <c r="M34" s="154">
        <v>0.2</v>
      </c>
      <c r="N34" s="118">
        <v>169927.67999999999</v>
      </c>
      <c r="O34" s="116">
        <f>+Nomina[[#This Row],[Incremento de Mayo]]+Nomina[[#This Row],[Incremento Febrero]]</f>
        <v>0.32</v>
      </c>
      <c r="P34" s="116">
        <v>0.12</v>
      </c>
    </row>
    <row r="35" spans="1:16" s="107" customFormat="1" ht="14.45" customHeight="1" x14ac:dyDescent="0.2">
      <c r="A35" s="119">
        <v>34</v>
      </c>
      <c r="B35" s="112" t="s">
        <v>739</v>
      </c>
      <c r="C35" s="113">
        <v>0</v>
      </c>
      <c r="D35" s="141" t="s">
        <v>114</v>
      </c>
      <c r="E35" s="130" t="s">
        <v>666</v>
      </c>
      <c r="F35" s="112" t="s">
        <v>42</v>
      </c>
      <c r="G35" s="112" t="s">
        <v>139</v>
      </c>
      <c r="H35" s="114">
        <v>141606.39999999999</v>
      </c>
      <c r="I35" s="115">
        <v>1</v>
      </c>
      <c r="J35" s="115">
        <v>0</v>
      </c>
      <c r="K35" s="115" t="s">
        <v>667</v>
      </c>
      <c r="L35" s="135">
        <v>14000</v>
      </c>
      <c r="M35" s="154">
        <v>0.2</v>
      </c>
      <c r="N35" s="118">
        <v>169927.67999999999</v>
      </c>
      <c r="O35" s="116">
        <f>+Nomina[[#This Row],[Incremento de Mayo]]+Nomina[[#This Row],[Incremento Febrero]]</f>
        <v>0.32</v>
      </c>
      <c r="P35" s="116">
        <v>0.12</v>
      </c>
    </row>
    <row r="36" spans="1:16" s="107" customFormat="1" x14ac:dyDescent="0.2">
      <c r="A36" s="119">
        <v>35</v>
      </c>
      <c r="B36" s="112" t="s">
        <v>740</v>
      </c>
      <c r="C36" s="113">
        <v>0</v>
      </c>
      <c r="D36" s="141" t="s">
        <v>114</v>
      </c>
      <c r="E36" s="130" t="s">
        <v>666</v>
      </c>
      <c r="F36" s="112" t="s">
        <v>128</v>
      </c>
      <c r="G36" s="112" t="s">
        <v>142</v>
      </c>
      <c r="H36" s="114">
        <v>123566</v>
      </c>
      <c r="I36" s="115">
        <v>1</v>
      </c>
      <c r="J36" s="115">
        <v>0</v>
      </c>
      <c r="K36" s="115" t="s">
        <v>667</v>
      </c>
      <c r="L36" s="135">
        <v>14000</v>
      </c>
      <c r="M36" s="154">
        <v>0.2</v>
      </c>
      <c r="N36" s="118">
        <v>148279.20000000001</v>
      </c>
      <c r="O36" s="116">
        <f>+Nomina[[#This Row],[Incremento de Mayo]]+Nomina[[#This Row],[Incremento Febrero]]</f>
        <v>0.32</v>
      </c>
      <c r="P36" s="116">
        <v>0.12</v>
      </c>
    </row>
    <row r="37" spans="1:16" s="107" customFormat="1" x14ac:dyDescent="0.2">
      <c r="A37" s="119">
        <v>36</v>
      </c>
      <c r="B37" s="112" t="s">
        <v>741</v>
      </c>
      <c r="C37" s="113">
        <v>0</v>
      </c>
      <c r="D37" s="141" t="s">
        <v>114</v>
      </c>
      <c r="E37" s="130" t="s">
        <v>666</v>
      </c>
      <c r="F37" s="112" t="s">
        <v>128</v>
      </c>
      <c r="G37" s="112" t="s">
        <v>18</v>
      </c>
      <c r="H37" s="114">
        <v>123566</v>
      </c>
      <c r="I37" s="115">
        <v>1</v>
      </c>
      <c r="J37" s="115">
        <v>0</v>
      </c>
      <c r="K37" s="115" t="s">
        <v>667</v>
      </c>
      <c r="L37" s="135">
        <v>14000</v>
      </c>
      <c r="M37" s="154">
        <v>0.2</v>
      </c>
      <c r="N37" s="118">
        <v>148279.20000000001</v>
      </c>
      <c r="O37" s="116">
        <f>+Nomina[[#This Row],[Incremento de Mayo]]+Nomina[[#This Row],[Incremento Febrero]]</f>
        <v>0.32</v>
      </c>
      <c r="P37" s="116">
        <v>0.12</v>
      </c>
    </row>
    <row r="38" spans="1:16" s="107" customFormat="1" x14ac:dyDescent="0.2">
      <c r="A38" s="119">
        <v>37</v>
      </c>
      <c r="B38" s="112" t="s">
        <v>742</v>
      </c>
      <c r="C38" s="113">
        <v>0</v>
      </c>
      <c r="D38" s="141" t="s">
        <v>114</v>
      </c>
      <c r="E38" s="130" t="s">
        <v>666</v>
      </c>
      <c r="F38" s="112" t="s">
        <v>128</v>
      </c>
      <c r="G38" s="112" t="s">
        <v>142</v>
      </c>
      <c r="H38" s="114">
        <v>123566</v>
      </c>
      <c r="I38" s="115">
        <v>1</v>
      </c>
      <c r="J38" s="115">
        <v>0</v>
      </c>
      <c r="K38" s="115" t="s">
        <v>667</v>
      </c>
      <c r="L38" s="135">
        <v>14000</v>
      </c>
      <c r="M38" s="154">
        <v>0.2</v>
      </c>
      <c r="N38" s="118">
        <v>148279.20000000001</v>
      </c>
      <c r="O38" s="116">
        <f>+Nomina[[#This Row],[Incremento de Mayo]]+Nomina[[#This Row],[Incremento Febrero]]</f>
        <v>0.32</v>
      </c>
      <c r="P38" s="116">
        <v>0.12</v>
      </c>
    </row>
    <row r="39" spans="1:16" s="107" customFormat="1" x14ac:dyDescent="0.2">
      <c r="A39" s="119">
        <v>38</v>
      </c>
      <c r="B39" s="112" t="s">
        <v>743</v>
      </c>
      <c r="C39" s="113">
        <v>0</v>
      </c>
      <c r="D39" s="141" t="s">
        <v>114</v>
      </c>
      <c r="E39" s="130" t="s">
        <v>666</v>
      </c>
      <c r="F39" s="136" t="s">
        <v>26</v>
      </c>
      <c r="G39" s="112" t="s">
        <v>142</v>
      </c>
      <c r="H39" s="114">
        <v>123566</v>
      </c>
      <c r="I39" s="115">
        <v>1</v>
      </c>
      <c r="J39" s="115">
        <v>0</v>
      </c>
      <c r="K39" s="115" t="s">
        <v>667</v>
      </c>
      <c r="L39" s="135">
        <v>14000</v>
      </c>
      <c r="M39" s="154">
        <v>0.2</v>
      </c>
      <c r="N39" s="118">
        <v>148279.20000000001</v>
      </c>
      <c r="O39" s="116">
        <f>+Nomina[[#This Row],[Incremento de Mayo]]+Nomina[[#This Row],[Incremento Febrero]]</f>
        <v>0.32</v>
      </c>
      <c r="P39" s="116">
        <v>0.12</v>
      </c>
    </row>
    <row r="40" spans="1:16" s="107" customFormat="1" ht="14.45" customHeight="1" x14ac:dyDescent="0.2">
      <c r="A40" s="119">
        <v>39</v>
      </c>
      <c r="B40" s="112" t="s">
        <v>744</v>
      </c>
      <c r="C40" s="113">
        <v>0</v>
      </c>
      <c r="D40" s="141" t="s">
        <v>114</v>
      </c>
      <c r="E40" s="130" t="s">
        <v>666</v>
      </c>
      <c r="F40" s="112" t="s">
        <v>18</v>
      </c>
      <c r="G40" s="112" t="s">
        <v>142</v>
      </c>
      <c r="H40" s="114">
        <v>123566</v>
      </c>
      <c r="I40" s="115">
        <v>1</v>
      </c>
      <c r="J40" s="115">
        <v>0</v>
      </c>
      <c r="K40" s="115" t="s">
        <v>667</v>
      </c>
      <c r="L40" s="135">
        <v>14000</v>
      </c>
      <c r="M40" s="154">
        <v>0.2</v>
      </c>
      <c r="N40" s="118">
        <v>148279.20000000001</v>
      </c>
      <c r="O40" s="116">
        <f>+Nomina[[#This Row],[Incremento de Mayo]]+Nomina[[#This Row],[Incremento Febrero]]</f>
        <v>0.32</v>
      </c>
      <c r="P40" s="116">
        <v>0.12</v>
      </c>
    </row>
    <row r="41" spans="1:16" s="107" customFormat="1" x14ac:dyDescent="0.2">
      <c r="A41" s="119">
        <v>40</v>
      </c>
      <c r="B41" s="112" t="s">
        <v>745</v>
      </c>
      <c r="C41" s="113">
        <v>0</v>
      </c>
      <c r="D41" s="141" t="s">
        <v>114</v>
      </c>
      <c r="E41" s="130" t="s">
        <v>666</v>
      </c>
      <c r="F41" s="112" t="s">
        <v>15</v>
      </c>
      <c r="G41" s="112" t="s">
        <v>47</v>
      </c>
      <c r="H41" s="114">
        <v>141453</v>
      </c>
      <c r="I41" s="115">
        <v>1</v>
      </c>
      <c r="J41" s="115">
        <v>0</v>
      </c>
      <c r="K41" s="115" t="s">
        <v>667</v>
      </c>
      <c r="L41" s="135">
        <v>14000</v>
      </c>
      <c r="M41" s="155">
        <v>0.2</v>
      </c>
      <c r="N41" s="118">
        <v>169743.6</v>
      </c>
      <c r="O41" s="116">
        <f>+Nomina[[#This Row],[Incremento de Mayo]]+Nomina[[#This Row],[Incremento Febrero]]</f>
        <v>0.32</v>
      </c>
      <c r="P41" s="116">
        <v>0.12</v>
      </c>
    </row>
    <row r="42" spans="1:16" s="107" customFormat="1" x14ac:dyDescent="0.2">
      <c r="A42" s="119">
        <v>41</v>
      </c>
      <c r="B42" s="112" t="s">
        <v>746</v>
      </c>
      <c r="C42" s="113">
        <v>0</v>
      </c>
      <c r="D42" s="141" t="s">
        <v>114</v>
      </c>
      <c r="E42" s="130" t="s">
        <v>666</v>
      </c>
      <c r="F42" s="136" t="s">
        <v>36</v>
      </c>
      <c r="G42" s="136" t="s">
        <v>39</v>
      </c>
      <c r="H42" s="114">
        <v>141606.39999999999</v>
      </c>
      <c r="I42" s="115">
        <v>1</v>
      </c>
      <c r="J42" s="115">
        <v>0</v>
      </c>
      <c r="K42" s="115" t="s">
        <v>667</v>
      </c>
      <c r="L42" s="135">
        <v>14000</v>
      </c>
      <c r="M42" s="154">
        <v>0.2</v>
      </c>
      <c r="N42" s="118">
        <v>169927.67999999999</v>
      </c>
      <c r="O42" s="116">
        <f>+Nomina[[#This Row],[Incremento de Mayo]]+Nomina[[#This Row],[Incremento Febrero]]</f>
        <v>0.32</v>
      </c>
      <c r="P42" s="116">
        <v>0.12</v>
      </c>
    </row>
    <row r="43" spans="1:16" s="107" customFormat="1" x14ac:dyDescent="0.2">
      <c r="A43" s="119">
        <v>42</v>
      </c>
      <c r="B43" s="112" t="s">
        <v>747</v>
      </c>
      <c r="C43" s="113">
        <v>0</v>
      </c>
      <c r="D43" s="141" t="s">
        <v>114</v>
      </c>
      <c r="E43" s="130" t="s">
        <v>666</v>
      </c>
      <c r="F43" s="112" t="s">
        <v>18</v>
      </c>
      <c r="G43" s="112" t="s">
        <v>142</v>
      </c>
      <c r="H43" s="114">
        <v>123432</v>
      </c>
      <c r="I43" s="115" t="s">
        <v>131</v>
      </c>
      <c r="J43" s="115">
        <v>1</v>
      </c>
      <c r="K43" s="115" t="s">
        <v>68</v>
      </c>
      <c r="L43" s="135">
        <v>14000</v>
      </c>
      <c r="M43" s="154">
        <v>0.38</v>
      </c>
      <c r="N43" s="118">
        <v>170336.16</v>
      </c>
      <c r="O43" s="116">
        <f>+Nomina[[#This Row],[Incremento de Mayo]]+Nomina[[#This Row],[Incremento Febrero]]</f>
        <v>0.5</v>
      </c>
      <c r="P43" s="116">
        <v>0.12</v>
      </c>
    </row>
    <row r="44" spans="1:16" s="107" customFormat="1" x14ac:dyDescent="0.2">
      <c r="A44" s="119">
        <v>43</v>
      </c>
      <c r="B44" s="112" t="s">
        <v>748</v>
      </c>
      <c r="C44" s="113">
        <v>0</v>
      </c>
      <c r="D44" s="141" t="s">
        <v>114</v>
      </c>
      <c r="E44" s="130" t="s">
        <v>666</v>
      </c>
      <c r="F44" s="136" t="s">
        <v>36</v>
      </c>
      <c r="G44" s="112" t="s">
        <v>30</v>
      </c>
      <c r="H44" s="114">
        <v>141453</v>
      </c>
      <c r="I44" s="115" t="s">
        <v>131</v>
      </c>
      <c r="J44" s="115">
        <v>1</v>
      </c>
      <c r="K44" s="115" t="s">
        <v>68</v>
      </c>
      <c r="L44" s="135">
        <v>14000</v>
      </c>
      <c r="M44" s="154">
        <v>0.38</v>
      </c>
      <c r="N44" s="118">
        <v>195205.14</v>
      </c>
      <c r="O44" s="116">
        <f>+Nomina[[#This Row],[Incremento de Mayo]]+Nomina[[#This Row],[Incremento Febrero]]</f>
        <v>0.5</v>
      </c>
      <c r="P44" s="116">
        <v>0.12</v>
      </c>
    </row>
    <row r="45" spans="1:16" s="107" customFormat="1" x14ac:dyDescent="0.2">
      <c r="A45" s="119">
        <v>44</v>
      </c>
      <c r="B45" s="112" t="s">
        <v>749</v>
      </c>
      <c r="C45" s="113">
        <v>2</v>
      </c>
      <c r="D45" s="141" t="s">
        <v>74</v>
      </c>
      <c r="E45" s="130" t="s">
        <v>678</v>
      </c>
      <c r="F45" s="112" t="s">
        <v>128</v>
      </c>
      <c r="G45" s="112" t="s">
        <v>30</v>
      </c>
      <c r="H45" s="114">
        <v>168000</v>
      </c>
      <c r="I45" s="115">
        <v>2</v>
      </c>
      <c r="J45" s="115">
        <v>2</v>
      </c>
      <c r="K45" s="115" t="s">
        <v>74</v>
      </c>
      <c r="L45" s="135">
        <v>14000</v>
      </c>
      <c r="M45" s="154">
        <v>0.2</v>
      </c>
      <c r="N45" s="118">
        <v>201600</v>
      </c>
      <c r="O45" s="116">
        <f>+Nomina[[#This Row],[Incremento de Mayo]]+Nomina[[#This Row],[Incremento Febrero]]</f>
        <v>0.32</v>
      </c>
      <c r="P45" s="116">
        <v>0.12</v>
      </c>
    </row>
    <row r="46" spans="1:16" s="107" customFormat="1" x14ac:dyDescent="0.2">
      <c r="A46" s="119">
        <v>45</v>
      </c>
      <c r="B46" s="112" t="s">
        <v>750</v>
      </c>
      <c r="C46" s="113">
        <v>3</v>
      </c>
      <c r="D46" s="141" t="s">
        <v>99</v>
      </c>
      <c r="E46" s="130" t="s">
        <v>679</v>
      </c>
      <c r="F46" s="112" t="s">
        <v>18</v>
      </c>
      <c r="G46" s="112" t="s">
        <v>142</v>
      </c>
      <c r="H46" s="114">
        <v>311360</v>
      </c>
      <c r="I46" s="115">
        <v>3</v>
      </c>
      <c r="J46" s="115">
        <v>3</v>
      </c>
      <c r="K46" s="115" t="s">
        <v>99</v>
      </c>
      <c r="L46" s="135">
        <v>14000</v>
      </c>
      <c r="M46" s="154">
        <v>0.2</v>
      </c>
      <c r="N46" s="118">
        <v>373632</v>
      </c>
      <c r="O46" s="116">
        <f>+Nomina[[#This Row],[Incremento de Mayo]]+Nomina[[#This Row],[Incremento Febrero]]</f>
        <v>0.32</v>
      </c>
      <c r="P46" s="116">
        <v>0.12</v>
      </c>
    </row>
    <row r="47" spans="1:16" s="107" customFormat="1" x14ac:dyDescent="0.2">
      <c r="A47" s="119">
        <v>46</v>
      </c>
      <c r="B47" s="112" t="s">
        <v>751</v>
      </c>
      <c r="C47" s="113">
        <v>3</v>
      </c>
      <c r="D47" s="141" t="s">
        <v>94</v>
      </c>
      <c r="E47" s="130" t="s">
        <v>680</v>
      </c>
      <c r="F47" s="112" t="s">
        <v>36</v>
      </c>
      <c r="G47" s="112" t="s">
        <v>155</v>
      </c>
      <c r="H47" s="114">
        <v>264000</v>
      </c>
      <c r="I47" s="115">
        <v>3</v>
      </c>
      <c r="J47" s="115">
        <v>3</v>
      </c>
      <c r="K47" s="115" t="s">
        <v>94</v>
      </c>
      <c r="L47" s="135">
        <v>14000</v>
      </c>
      <c r="M47" s="154">
        <v>0.2</v>
      </c>
      <c r="N47" s="118">
        <v>316800</v>
      </c>
      <c r="O47" s="116">
        <f>+Nomina[[#This Row],[Incremento de Mayo]]+Nomina[[#This Row],[Incremento Febrero]]</f>
        <v>0.32</v>
      </c>
      <c r="P47" s="116">
        <v>0.12</v>
      </c>
    </row>
    <row r="48" spans="1:16" s="107" customFormat="1" ht="14.45" customHeight="1" x14ac:dyDescent="0.2">
      <c r="A48" s="119">
        <v>47</v>
      </c>
      <c r="B48" s="112" t="s">
        <v>752</v>
      </c>
      <c r="C48" s="113">
        <v>5</v>
      </c>
      <c r="D48" s="141" t="s">
        <v>91</v>
      </c>
      <c r="E48" s="130" t="s">
        <v>681</v>
      </c>
      <c r="F48" s="112" t="s">
        <v>26</v>
      </c>
      <c r="G48" s="112" t="s">
        <v>22</v>
      </c>
      <c r="H48" s="114">
        <v>560000</v>
      </c>
      <c r="I48" s="115">
        <v>5</v>
      </c>
      <c r="J48" s="115">
        <v>5</v>
      </c>
      <c r="K48" s="115" t="s">
        <v>91</v>
      </c>
      <c r="L48" s="135">
        <v>14000</v>
      </c>
      <c r="M48" s="154">
        <v>0.2</v>
      </c>
      <c r="N48" s="118">
        <v>672000</v>
      </c>
      <c r="O48" s="116">
        <f>+Nomina[[#This Row],[Incremento de Mayo]]+Nomina[[#This Row],[Incremento Febrero]]</f>
        <v>0.32</v>
      </c>
      <c r="P48" s="116">
        <v>0.12</v>
      </c>
    </row>
    <row r="49" spans="1:16" s="107" customFormat="1" ht="14.45" customHeight="1" x14ac:dyDescent="0.2">
      <c r="A49" s="119">
        <v>48</v>
      </c>
      <c r="B49" s="112" t="s">
        <v>753</v>
      </c>
      <c r="C49" s="113">
        <v>3</v>
      </c>
      <c r="D49" s="141" t="s">
        <v>94</v>
      </c>
      <c r="E49" s="130" t="s">
        <v>680</v>
      </c>
      <c r="F49" s="112" t="s">
        <v>18</v>
      </c>
      <c r="G49" s="112" t="s">
        <v>151</v>
      </c>
      <c r="H49" s="114">
        <v>324800</v>
      </c>
      <c r="I49" s="115">
        <v>3</v>
      </c>
      <c r="J49" s="115">
        <v>3</v>
      </c>
      <c r="K49" s="115" t="s">
        <v>94</v>
      </c>
      <c r="L49" s="135">
        <v>14000</v>
      </c>
      <c r="M49" s="154">
        <v>0.2</v>
      </c>
      <c r="N49" s="118">
        <v>389760</v>
      </c>
      <c r="O49" s="116">
        <f>+Nomina[[#This Row],[Incremento de Mayo]]+Nomina[[#This Row],[Incremento Febrero]]</f>
        <v>0.32</v>
      </c>
      <c r="P49" s="116">
        <v>0.12</v>
      </c>
    </row>
    <row r="50" spans="1:16" s="107" customFormat="1" ht="14.45" customHeight="1" x14ac:dyDescent="0.2">
      <c r="A50" s="119">
        <v>49</v>
      </c>
      <c r="B50" s="112" t="s">
        <v>754</v>
      </c>
      <c r="C50" s="113">
        <v>1</v>
      </c>
      <c r="D50" s="141" t="s">
        <v>92</v>
      </c>
      <c r="E50" s="130" t="s">
        <v>1</v>
      </c>
      <c r="F50" s="136" t="s">
        <v>26</v>
      </c>
      <c r="G50" s="136" t="s">
        <v>26</v>
      </c>
      <c r="H50" s="114">
        <v>141946.79999999999</v>
      </c>
      <c r="I50" s="115">
        <v>1</v>
      </c>
      <c r="J50" s="115">
        <v>1</v>
      </c>
      <c r="K50" s="115" t="s">
        <v>92</v>
      </c>
      <c r="L50" s="135">
        <v>14000</v>
      </c>
      <c r="M50" s="154">
        <v>0.2</v>
      </c>
      <c r="N50" s="118">
        <v>170336.15999999997</v>
      </c>
      <c r="O50" s="116">
        <f>+Nomina[[#This Row],[Incremento de Mayo]]+Nomina[[#This Row],[Incremento Febrero]]</f>
        <v>0.32</v>
      </c>
      <c r="P50" s="116">
        <v>0.12</v>
      </c>
    </row>
    <row r="51" spans="1:16" s="107" customFormat="1" ht="14.45" customHeight="1" x14ac:dyDescent="0.2">
      <c r="A51" s="119">
        <v>50</v>
      </c>
      <c r="B51" s="112" t="s">
        <v>755</v>
      </c>
      <c r="C51" s="113">
        <v>4</v>
      </c>
      <c r="D51" s="141" t="s">
        <v>71</v>
      </c>
      <c r="E51" s="130" t="s">
        <v>670</v>
      </c>
      <c r="F51" s="136" t="s">
        <v>37</v>
      </c>
      <c r="G51" s="112" t="s">
        <v>32</v>
      </c>
      <c r="H51" s="114">
        <v>448000</v>
      </c>
      <c r="I51" s="115">
        <v>4</v>
      </c>
      <c r="J51" s="115">
        <v>4</v>
      </c>
      <c r="K51" s="115" t="s">
        <v>71</v>
      </c>
      <c r="L51" s="135">
        <v>14000</v>
      </c>
      <c r="M51" s="154">
        <v>0.2</v>
      </c>
      <c r="N51" s="118">
        <v>537600</v>
      </c>
      <c r="O51" s="116">
        <f>+Nomina[[#This Row],[Incremento de Mayo]]+Nomina[[#This Row],[Incremento Febrero]]</f>
        <v>0.32</v>
      </c>
      <c r="P51" s="116">
        <v>0.12</v>
      </c>
    </row>
    <row r="52" spans="1:16" s="107" customFormat="1" ht="14.45" customHeight="1" x14ac:dyDescent="0.2">
      <c r="A52" s="119">
        <v>51</v>
      </c>
      <c r="B52" s="112" t="s">
        <v>756</v>
      </c>
      <c r="C52" s="113">
        <v>5</v>
      </c>
      <c r="D52" s="141" t="s">
        <v>84</v>
      </c>
      <c r="E52" s="130" t="s">
        <v>681</v>
      </c>
      <c r="F52" s="112" t="s">
        <v>23</v>
      </c>
      <c r="G52" s="112" t="s">
        <v>23</v>
      </c>
      <c r="H52" s="114">
        <v>564273</v>
      </c>
      <c r="I52" s="115">
        <v>5</v>
      </c>
      <c r="J52" s="115">
        <v>5</v>
      </c>
      <c r="K52" s="115" t="s">
        <v>84</v>
      </c>
      <c r="L52" s="135">
        <v>14000</v>
      </c>
      <c r="M52" s="154">
        <v>0.2</v>
      </c>
      <c r="N52" s="118">
        <v>677127.6</v>
      </c>
      <c r="O52" s="116">
        <f>+Nomina[[#This Row],[Incremento de Mayo]]+Nomina[[#This Row],[Incremento Febrero]]</f>
        <v>0.32</v>
      </c>
      <c r="P52" s="116">
        <v>0.12</v>
      </c>
    </row>
    <row r="53" spans="1:16" s="107" customFormat="1" x14ac:dyDescent="0.2">
      <c r="A53" s="119">
        <v>52</v>
      </c>
      <c r="B53" s="112" t="s">
        <v>757</v>
      </c>
      <c r="C53" s="113">
        <v>4</v>
      </c>
      <c r="D53" s="141" t="s">
        <v>95</v>
      </c>
      <c r="E53" s="130" t="s">
        <v>677</v>
      </c>
      <c r="F53" s="112" t="s">
        <v>18</v>
      </c>
      <c r="G53" s="112" t="s">
        <v>45</v>
      </c>
      <c r="H53" s="114">
        <v>280000</v>
      </c>
      <c r="I53" s="115">
        <v>4</v>
      </c>
      <c r="J53" s="115">
        <v>4</v>
      </c>
      <c r="K53" s="115" t="s">
        <v>95</v>
      </c>
      <c r="L53" s="135">
        <v>14000</v>
      </c>
      <c r="M53" s="154">
        <v>0.2</v>
      </c>
      <c r="N53" s="118">
        <v>336000</v>
      </c>
      <c r="O53" s="116">
        <f>+Nomina[[#This Row],[Incremento de Mayo]]+Nomina[[#This Row],[Incremento Febrero]]</f>
        <v>0.32</v>
      </c>
      <c r="P53" s="116">
        <v>0.12</v>
      </c>
    </row>
    <row r="54" spans="1:16" s="107" customFormat="1" x14ac:dyDescent="0.2">
      <c r="A54" s="119">
        <v>53</v>
      </c>
      <c r="B54" s="112" t="s">
        <v>758</v>
      </c>
      <c r="C54" s="113">
        <v>3</v>
      </c>
      <c r="D54" s="141" t="s">
        <v>70</v>
      </c>
      <c r="E54" s="130" t="s">
        <v>671</v>
      </c>
      <c r="F54" s="112" t="s">
        <v>26</v>
      </c>
      <c r="G54" s="112" t="s">
        <v>28</v>
      </c>
      <c r="H54" s="114">
        <v>430000</v>
      </c>
      <c r="I54" s="115">
        <v>3</v>
      </c>
      <c r="J54" s="115">
        <v>3</v>
      </c>
      <c r="K54" s="115" t="s">
        <v>70</v>
      </c>
      <c r="L54" s="135">
        <v>14000</v>
      </c>
      <c r="M54" s="154">
        <v>0.2</v>
      </c>
      <c r="N54" s="118">
        <v>516000</v>
      </c>
      <c r="O54" s="116">
        <f>+Nomina[[#This Row],[Incremento de Mayo]]+Nomina[[#This Row],[Incremento Febrero]]</f>
        <v>0.32</v>
      </c>
      <c r="P54" s="116">
        <v>0.12</v>
      </c>
    </row>
    <row r="55" spans="1:16" s="107" customFormat="1" x14ac:dyDescent="0.2">
      <c r="A55" s="119">
        <v>54</v>
      </c>
      <c r="B55" s="112" t="s">
        <v>759</v>
      </c>
      <c r="C55" s="113">
        <v>2</v>
      </c>
      <c r="D55" s="141" t="s">
        <v>69</v>
      </c>
      <c r="E55" s="130" t="s">
        <v>673</v>
      </c>
      <c r="F55" s="112" t="s">
        <v>36</v>
      </c>
      <c r="G55" s="112" t="s">
        <v>39</v>
      </c>
      <c r="H55" s="114">
        <v>168997</v>
      </c>
      <c r="I55" s="115">
        <v>2</v>
      </c>
      <c r="J55" s="115">
        <v>2</v>
      </c>
      <c r="K55" s="115" t="s">
        <v>69</v>
      </c>
      <c r="L55" s="135">
        <v>14000</v>
      </c>
      <c r="M55" s="154">
        <v>0.36</v>
      </c>
      <c r="N55" s="118">
        <v>229835.91999999998</v>
      </c>
      <c r="O55" s="116">
        <f>+Nomina[[#This Row],[Incremento de Mayo]]+Nomina[[#This Row],[Incremento Febrero]]</f>
        <v>0.48</v>
      </c>
      <c r="P55" s="116">
        <v>0.12</v>
      </c>
    </row>
    <row r="56" spans="1:16" s="107" customFormat="1" x14ac:dyDescent="0.2">
      <c r="A56" s="119">
        <v>55</v>
      </c>
      <c r="B56" s="112" t="s">
        <v>760</v>
      </c>
      <c r="C56" s="113">
        <v>1</v>
      </c>
      <c r="D56" s="141" t="s">
        <v>68</v>
      </c>
      <c r="E56" s="130" t="s">
        <v>666</v>
      </c>
      <c r="F56" s="112" t="s">
        <v>26</v>
      </c>
      <c r="G56" s="112" t="s">
        <v>28</v>
      </c>
      <c r="H56" s="114">
        <v>162670.94999999998</v>
      </c>
      <c r="I56" s="115">
        <v>1</v>
      </c>
      <c r="J56" s="115">
        <v>1</v>
      </c>
      <c r="K56" s="115" t="s">
        <v>68</v>
      </c>
      <c r="L56" s="135">
        <v>14000</v>
      </c>
      <c r="M56" s="154">
        <v>0.2</v>
      </c>
      <c r="N56" s="118">
        <v>195205.13999999998</v>
      </c>
      <c r="O56" s="116">
        <f>+Nomina[[#This Row],[Incremento de Mayo]]+Nomina[[#This Row],[Incremento Febrero]]</f>
        <v>0.32</v>
      </c>
      <c r="P56" s="116">
        <v>0.12</v>
      </c>
    </row>
    <row r="57" spans="1:16" s="134" customFormat="1" ht="14.45" customHeight="1" x14ac:dyDescent="0.2">
      <c r="A57" s="119">
        <v>56</v>
      </c>
      <c r="B57" s="112" t="s">
        <v>761</v>
      </c>
      <c r="C57" s="113">
        <v>1</v>
      </c>
      <c r="D57" s="141" t="s">
        <v>68</v>
      </c>
      <c r="E57" s="130" t="s">
        <v>666</v>
      </c>
      <c r="F57" s="112" t="s">
        <v>26</v>
      </c>
      <c r="G57" s="112" t="s">
        <v>28</v>
      </c>
      <c r="H57" s="114">
        <v>162670.94999999998</v>
      </c>
      <c r="I57" s="115">
        <v>1</v>
      </c>
      <c r="J57" s="115">
        <v>1</v>
      </c>
      <c r="K57" s="115" t="s">
        <v>68</v>
      </c>
      <c r="L57" s="135">
        <v>14000</v>
      </c>
      <c r="M57" s="154">
        <v>0.2</v>
      </c>
      <c r="N57" s="118">
        <v>195205.13999999998</v>
      </c>
      <c r="O57" s="116">
        <f>+Nomina[[#This Row],[Incremento de Mayo]]+Nomina[[#This Row],[Incremento Febrero]]</f>
        <v>0.32</v>
      </c>
      <c r="P57" s="116">
        <v>0.12</v>
      </c>
    </row>
    <row r="58" spans="1:16" s="107" customFormat="1" x14ac:dyDescent="0.2">
      <c r="A58" s="119">
        <v>57</v>
      </c>
      <c r="B58" s="112" t="s">
        <v>762</v>
      </c>
      <c r="C58" s="113">
        <v>3</v>
      </c>
      <c r="D58" s="141" t="s">
        <v>70</v>
      </c>
      <c r="E58" s="130" t="s">
        <v>671</v>
      </c>
      <c r="F58" s="112" t="s">
        <v>128</v>
      </c>
      <c r="G58" s="112" t="s">
        <v>28</v>
      </c>
      <c r="H58" s="114">
        <v>377160</v>
      </c>
      <c r="I58" s="115" t="s">
        <v>131</v>
      </c>
      <c r="J58" s="115">
        <v>4</v>
      </c>
      <c r="K58" s="115" t="s">
        <v>71</v>
      </c>
      <c r="L58" s="135">
        <v>14000</v>
      </c>
      <c r="M58" s="154">
        <v>0.35</v>
      </c>
      <c r="N58" s="118">
        <v>509166</v>
      </c>
      <c r="O58" s="116">
        <f>+Nomina[[#This Row],[Incremento de Mayo]]+Nomina[[#This Row],[Incremento Febrero]]</f>
        <v>0.47</v>
      </c>
      <c r="P58" s="116">
        <v>0.12</v>
      </c>
    </row>
    <row r="59" spans="1:16" s="107" customFormat="1" x14ac:dyDescent="0.2">
      <c r="A59" s="119">
        <v>58</v>
      </c>
      <c r="B59" s="112" t="s">
        <v>763</v>
      </c>
      <c r="C59" s="113">
        <v>5</v>
      </c>
      <c r="D59" s="141" t="s">
        <v>84</v>
      </c>
      <c r="E59" s="130" t="s">
        <v>695</v>
      </c>
      <c r="F59" s="112" t="s">
        <v>665</v>
      </c>
      <c r="G59" s="112" t="s">
        <v>25</v>
      </c>
      <c r="H59" s="114">
        <v>541193</v>
      </c>
      <c r="I59" s="115" t="s">
        <v>131</v>
      </c>
      <c r="J59" s="115">
        <v>5</v>
      </c>
      <c r="K59" s="115" t="s">
        <v>84</v>
      </c>
      <c r="L59" s="135">
        <v>14000</v>
      </c>
      <c r="M59" s="154">
        <v>0.2</v>
      </c>
      <c r="N59" s="118">
        <v>649431.6</v>
      </c>
      <c r="O59" s="116">
        <f>+Nomina[[#This Row],[Incremento de Mayo]]+Nomina[[#This Row],[Incremento Febrero]]</f>
        <v>0.32</v>
      </c>
      <c r="P59" s="116">
        <v>0.12</v>
      </c>
    </row>
    <row r="60" spans="1:16" s="107" customFormat="1" ht="14.45" customHeight="1" x14ac:dyDescent="0.2">
      <c r="A60" s="119">
        <v>59</v>
      </c>
      <c r="B60" s="112" t="s">
        <v>764</v>
      </c>
      <c r="C60" s="113">
        <v>2</v>
      </c>
      <c r="D60" s="141" t="s">
        <v>69</v>
      </c>
      <c r="E60" s="130" t="s">
        <v>673</v>
      </c>
      <c r="F60" s="112" t="s">
        <v>36</v>
      </c>
      <c r="G60" s="112" t="s">
        <v>39</v>
      </c>
      <c r="H60" s="114">
        <v>190154</v>
      </c>
      <c r="I60" s="115">
        <v>2</v>
      </c>
      <c r="J60" s="115">
        <v>2</v>
      </c>
      <c r="K60" s="115" t="s">
        <v>69</v>
      </c>
      <c r="L60" s="135">
        <v>14000</v>
      </c>
      <c r="M60" s="154">
        <v>0.2</v>
      </c>
      <c r="N60" s="118">
        <v>228184.8</v>
      </c>
      <c r="O60" s="116">
        <f>+Nomina[[#This Row],[Incremento de Mayo]]+Nomina[[#This Row],[Incremento Febrero]]</f>
        <v>0.32</v>
      </c>
      <c r="P60" s="116">
        <v>0.12</v>
      </c>
    </row>
    <row r="61" spans="1:16" s="107" customFormat="1" x14ac:dyDescent="0.2">
      <c r="A61" s="119">
        <v>60</v>
      </c>
      <c r="B61" s="112" t="s">
        <v>765</v>
      </c>
      <c r="C61" s="113">
        <v>1</v>
      </c>
      <c r="D61" s="141" t="s">
        <v>68</v>
      </c>
      <c r="E61" s="130" t="s">
        <v>666</v>
      </c>
      <c r="F61" s="112" t="s">
        <v>26</v>
      </c>
      <c r="G61" s="112" t="s">
        <v>28</v>
      </c>
      <c r="H61" s="114">
        <v>162670.94999999998</v>
      </c>
      <c r="I61" s="115">
        <v>1</v>
      </c>
      <c r="J61" s="115">
        <v>1</v>
      </c>
      <c r="K61" s="115" t="s">
        <v>68</v>
      </c>
      <c r="L61" s="135">
        <v>14000</v>
      </c>
      <c r="M61" s="154">
        <v>0.2</v>
      </c>
      <c r="N61" s="118">
        <v>195205.13999999998</v>
      </c>
      <c r="O61" s="116">
        <f>+Nomina[[#This Row],[Incremento de Mayo]]+Nomina[[#This Row],[Incremento Febrero]]</f>
        <v>0.32</v>
      </c>
      <c r="P61" s="116">
        <v>0.12</v>
      </c>
    </row>
    <row r="62" spans="1:16" s="107" customFormat="1" ht="14.45" customHeight="1" x14ac:dyDescent="0.2">
      <c r="A62" s="119">
        <v>61</v>
      </c>
      <c r="B62" s="112" t="s">
        <v>766</v>
      </c>
      <c r="C62" s="113">
        <v>1</v>
      </c>
      <c r="D62" s="141" t="s">
        <v>68</v>
      </c>
      <c r="E62" s="140" t="s">
        <v>666</v>
      </c>
      <c r="F62" s="112" t="s">
        <v>26</v>
      </c>
      <c r="G62" s="112" t="s">
        <v>28</v>
      </c>
      <c r="H62" s="114">
        <v>162670.94999999998</v>
      </c>
      <c r="I62" s="115">
        <v>1</v>
      </c>
      <c r="J62" s="115">
        <v>1</v>
      </c>
      <c r="K62" s="115" t="s">
        <v>68</v>
      </c>
      <c r="L62" s="135">
        <v>14000</v>
      </c>
      <c r="M62" s="154">
        <v>0.2</v>
      </c>
      <c r="N62" s="118">
        <v>195205.13999999998</v>
      </c>
      <c r="O62" s="116">
        <f>+Nomina[[#This Row],[Incremento de Mayo]]+Nomina[[#This Row],[Incremento Febrero]]</f>
        <v>0.32</v>
      </c>
      <c r="P62" s="116">
        <v>0.12</v>
      </c>
    </row>
    <row r="63" spans="1:16" s="107" customFormat="1" ht="14.45" customHeight="1" x14ac:dyDescent="0.2">
      <c r="A63" s="119">
        <v>62</v>
      </c>
      <c r="B63" s="112" t="s">
        <v>767</v>
      </c>
      <c r="C63" s="113">
        <v>1</v>
      </c>
      <c r="D63" s="141" t="s">
        <v>68</v>
      </c>
      <c r="E63" s="130" t="s">
        <v>666</v>
      </c>
      <c r="F63" s="112" t="s">
        <v>14</v>
      </c>
      <c r="G63" s="112" t="s">
        <v>140</v>
      </c>
      <c r="H63" s="114">
        <v>162670.94999999998</v>
      </c>
      <c r="I63" s="115">
        <v>1</v>
      </c>
      <c r="J63" s="115">
        <v>1</v>
      </c>
      <c r="K63" s="115" t="s">
        <v>68</v>
      </c>
      <c r="L63" s="135">
        <v>14000</v>
      </c>
      <c r="M63" s="154">
        <v>0.2</v>
      </c>
      <c r="N63" s="118">
        <v>195205.13999999998</v>
      </c>
      <c r="O63" s="116">
        <f>+Nomina[[#This Row],[Incremento de Mayo]]+Nomina[[#This Row],[Incremento Febrero]]</f>
        <v>0.32</v>
      </c>
      <c r="P63" s="116">
        <v>0.12</v>
      </c>
    </row>
    <row r="64" spans="1:16" s="107" customFormat="1" ht="14.45" customHeight="1" x14ac:dyDescent="0.2">
      <c r="A64" s="119">
        <v>63</v>
      </c>
      <c r="B64" s="112" t="s">
        <v>768</v>
      </c>
      <c r="C64" s="113">
        <v>1</v>
      </c>
      <c r="D64" s="141" t="s">
        <v>92</v>
      </c>
      <c r="E64" s="140" t="s">
        <v>672</v>
      </c>
      <c r="F64" s="112" t="s">
        <v>18</v>
      </c>
      <c r="G64" s="112" t="s">
        <v>153</v>
      </c>
      <c r="H64" s="114">
        <v>148176</v>
      </c>
      <c r="I64" s="115">
        <v>1</v>
      </c>
      <c r="J64" s="115">
        <v>1</v>
      </c>
      <c r="K64" s="115" t="s">
        <v>92</v>
      </c>
      <c r="L64" s="135">
        <v>14000</v>
      </c>
      <c r="M64" s="154">
        <v>0.2</v>
      </c>
      <c r="N64" s="118">
        <v>177811.20000000001</v>
      </c>
      <c r="O64" s="116">
        <f>+Nomina[[#This Row],[Incremento de Mayo]]+Nomina[[#This Row],[Incremento Febrero]]</f>
        <v>0.32</v>
      </c>
      <c r="P64" s="116">
        <v>0.12</v>
      </c>
    </row>
    <row r="65" spans="1:16" s="107" customFormat="1" ht="14.45" customHeight="1" x14ac:dyDescent="0.2">
      <c r="A65" s="119">
        <v>64</v>
      </c>
      <c r="B65" s="112" t="s">
        <v>769</v>
      </c>
      <c r="C65" s="113">
        <v>1</v>
      </c>
      <c r="D65" s="141" t="s">
        <v>68</v>
      </c>
      <c r="E65" s="140" t="s">
        <v>666</v>
      </c>
      <c r="F65" s="142" t="s">
        <v>26</v>
      </c>
      <c r="G65" s="142" t="s">
        <v>144</v>
      </c>
      <c r="H65" s="114">
        <v>162670.94999999998</v>
      </c>
      <c r="I65" s="115" t="s">
        <v>131</v>
      </c>
      <c r="J65" s="115">
        <v>2</v>
      </c>
      <c r="K65" s="115" t="s">
        <v>69</v>
      </c>
      <c r="L65" s="135">
        <v>14000</v>
      </c>
      <c r="M65" s="154">
        <v>0.41</v>
      </c>
      <c r="N65" s="118">
        <v>229366.03949999996</v>
      </c>
      <c r="O65" s="116">
        <f>+Nomina[[#This Row],[Incremento de Mayo]]+Nomina[[#This Row],[Incremento Febrero]]</f>
        <v>0.53</v>
      </c>
      <c r="P65" s="116">
        <v>0.12</v>
      </c>
    </row>
    <row r="66" spans="1:16" s="107" customFormat="1" ht="14.45" customHeight="1" x14ac:dyDescent="0.2">
      <c r="A66" s="119">
        <v>65</v>
      </c>
      <c r="B66" s="112" t="s">
        <v>770</v>
      </c>
      <c r="C66" s="113">
        <v>1</v>
      </c>
      <c r="D66" s="141" t="s">
        <v>68</v>
      </c>
      <c r="E66" s="130" t="s">
        <v>666</v>
      </c>
      <c r="F66" s="142" t="s">
        <v>26</v>
      </c>
      <c r="G66" s="142" t="s">
        <v>28</v>
      </c>
      <c r="H66" s="114">
        <v>162670.94999999998</v>
      </c>
      <c r="I66" s="115">
        <v>1</v>
      </c>
      <c r="J66" s="115">
        <v>1</v>
      </c>
      <c r="K66" s="115" t="s">
        <v>68</v>
      </c>
      <c r="L66" s="135">
        <v>14000</v>
      </c>
      <c r="M66" s="154">
        <v>0.2</v>
      </c>
      <c r="N66" s="118">
        <v>195205.13999999998</v>
      </c>
      <c r="O66" s="116">
        <f>+Nomina[[#This Row],[Incremento de Mayo]]+Nomina[[#This Row],[Incremento Febrero]]</f>
        <v>0.32</v>
      </c>
      <c r="P66" s="116">
        <v>0.12</v>
      </c>
    </row>
    <row r="67" spans="1:16" s="107" customFormat="1" ht="14.45" customHeight="1" x14ac:dyDescent="0.2">
      <c r="A67" s="119">
        <v>66</v>
      </c>
      <c r="B67" s="112" t="s">
        <v>771</v>
      </c>
      <c r="C67" s="113">
        <v>1</v>
      </c>
      <c r="D67" s="141" t="s">
        <v>68</v>
      </c>
      <c r="E67" s="130" t="s">
        <v>666</v>
      </c>
      <c r="F67" s="112" t="s">
        <v>14</v>
      </c>
      <c r="G67" s="112" t="s">
        <v>129</v>
      </c>
      <c r="H67" s="114">
        <v>162670.94999999998</v>
      </c>
      <c r="I67" s="115">
        <v>1</v>
      </c>
      <c r="J67" s="115">
        <v>1</v>
      </c>
      <c r="K67" s="115" t="s">
        <v>68</v>
      </c>
      <c r="L67" s="135">
        <v>14000</v>
      </c>
      <c r="M67" s="154">
        <v>0.2</v>
      </c>
      <c r="N67" s="118">
        <v>195205.13999999998</v>
      </c>
      <c r="O67" s="116">
        <f>+Nomina[[#This Row],[Incremento de Mayo]]+Nomina[[#This Row],[Incremento Febrero]]</f>
        <v>0.32</v>
      </c>
      <c r="P67" s="116">
        <v>0.12</v>
      </c>
    </row>
    <row r="68" spans="1:16" s="107" customFormat="1" x14ac:dyDescent="0.2">
      <c r="A68" s="119">
        <v>67</v>
      </c>
      <c r="B68" s="112" t="s">
        <v>772</v>
      </c>
      <c r="C68" s="113">
        <v>1</v>
      </c>
      <c r="D68" s="141" t="s">
        <v>68</v>
      </c>
      <c r="E68" s="130" t="s">
        <v>666</v>
      </c>
      <c r="F68" s="112" t="s">
        <v>26</v>
      </c>
      <c r="G68" s="112" t="s">
        <v>28</v>
      </c>
      <c r="H68" s="114">
        <v>162670.94999999998</v>
      </c>
      <c r="I68" s="115">
        <v>1</v>
      </c>
      <c r="J68" s="115">
        <v>1</v>
      </c>
      <c r="K68" s="115" t="s">
        <v>68</v>
      </c>
      <c r="L68" s="135">
        <v>14000</v>
      </c>
      <c r="M68" s="154">
        <v>0.2</v>
      </c>
      <c r="N68" s="118">
        <v>195205.13999999998</v>
      </c>
      <c r="O68" s="116">
        <f>+Nomina[[#This Row],[Incremento de Mayo]]+Nomina[[#This Row],[Incremento Febrero]]</f>
        <v>0.32</v>
      </c>
      <c r="P68" s="116">
        <v>0.12</v>
      </c>
    </row>
    <row r="69" spans="1:16" s="134" customFormat="1" x14ac:dyDescent="0.2">
      <c r="A69" s="119">
        <v>68</v>
      </c>
      <c r="B69" s="112" t="s">
        <v>773</v>
      </c>
      <c r="C69" s="113">
        <v>1</v>
      </c>
      <c r="D69" s="141" t="s">
        <v>68</v>
      </c>
      <c r="E69" s="130" t="s">
        <v>666</v>
      </c>
      <c r="F69" s="112" t="s">
        <v>36</v>
      </c>
      <c r="G69" s="112" t="s">
        <v>126</v>
      </c>
      <c r="H69" s="114">
        <v>162670.94999999998</v>
      </c>
      <c r="I69" s="115">
        <v>1</v>
      </c>
      <c r="J69" s="115">
        <v>1</v>
      </c>
      <c r="K69" s="115" t="s">
        <v>68</v>
      </c>
      <c r="L69" s="135">
        <v>14000</v>
      </c>
      <c r="M69" s="154">
        <v>0.2</v>
      </c>
      <c r="N69" s="118">
        <v>195205.13999999998</v>
      </c>
      <c r="O69" s="116">
        <f>+Nomina[[#This Row],[Incremento de Mayo]]+Nomina[[#This Row],[Incremento Febrero]]</f>
        <v>0.32</v>
      </c>
      <c r="P69" s="116">
        <v>0.12</v>
      </c>
    </row>
    <row r="70" spans="1:16" s="107" customFormat="1" x14ac:dyDescent="0.2">
      <c r="A70" s="119">
        <v>69</v>
      </c>
      <c r="B70" s="112" t="s">
        <v>774</v>
      </c>
      <c r="C70" s="113">
        <v>1</v>
      </c>
      <c r="D70" s="141" t="s">
        <v>68</v>
      </c>
      <c r="E70" s="130" t="s">
        <v>666</v>
      </c>
      <c r="F70" s="112" t="s">
        <v>665</v>
      </c>
      <c r="G70" s="112" t="s">
        <v>28</v>
      </c>
      <c r="H70" s="114">
        <v>162670.94999999998</v>
      </c>
      <c r="I70" s="115">
        <v>1</v>
      </c>
      <c r="J70" s="115">
        <v>1</v>
      </c>
      <c r="K70" s="115" t="s">
        <v>68</v>
      </c>
      <c r="L70" s="135">
        <v>14000</v>
      </c>
      <c r="M70" s="154">
        <v>0.2</v>
      </c>
      <c r="N70" s="118">
        <v>195205.13999999998</v>
      </c>
      <c r="O70" s="116">
        <f>+Nomina[[#This Row],[Incremento de Mayo]]+Nomina[[#This Row],[Incremento Febrero]]</f>
        <v>0.32</v>
      </c>
      <c r="P70" s="116">
        <v>0.12</v>
      </c>
    </row>
    <row r="71" spans="1:16" s="107" customFormat="1" x14ac:dyDescent="0.2">
      <c r="A71" s="119">
        <v>70</v>
      </c>
      <c r="B71" s="112" t="s">
        <v>775</v>
      </c>
      <c r="C71" s="113">
        <v>1</v>
      </c>
      <c r="D71" s="141" t="s">
        <v>68</v>
      </c>
      <c r="E71" s="130" t="s">
        <v>666</v>
      </c>
      <c r="F71" s="112" t="s">
        <v>665</v>
      </c>
      <c r="G71" s="112" t="s">
        <v>28</v>
      </c>
      <c r="H71" s="114">
        <v>162670.94999999998</v>
      </c>
      <c r="I71" s="115">
        <v>1</v>
      </c>
      <c r="J71" s="115">
        <v>1</v>
      </c>
      <c r="K71" s="115" t="s">
        <v>68</v>
      </c>
      <c r="L71" s="135">
        <v>14000</v>
      </c>
      <c r="M71" s="154">
        <v>0.2</v>
      </c>
      <c r="N71" s="118">
        <v>195205.13999999998</v>
      </c>
      <c r="O71" s="116">
        <f>+Nomina[[#This Row],[Incremento de Mayo]]+Nomina[[#This Row],[Incremento Febrero]]</f>
        <v>0.32</v>
      </c>
      <c r="P71" s="116">
        <v>0.12</v>
      </c>
    </row>
    <row r="72" spans="1:16" s="107" customFormat="1" x14ac:dyDescent="0.2">
      <c r="A72" s="119">
        <v>71</v>
      </c>
      <c r="B72" s="112" t="s">
        <v>776</v>
      </c>
      <c r="C72" s="113">
        <v>4</v>
      </c>
      <c r="D72" s="141" t="s">
        <v>83</v>
      </c>
      <c r="E72" s="130" t="s">
        <v>668</v>
      </c>
      <c r="F72" s="136" t="s">
        <v>12</v>
      </c>
      <c r="G72" s="136" t="s">
        <v>12</v>
      </c>
      <c r="H72" s="114">
        <v>489620</v>
      </c>
      <c r="I72" s="115" t="s">
        <v>131</v>
      </c>
      <c r="J72" s="115">
        <v>5</v>
      </c>
      <c r="K72" s="115" t="s">
        <v>84</v>
      </c>
      <c r="L72" s="135">
        <v>14000</v>
      </c>
      <c r="M72" s="154">
        <v>0.35</v>
      </c>
      <c r="N72" s="118">
        <v>660987</v>
      </c>
      <c r="O72" s="116">
        <f>+Nomina[[#This Row],[Incremento de Mayo]]+Nomina[[#This Row],[Incremento Febrero]]</f>
        <v>0.47</v>
      </c>
      <c r="P72" s="116">
        <v>0.12</v>
      </c>
    </row>
    <row r="73" spans="1:16" s="107" customFormat="1" x14ac:dyDescent="0.2">
      <c r="A73" s="119">
        <v>72</v>
      </c>
      <c r="B73" s="112" t="s">
        <v>777</v>
      </c>
      <c r="C73" s="113">
        <v>1</v>
      </c>
      <c r="D73" s="141" t="s">
        <v>68</v>
      </c>
      <c r="E73" s="130" t="s">
        <v>666</v>
      </c>
      <c r="F73" s="112" t="s">
        <v>23</v>
      </c>
      <c r="G73" s="112" t="s">
        <v>41</v>
      </c>
      <c r="H73" s="114">
        <v>162670.94999999998</v>
      </c>
      <c r="I73" s="115">
        <v>1</v>
      </c>
      <c r="J73" s="115">
        <v>1</v>
      </c>
      <c r="K73" s="115" t="s">
        <v>68</v>
      </c>
      <c r="L73" s="135">
        <v>14000</v>
      </c>
      <c r="M73" s="154">
        <v>0.2</v>
      </c>
      <c r="N73" s="118">
        <v>195205.13999999998</v>
      </c>
      <c r="O73" s="116">
        <f>+Nomina[[#This Row],[Incremento de Mayo]]+Nomina[[#This Row],[Incremento Febrero]]</f>
        <v>0.32</v>
      </c>
      <c r="P73" s="116">
        <v>0.12</v>
      </c>
    </row>
    <row r="74" spans="1:16" s="107" customFormat="1" x14ac:dyDescent="0.2">
      <c r="A74" s="119">
        <v>73</v>
      </c>
      <c r="B74" s="112" t="s">
        <v>778</v>
      </c>
      <c r="C74" s="113">
        <v>2</v>
      </c>
      <c r="D74" s="141" t="s">
        <v>69</v>
      </c>
      <c r="E74" s="130" t="s">
        <v>673</v>
      </c>
      <c r="F74" s="112" t="s">
        <v>36</v>
      </c>
      <c r="G74" s="112" t="s">
        <v>44</v>
      </c>
      <c r="H74" s="114">
        <v>336000</v>
      </c>
      <c r="I74" s="115">
        <v>2</v>
      </c>
      <c r="J74" s="115">
        <v>2</v>
      </c>
      <c r="K74" s="115" t="s">
        <v>69</v>
      </c>
      <c r="L74" s="135">
        <v>14000</v>
      </c>
      <c r="M74" s="154">
        <v>0.2</v>
      </c>
      <c r="N74" s="118">
        <v>403200</v>
      </c>
      <c r="O74" s="116">
        <f>+Nomina[[#This Row],[Incremento de Mayo]]+Nomina[[#This Row],[Incremento Febrero]]</f>
        <v>0.32</v>
      </c>
      <c r="P74" s="116">
        <v>0.12</v>
      </c>
    </row>
    <row r="75" spans="1:16" s="134" customFormat="1" x14ac:dyDescent="0.2">
      <c r="A75" s="119">
        <v>74</v>
      </c>
      <c r="B75" s="112" t="s">
        <v>779</v>
      </c>
      <c r="C75" s="113">
        <v>1</v>
      </c>
      <c r="D75" s="141" t="s">
        <v>92</v>
      </c>
      <c r="E75" s="130" t="s">
        <v>666</v>
      </c>
      <c r="F75" s="112" t="s">
        <v>33</v>
      </c>
      <c r="G75" s="112" t="s">
        <v>38</v>
      </c>
      <c r="H75" s="114">
        <v>141946.79999999999</v>
      </c>
      <c r="I75" s="115">
        <v>1</v>
      </c>
      <c r="J75" s="115">
        <v>1</v>
      </c>
      <c r="K75" s="115" t="s">
        <v>92</v>
      </c>
      <c r="L75" s="135">
        <v>14000</v>
      </c>
      <c r="M75" s="154">
        <v>0.2</v>
      </c>
      <c r="N75" s="118">
        <v>170336.15999999997</v>
      </c>
      <c r="O75" s="116">
        <f>+Nomina[[#This Row],[Incremento de Mayo]]+Nomina[[#This Row],[Incremento Febrero]]</f>
        <v>0.32</v>
      </c>
      <c r="P75" s="116">
        <v>0.12</v>
      </c>
    </row>
    <row r="76" spans="1:16" s="107" customFormat="1" x14ac:dyDescent="0.2">
      <c r="A76" s="119">
        <v>75</v>
      </c>
      <c r="B76" s="112" t="s">
        <v>780</v>
      </c>
      <c r="C76" s="113">
        <v>1</v>
      </c>
      <c r="D76" s="141" t="s">
        <v>92</v>
      </c>
      <c r="E76" s="130" t="s">
        <v>666</v>
      </c>
      <c r="F76" s="112" t="s">
        <v>33</v>
      </c>
      <c r="G76" s="112" t="s">
        <v>38</v>
      </c>
      <c r="H76" s="114">
        <v>141946.79999999999</v>
      </c>
      <c r="I76" s="115">
        <v>1</v>
      </c>
      <c r="J76" s="115">
        <v>1</v>
      </c>
      <c r="K76" s="115" t="s">
        <v>92</v>
      </c>
      <c r="L76" s="135">
        <v>14000</v>
      </c>
      <c r="M76" s="154">
        <v>0.2</v>
      </c>
      <c r="N76" s="118">
        <v>170336.15999999997</v>
      </c>
      <c r="O76" s="116">
        <f>+Nomina[[#This Row],[Incremento de Mayo]]+Nomina[[#This Row],[Incremento Febrero]]</f>
        <v>0.32</v>
      </c>
      <c r="P76" s="116">
        <v>0.12</v>
      </c>
    </row>
    <row r="77" spans="1:16" s="107" customFormat="1" x14ac:dyDescent="0.2">
      <c r="A77" s="119">
        <v>76</v>
      </c>
      <c r="B77" s="112" t="s">
        <v>781</v>
      </c>
      <c r="C77" s="132">
        <v>1</v>
      </c>
      <c r="D77" s="141" t="s">
        <v>68</v>
      </c>
      <c r="E77" s="131" t="s">
        <v>676</v>
      </c>
      <c r="F77" s="136" t="s">
        <v>665</v>
      </c>
      <c r="G77" s="136" t="s">
        <v>146</v>
      </c>
      <c r="H77" s="114">
        <v>162670.94999999998</v>
      </c>
      <c r="I77" s="115">
        <v>1</v>
      </c>
      <c r="J77" s="133">
        <v>1</v>
      </c>
      <c r="K77" s="115" t="s">
        <v>68</v>
      </c>
      <c r="L77" s="135">
        <v>14000</v>
      </c>
      <c r="M77" s="154">
        <v>0.2</v>
      </c>
      <c r="N77" s="118">
        <v>195205.13999999998</v>
      </c>
      <c r="O77" s="116">
        <f>+Nomina[[#This Row],[Incremento de Mayo]]+Nomina[[#This Row],[Incremento Febrero]]</f>
        <v>0.32</v>
      </c>
      <c r="P77" s="116">
        <v>0.12</v>
      </c>
    </row>
    <row r="78" spans="1:16" s="107" customFormat="1" x14ac:dyDescent="0.2">
      <c r="A78" s="119">
        <v>77</v>
      </c>
      <c r="B78" s="112" t="s">
        <v>782</v>
      </c>
      <c r="C78" s="132">
        <v>1</v>
      </c>
      <c r="D78" s="141" t="s">
        <v>68</v>
      </c>
      <c r="E78" s="131" t="s">
        <v>676</v>
      </c>
      <c r="F78" s="112" t="s">
        <v>43</v>
      </c>
      <c r="G78" s="112" t="s">
        <v>132</v>
      </c>
      <c r="H78" s="114">
        <v>162670.94999999998</v>
      </c>
      <c r="I78" s="115">
        <v>1</v>
      </c>
      <c r="J78" s="133">
        <v>1</v>
      </c>
      <c r="K78" s="115" t="s">
        <v>68</v>
      </c>
      <c r="L78" s="135">
        <v>14000</v>
      </c>
      <c r="M78" s="154">
        <v>0.2</v>
      </c>
      <c r="N78" s="118">
        <v>195205.13999999998</v>
      </c>
      <c r="O78" s="116">
        <f>+Nomina[[#This Row],[Incremento de Mayo]]+Nomina[[#This Row],[Incremento Febrero]]</f>
        <v>0.32</v>
      </c>
      <c r="P78" s="116">
        <v>0.12</v>
      </c>
    </row>
    <row r="79" spans="1:16" s="134" customFormat="1" x14ac:dyDescent="0.2">
      <c r="A79" s="119">
        <v>78</v>
      </c>
      <c r="B79" s="112" t="s">
        <v>783</v>
      </c>
      <c r="C79" s="132">
        <v>1</v>
      </c>
      <c r="D79" s="141" t="s">
        <v>68</v>
      </c>
      <c r="E79" s="131" t="s">
        <v>676</v>
      </c>
      <c r="F79" s="136" t="s">
        <v>20</v>
      </c>
      <c r="G79" s="136" t="s">
        <v>46</v>
      </c>
      <c r="H79" s="114">
        <v>162670.94999999998</v>
      </c>
      <c r="I79" s="115">
        <v>1</v>
      </c>
      <c r="J79" s="133">
        <v>1</v>
      </c>
      <c r="K79" s="115" t="s">
        <v>68</v>
      </c>
      <c r="L79" s="135">
        <v>14000</v>
      </c>
      <c r="M79" s="154">
        <v>0.2</v>
      </c>
      <c r="N79" s="118">
        <v>195205.13999999998</v>
      </c>
      <c r="O79" s="116">
        <f>+Nomina[[#This Row],[Incremento de Mayo]]+Nomina[[#This Row],[Incremento Febrero]]</f>
        <v>0.32</v>
      </c>
      <c r="P79" s="116">
        <v>0.12</v>
      </c>
    </row>
    <row r="80" spans="1:16" s="109" customFormat="1" x14ac:dyDescent="0.2">
      <c r="A80" s="119">
        <v>79</v>
      </c>
      <c r="B80" s="112" t="s">
        <v>784</v>
      </c>
      <c r="C80" s="132">
        <v>1</v>
      </c>
      <c r="D80" s="141" t="s">
        <v>68</v>
      </c>
      <c r="E80" s="131" t="s">
        <v>676</v>
      </c>
      <c r="F80" s="112" t="s">
        <v>43</v>
      </c>
      <c r="G80" s="112" t="s">
        <v>132</v>
      </c>
      <c r="H80" s="114">
        <v>162670.94999999998</v>
      </c>
      <c r="I80" s="115">
        <v>1</v>
      </c>
      <c r="J80" s="133">
        <v>1</v>
      </c>
      <c r="K80" s="115" t="s">
        <v>68</v>
      </c>
      <c r="L80" s="135">
        <v>14000</v>
      </c>
      <c r="M80" s="154">
        <v>0.2</v>
      </c>
      <c r="N80" s="118">
        <v>195205.13999999998</v>
      </c>
      <c r="O80" s="116">
        <f>+Nomina[[#This Row],[Incremento de Mayo]]+Nomina[[#This Row],[Incremento Febrero]]</f>
        <v>0.32</v>
      </c>
      <c r="P80" s="116">
        <v>0.12</v>
      </c>
    </row>
    <row r="81" spans="1:16" s="134" customFormat="1" x14ac:dyDescent="0.2">
      <c r="A81" s="119">
        <v>80</v>
      </c>
      <c r="B81" s="112" t="s">
        <v>785</v>
      </c>
      <c r="C81" s="132">
        <v>1</v>
      </c>
      <c r="D81" s="141" t="s">
        <v>68</v>
      </c>
      <c r="E81" s="131" t="s">
        <v>676</v>
      </c>
      <c r="F81" s="112" t="s">
        <v>43</v>
      </c>
      <c r="G81" s="112" t="s">
        <v>132</v>
      </c>
      <c r="H81" s="114">
        <v>162670.94999999998</v>
      </c>
      <c r="I81" s="115">
        <v>1</v>
      </c>
      <c r="J81" s="133">
        <v>1</v>
      </c>
      <c r="K81" s="115" t="s">
        <v>68</v>
      </c>
      <c r="L81" s="135">
        <v>14000</v>
      </c>
      <c r="M81" s="154">
        <v>0.2</v>
      </c>
      <c r="N81" s="118">
        <v>195205.13999999998</v>
      </c>
      <c r="O81" s="116">
        <f>+Nomina[[#This Row],[Incremento de Mayo]]+Nomina[[#This Row],[Incremento Febrero]]</f>
        <v>0.32</v>
      </c>
      <c r="P81" s="116">
        <v>0.12</v>
      </c>
    </row>
    <row r="82" spans="1:16" s="107" customFormat="1" x14ac:dyDescent="0.2">
      <c r="A82" s="119">
        <v>81</v>
      </c>
      <c r="B82" s="112" t="s">
        <v>786</v>
      </c>
      <c r="C82" s="132">
        <v>1</v>
      </c>
      <c r="D82" s="141" t="s">
        <v>68</v>
      </c>
      <c r="E82" s="131" t="s">
        <v>676</v>
      </c>
      <c r="F82" s="136" t="s">
        <v>665</v>
      </c>
      <c r="G82" s="136" t="s">
        <v>146</v>
      </c>
      <c r="H82" s="114">
        <v>162670.94999999998</v>
      </c>
      <c r="I82" s="115">
        <v>1</v>
      </c>
      <c r="J82" s="133">
        <v>1</v>
      </c>
      <c r="K82" s="115" t="s">
        <v>68</v>
      </c>
      <c r="L82" s="135">
        <v>14000</v>
      </c>
      <c r="M82" s="154">
        <v>0.2</v>
      </c>
      <c r="N82" s="118">
        <v>195205.13999999998</v>
      </c>
      <c r="O82" s="116">
        <f>+Nomina[[#This Row],[Incremento de Mayo]]+Nomina[[#This Row],[Incremento Febrero]]</f>
        <v>0.32</v>
      </c>
      <c r="P82" s="116">
        <v>0.12</v>
      </c>
    </row>
    <row r="83" spans="1:16" s="109" customFormat="1" x14ac:dyDescent="0.2">
      <c r="A83" s="119">
        <v>82</v>
      </c>
      <c r="B83" s="112" t="s">
        <v>787</v>
      </c>
      <c r="C83" s="132">
        <v>1</v>
      </c>
      <c r="D83" s="141" t="s">
        <v>68</v>
      </c>
      <c r="E83" s="131" t="s">
        <v>676</v>
      </c>
      <c r="F83" s="112" t="s">
        <v>36</v>
      </c>
      <c r="G83" s="112" t="s">
        <v>39</v>
      </c>
      <c r="H83" s="114">
        <v>162670.94999999998</v>
      </c>
      <c r="I83" s="115">
        <v>1</v>
      </c>
      <c r="J83" s="133">
        <v>1</v>
      </c>
      <c r="K83" s="115" t="s">
        <v>68</v>
      </c>
      <c r="L83" s="135">
        <v>14000</v>
      </c>
      <c r="M83" s="154">
        <v>0.2</v>
      </c>
      <c r="N83" s="118">
        <v>195205.13999999998</v>
      </c>
      <c r="O83" s="116">
        <f>+Nomina[[#This Row],[Incremento de Mayo]]+Nomina[[#This Row],[Incremento Febrero]]</f>
        <v>0.32</v>
      </c>
      <c r="P83" s="116">
        <v>0.12</v>
      </c>
    </row>
    <row r="84" spans="1:16" s="109" customFormat="1" ht="14.45" customHeight="1" x14ac:dyDescent="0.2">
      <c r="A84" s="119">
        <v>83</v>
      </c>
      <c r="B84" s="112" t="s">
        <v>788</v>
      </c>
      <c r="C84" s="113">
        <v>3</v>
      </c>
      <c r="D84" s="141" t="s">
        <v>70</v>
      </c>
      <c r="E84" s="130" t="s">
        <v>671</v>
      </c>
      <c r="F84" s="112" t="s">
        <v>26</v>
      </c>
      <c r="G84" s="112" t="s">
        <v>27</v>
      </c>
      <c r="H84" s="114">
        <v>419497</v>
      </c>
      <c r="I84" s="115">
        <v>3</v>
      </c>
      <c r="J84" s="115">
        <v>3</v>
      </c>
      <c r="K84" s="115" t="s">
        <v>70</v>
      </c>
      <c r="L84" s="135">
        <v>14000</v>
      </c>
      <c r="M84" s="154">
        <v>0.2</v>
      </c>
      <c r="N84" s="118">
        <v>503396.4</v>
      </c>
      <c r="O84" s="116">
        <f>+Nomina[[#This Row],[Incremento de Mayo]]+Nomina[[#This Row],[Incremento Febrero]]</f>
        <v>0.32</v>
      </c>
      <c r="P84" s="116">
        <v>0.12</v>
      </c>
    </row>
    <row r="85" spans="1:16" s="109" customFormat="1" x14ac:dyDescent="0.2">
      <c r="A85" s="119">
        <v>84</v>
      </c>
      <c r="B85" s="112" t="s">
        <v>789</v>
      </c>
      <c r="C85" s="113">
        <v>1</v>
      </c>
      <c r="D85" s="141" t="s">
        <v>68</v>
      </c>
      <c r="E85" s="130" t="s">
        <v>676</v>
      </c>
      <c r="F85" s="112" t="s">
        <v>42</v>
      </c>
      <c r="G85" s="112" t="s">
        <v>141</v>
      </c>
      <c r="H85" s="114">
        <v>162672</v>
      </c>
      <c r="I85" s="115">
        <v>1</v>
      </c>
      <c r="J85" s="115">
        <v>1</v>
      </c>
      <c r="K85" s="115" t="s">
        <v>68</v>
      </c>
      <c r="L85" s="135">
        <v>14000</v>
      </c>
      <c r="M85" s="154">
        <v>0.2</v>
      </c>
      <c r="N85" s="118">
        <v>195206.39999999999</v>
      </c>
      <c r="O85" s="116">
        <f>+Nomina[[#This Row],[Incremento de Mayo]]+Nomina[[#This Row],[Incremento Febrero]]</f>
        <v>0.32</v>
      </c>
      <c r="P85" s="116">
        <v>0.12</v>
      </c>
    </row>
    <row r="86" spans="1:16" s="109" customFormat="1" x14ac:dyDescent="0.2">
      <c r="A86" s="119">
        <v>85</v>
      </c>
      <c r="B86" s="112" t="s">
        <v>790</v>
      </c>
      <c r="C86" s="113">
        <v>1</v>
      </c>
      <c r="D86" s="141" t="s">
        <v>68</v>
      </c>
      <c r="E86" s="130" t="s">
        <v>676</v>
      </c>
      <c r="F86" s="112" t="s">
        <v>43</v>
      </c>
      <c r="G86" s="112" t="s">
        <v>132</v>
      </c>
      <c r="H86" s="114">
        <v>162672</v>
      </c>
      <c r="I86" s="115">
        <v>1</v>
      </c>
      <c r="J86" s="115">
        <v>1</v>
      </c>
      <c r="K86" s="115" t="s">
        <v>68</v>
      </c>
      <c r="L86" s="135">
        <v>14000</v>
      </c>
      <c r="M86" s="154">
        <v>0.2</v>
      </c>
      <c r="N86" s="118">
        <v>195206.39999999999</v>
      </c>
      <c r="O86" s="116">
        <f>+Nomina[[#This Row],[Incremento de Mayo]]+Nomina[[#This Row],[Incremento Febrero]]</f>
        <v>0.32</v>
      </c>
      <c r="P86" s="116">
        <v>0.12</v>
      </c>
    </row>
    <row r="87" spans="1:16" s="109" customFormat="1" ht="14.45" customHeight="1" x14ac:dyDescent="0.2">
      <c r="A87" s="119">
        <v>86</v>
      </c>
      <c r="B87" s="112" t="s">
        <v>791</v>
      </c>
      <c r="C87" s="113">
        <v>1</v>
      </c>
      <c r="D87" s="141" t="s">
        <v>97</v>
      </c>
      <c r="E87" s="130" t="s">
        <v>676</v>
      </c>
      <c r="F87" s="112" t="s">
        <v>37</v>
      </c>
      <c r="G87" s="112" t="s">
        <v>38</v>
      </c>
      <c r="H87" s="114">
        <v>141947</v>
      </c>
      <c r="I87" s="115">
        <v>1</v>
      </c>
      <c r="J87" s="115">
        <v>1</v>
      </c>
      <c r="K87" s="115" t="s">
        <v>97</v>
      </c>
      <c r="L87" s="135">
        <v>14000</v>
      </c>
      <c r="M87" s="154">
        <v>0.2</v>
      </c>
      <c r="N87" s="118">
        <v>170336.4</v>
      </c>
      <c r="O87" s="116">
        <f>+Nomina[[#This Row],[Incremento de Mayo]]+Nomina[[#This Row],[Incremento Febrero]]</f>
        <v>0.32</v>
      </c>
      <c r="P87" s="116">
        <v>0.12</v>
      </c>
    </row>
    <row r="88" spans="1:16" s="107" customFormat="1" x14ac:dyDescent="0.2">
      <c r="A88" s="119">
        <v>87</v>
      </c>
      <c r="B88" s="112" t="s">
        <v>792</v>
      </c>
      <c r="C88" s="113">
        <v>1</v>
      </c>
      <c r="D88" s="141" t="s">
        <v>68</v>
      </c>
      <c r="E88" s="130" t="s">
        <v>676</v>
      </c>
      <c r="F88" s="112" t="s">
        <v>33</v>
      </c>
      <c r="G88" s="112" t="s">
        <v>143</v>
      </c>
      <c r="H88" s="114">
        <v>162672</v>
      </c>
      <c r="I88" s="115">
        <v>1</v>
      </c>
      <c r="J88" s="115">
        <v>1</v>
      </c>
      <c r="K88" s="115" t="s">
        <v>68</v>
      </c>
      <c r="L88" s="135">
        <v>14000</v>
      </c>
      <c r="M88" s="154">
        <v>0.2</v>
      </c>
      <c r="N88" s="118">
        <v>195206.39999999999</v>
      </c>
      <c r="O88" s="116">
        <f>+Nomina[[#This Row],[Incremento de Mayo]]+Nomina[[#This Row],[Incremento Febrero]]</f>
        <v>0.32</v>
      </c>
      <c r="P88" s="116">
        <v>0.12</v>
      </c>
    </row>
    <row r="89" spans="1:16" s="109" customFormat="1" x14ac:dyDescent="0.2">
      <c r="A89" s="119">
        <v>88</v>
      </c>
      <c r="B89" s="112" t="s">
        <v>793</v>
      </c>
      <c r="C89" s="113">
        <v>1</v>
      </c>
      <c r="D89" s="141" t="s">
        <v>68</v>
      </c>
      <c r="E89" s="130" t="s">
        <v>676</v>
      </c>
      <c r="F89" s="112" t="s">
        <v>23</v>
      </c>
      <c r="G89" s="112" t="s">
        <v>125</v>
      </c>
      <c r="H89" s="114">
        <v>162672</v>
      </c>
      <c r="I89" s="115">
        <v>1</v>
      </c>
      <c r="J89" s="115">
        <v>1</v>
      </c>
      <c r="K89" s="115" t="s">
        <v>68</v>
      </c>
      <c r="L89" s="135">
        <v>14000</v>
      </c>
      <c r="M89" s="154">
        <v>0.2</v>
      </c>
      <c r="N89" s="118">
        <v>195206.39999999999</v>
      </c>
      <c r="O89" s="116">
        <f>+Nomina[[#This Row],[Incremento de Mayo]]+Nomina[[#This Row],[Incremento Febrero]]</f>
        <v>0.32</v>
      </c>
      <c r="P89" s="116">
        <v>0.12</v>
      </c>
    </row>
    <row r="90" spans="1:16" s="109" customFormat="1" x14ac:dyDescent="0.2">
      <c r="A90" s="119">
        <v>89</v>
      </c>
      <c r="B90" s="112" t="s">
        <v>794</v>
      </c>
      <c r="C90" s="113">
        <v>4</v>
      </c>
      <c r="D90" s="141" t="s">
        <v>71</v>
      </c>
      <c r="E90" s="130" t="s">
        <v>670</v>
      </c>
      <c r="F90" s="112" t="s">
        <v>26</v>
      </c>
      <c r="G90" s="112" t="s">
        <v>28</v>
      </c>
      <c r="H90" s="114">
        <v>416500</v>
      </c>
      <c r="I90" s="115">
        <v>4</v>
      </c>
      <c r="J90" s="115">
        <v>4</v>
      </c>
      <c r="K90" s="115" t="s">
        <v>71</v>
      </c>
      <c r="L90" s="135">
        <v>14000</v>
      </c>
      <c r="M90" s="154">
        <v>0.2</v>
      </c>
      <c r="N90" s="118">
        <v>499800</v>
      </c>
      <c r="O90" s="116">
        <f>+Nomina[[#This Row],[Incremento de Mayo]]+Nomina[[#This Row],[Incremento Febrero]]</f>
        <v>0.32</v>
      </c>
      <c r="P90" s="116">
        <v>0.12</v>
      </c>
    </row>
    <row r="91" spans="1:16" s="134" customFormat="1" x14ac:dyDescent="0.2">
      <c r="A91" s="119">
        <v>90</v>
      </c>
      <c r="B91" s="112" t="s">
        <v>795</v>
      </c>
      <c r="C91" s="132">
        <v>1</v>
      </c>
      <c r="D91" s="141" t="s">
        <v>68</v>
      </c>
      <c r="E91" s="131" t="s">
        <v>676</v>
      </c>
      <c r="F91" s="136" t="s">
        <v>12</v>
      </c>
      <c r="G91" s="136" t="s">
        <v>31</v>
      </c>
      <c r="H91" s="114">
        <v>162672</v>
      </c>
      <c r="I91" s="115">
        <v>1</v>
      </c>
      <c r="J91" s="133">
        <v>1</v>
      </c>
      <c r="K91" s="115" t="s">
        <v>68</v>
      </c>
      <c r="L91" s="135">
        <v>14000</v>
      </c>
      <c r="M91" s="154">
        <v>0.2</v>
      </c>
      <c r="N91" s="118">
        <v>195206.39999999999</v>
      </c>
      <c r="O91" s="116">
        <f>+Nomina[[#This Row],[Incremento de Mayo]]+Nomina[[#This Row],[Incremento Febrero]]</f>
        <v>0.32</v>
      </c>
      <c r="P91" s="116">
        <v>0.12</v>
      </c>
    </row>
    <row r="92" spans="1:16" s="109" customFormat="1" x14ac:dyDescent="0.2">
      <c r="A92" s="119">
        <v>91</v>
      </c>
      <c r="B92" s="112" t="s">
        <v>796</v>
      </c>
      <c r="C92" s="113">
        <v>4</v>
      </c>
      <c r="D92" s="141" t="s">
        <v>83</v>
      </c>
      <c r="E92" s="130" t="s">
        <v>669</v>
      </c>
      <c r="F92" s="112" t="s">
        <v>23</v>
      </c>
      <c r="G92" s="112" t="s">
        <v>22</v>
      </c>
      <c r="H92" s="114">
        <v>472723</v>
      </c>
      <c r="I92" s="115">
        <v>4</v>
      </c>
      <c r="J92" s="115">
        <v>4</v>
      </c>
      <c r="K92" s="115" t="s">
        <v>83</v>
      </c>
      <c r="L92" s="135">
        <v>14000</v>
      </c>
      <c r="M92" s="154">
        <v>0.2</v>
      </c>
      <c r="N92" s="118">
        <v>567267.6</v>
      </c>
      <c r="O92" s="116">
        <f>+Nomina[[#This Row],[Incremento de Mayo]]+Nomina[[#This Row],[Incremento Febrero]]</f>
        <v>0.32</v>
      </c>
      <c r="P92" s="116">
        <v>0.12</v>
      </c>
    </row>
    <row r="93" spans="1:16" s="109" customFormat="1" x14ac:dyDescent="0.2">
      <c r="A93" s="119">
        <v>92</v>
      </c>
      <c r="B93" s="112" t="s">
        <v>797</v>
      </c>
      <c r="C93" s="113">
        <v>2</v>
      </c>
      <c r="D93" s="141" t="s">
        <v>93</v>
      </c>
      <c r="E93" s="130" t="s">
        <v>682</v>
      </c>
      <c r="F93" s="112" t="s">
        <v>18</v>
      </c>
      <c r="G93" s="112" t="s">
        <v>45</v>
      </c>
      <c r="H93" s="114">
        <v>303904</v>
      </c>
      <c r="I93" s="115">
        <v>2</v>
      </c>
      <c r="J93" s="115">
        <v>2</v>
      </c>
      <c r="K93" s="115" t="s">
        <v>93</v>
      </c>
      <c r="L93" s="135">
        <v>14000</v>
      </c>
      <c r="M93" s="154">
        <v>0.2</v>
      </c>
      <c r="N93" s="118">
        <v>364684.79999999999</v>
      </c>
      <c r="O93" s="116">
        <f>+Nomina[[#This Row],[Incremento de Mayo]]+Nomina[[#This Row],[Incremento Febrero]]</f>
        <v>0.32</v>
      </c>
      <c r="P93" s="116">
        <v>0.12</v>
      </c>
    </row>
    <row r="94" spans="1:16" s="134" customFormat="1" x14ac:dyDescent="0.2">
      <c r="A94" s="119">
        <v>93</v>
      </c>
      <c r="B94" s="112" t="s">
        <v>798</v>
      </c>
      <c r="C94" s="113">
        <v>4</v>
      </c>
      <c r="D94" s="141" t="s">
        <v>71</v>
      </c>
      <c r="E94" s="130" t="s">
        <v>670</v>
      </c>
      <c r="F94" s="112" t="s">
        <v>20</v>
      </c>
      <c r="G94" s="112" t="s">
        <v>132</v>
      </c>
      <c r="H94" s="114">
        <v>536900</v>
      </c>
      <c r="I94" s="115">
        <v>4</v>
      </c>
      <c r="J94" s="115">
        <v>4</v>
      </c>
      <c r="K94" s="115" t="s">
        <v>71</v>
      </c>
      <c r="L94" s="135">
        <v>14000</v>
      </c>
      <c r="M94" s="154">
        <v>0.2</v>
      </c>
      <c r="N94" s="118">
        <v>644280</v>
      </c>
      <c r="O94" s="116">
        <f>+Nomina[[#This Row],[Incremento de Mayo]]+Nomina[[#This Row],[Incremento Febrero]]</f>
        <v>0.32</v>
      </c>
      <c r="P94" s="116">
        <v>0.12</v>
      </c>
    </row>
    <row r="95" spans="1:16" s="109" customFormat="1" x14ac:dyDescent="0.2">
      <c r="A95" s="119">
        <v>94</v>
      </c>
      <c r="B95" s="112" t="s">
        <v>799</v>
      </c>
      <c r="C95" s="113">
        <v>4</v>
      </c>
      <c r="D95" s="141" t="s">
        <v>95</v>
      </c>
      <c r="E95" s="130" t="s">
        <v>677</v>
      </c>
      <c r="F95" s="112" t="s">
        <v>18</v>
      </c>
      <c r="G95" s="112" t="s">
        <v>45</v>
      </c>
      <c r="H95" s="114">
        <v>383500</v>
      </c>
      <c r="I95" s="115">
        <v>4</v>
      </c>
      <c r="J95" s="115">
        <v>4</v>
      </c>
      <c r="K95" s="115" t="s">
        <v>95</v>
      </c>
      <c r="L95" s="135">
        <v>14000</v>
      </c>
      <c r="M95" s="154">
        <v>0.2</v>
      </c>
      <c r="N95" s="118">
        <v>460200</v>
      </c>
      <c r="O95" s="116">
        <f>+Nomina[[#This Row],[Incremento de Mayo]]+Nomina[[#This Row],[Incremento Febrero]]</f>
        <v>0.32</v>
      </c>
      <c r="P95" s="116">
        <v>0.12</v>
      </c>
    </row>
    <row r="96" spans="1:16" s="109" customFormat="1" x14ac:dyDescent="0.2">
      <c r="A96" s="119">
        <v>95</v>
      </c>
      <c r="B96" s="112" t="s">
        <v>800</v>
      </c>
      <c r="C96" s="132">
        <v>1</v>
      </c>
      <c r="D96" s="141" t="s">
        <v>92</v>
      </c>
      <c r="E96" s="131" t="s">
        <v>672</v>
      </c>
      <c r="F96" s="136" t="s">
        <v>128</v>
      </c>
      <c r="G96" s="136" t="s">
        <v>142</v>
      </c>
      <c r="H96" s="114">
        <v>141947</v>
      </c>
      <c r="I96" s="115">
        <v>1</v>
      </c>
      <c r="J96" s="133">
        <v>1</v>
      </c>
      <c r="K96" s="115" t="s">
        <v>92</v>
      </c>
      <c r="L96" s="135">
        <v>14000</v>
      </c>
      <c r="M96" s="154">
        <v>0.2</v>
      </c>
      <c r="N96" s="118">
        <v>170336.4</v>
      </c>
      <c r="O96" s="116">
        <f>+Nomina[[#This Row],[Incremento de Mayo]]+Nomina[[#This Row],[Incremento Febrero]]</f>
        <v>0.32</v>
      </c>
      <c r="P96" s="116">
        <v>0.12</v>
      </c>
    </row>
    <row r="97" spans="1:16" s="109" customFormat="1" x14ac:dyDescent="0.2">
      <c r="A97" s="119">
        <v>96</v>
      </c>
      <c r="B97" s="112" t="s">
        <v>801</v>
      </c>
      <c r="C97" s="113">
        <v>1</v>
      </c>
      <c r="D97" s="141" t="s">
        <v>68</v>
      </c>
      <c r="E97" s="130" t="s">
        <v>676</v>
      </c>
      <c r="F97" s="112" t="s">
        <v>665</v>
      </c>
      <c r="G97" s="112" t="s">
        <v>123</v>
      </c>
      <c r="H97" s="114">
        <v>146034</v>
      </c>
      <c r="I97" s="115">
        <v>1</v>
      </c>
      <c r="J97" s="115">
        <v>1</v>
      </c>
      <c r="K97" s="115" t="s">
        <v>68</v>
      </c>
      <c r="L97" s="135">
        <v>14000</v>
      </c>
      <c r="M97" s="154">
        <v>0.2</v>
      </c>
      <c r="N97" s="118">
        <v>175240.8</v>
      </c>
      <c r="O97" s="116">
        <f>+Nomina[[#This Row],[Incremento de Mayo]]+Nomina[[#This Row],[Incremento Febrero]]</f>
        <v>0.32</v>
      </c>
      <c r="P97" s="116">
        <v>0.12</v>
      </c>
    </row>
    <row r="98" spans="1:16" s="109" customFormat="1" x14ac:dyDescent="0.2">
      <c r="A98" s="119">
        <v>97</v>
      </c>
      <c r="B98" s="112" t="s">
        <v>802</v>
      </c>
      <c r="C98" s="113">
        <v>1</v>
      </c>
      <c r="D98" s="141" t="s">
        <v>92</v>
      </c>
      <c r="E98" s="130" t="s">
        <v>672</v>
      </c>
      <c r="F98" s="112" t="s">
        <v>24</v>
      </c>
      <c r="G98" s="112" t="s">
        <v>153</v>
      </c>
      <c r="H98" s="114">
        <v>147090</v>
      </c>
      <c r="I98" s="115">
        <v>1</v>
      </c>
      <c r="J98" s="115">
        <v>1</v>
      </c>
      <c r="K98" s="115" t="s">
        <v>92</v>
      </c>
      <c r="L98" s="135">
        <v>14000</v>
      </c>
      <c r="M98" s="154">
        <v>0.2</v>
      </c>
      <c r="N98" s="118">
        <v>176508</v>
      </c>
      <c r="O98" s="116">
        <f>+Nomina[[#This Row],[Incremento de Mayo]]+Nomina[[#This Row],[Incremento Febrero]]</f>
        <v>0.32</v>
      </c>
      <c r="P98" s="116">
        <v>0.12</v>
      </c>
    </row>
    <row r="99" spans="1:16" s="109" customFormat="1" ht="14.45" customHeight="1" x14ac:dyDescent="0.2">
      <c r="A99" s="119">
        <v>98</v>
      </c>
      <c r="B99" s="112" t="s">
        <v>803</v>
      </c>
      <c r="C99" s="113">
        <v>3</v>
      </c>
      <c r="D99" s="141" t="s">
        <v>94</v>
      </c>
      <c r="E99" s="130" t="s">
        <v>680</v>
      </c>
      <c r="F99" s="112" t="s">
        <v>18</v>
      </c>
      <c r="G99" s="112" t="s">
        <v>151</v>
      </c>
      <c r="H99" s="114">
        <v>327875</v>
      </c>
      <c r="I99" s="115">
        <v>3</v>
      </c>
      <c r="J99" s="115">
        <v>4</v>
      </c>
      <c r="K99" s="115" t="s">
        <v>95</v>
      </c>
      <c r="L99" s="135">
        <v>14000</v>
      </c>
      <c r="M99" s="154">
        <v>0.35</v>
      </c>
      <c r="N99" s="118">
        <v>442631.25</v>
      </c>
      <c r="O99" s="116">
        <f>+Nomina[[#This Row],[Incremento de Mayo]]+Nomina[[#This Row],[Incremento Febrero]]</f>
        <v>0.47</v>
      </c>
      <c r="P99" s="116">
        <v>0.12</v>
      </c>
    </row>
    <row r="100" spans="1:16" s="109" customFormat="1" x14ac:dyDescent="0.2">
      <c r="A100" s="119">
        <v>99</v>
      </c>
      <c r="B100" s="112" t="s">
        <v>804</v>
      </c>
      <c r="C100" s="113">
        <v>1</v>
      </c>
      <c r="D100" s="141" t="s">
        <v>92</v>
      </c>
      <c r="E100" s="130" t="s">
        <v>672</v>
      </c>
      <c r="F100" s="112" t="s">
        <v>665</v>
      </c>
      <c r="G100" s="112" t="s">
        <v>154</v>
      </c>
      <c r="H100" s="114">
        <v>147090</v>
      </c>
      <c r="I100" s="115">
        <v>1</v>
      </c>
      <c r="J100" s="115">
        <v>1</v>
      </c>
      <c r="K100" s="115" t="s">
        <v>92</v>
      </c>
      <c r="L100" s="135">
        <v>14000</v>
      </c>
      <c r="M100" s="154">
        <v>0.2</v>
      </c>
      <c r="N100" s="118">
        <v>176508</v>
      </c>
      <c r="O100" s="116">
        <f>+Nomina[[#This Row],[Incremento de Mayo]]+Nomina[[#This Row],[Incremento Febrero]]</f>
        <v>0.32</v>
      </c>
      <c r="P100" s="116">
        <v>0.12</v>
      </c>
    </row>
    <row r="101" spans="1:16" s="109" customFormat="1" x14ac:dyDescent="0.2">
      <c r="A101" s="119">
        <v>100</v>
      </c>
      <c r="B101" s="112" t="s">
        <v>805</v>
      </c>
      <c r="C101" s="113">
        <v>1</v>
      </c>
      <c r="D101" s="141" t="s">
        <v>92</v>
      </c>
      <c r="E101" s="130" t="s">
        <v>672</v>
      </c>
      <c r="F101" s="112" t="s">
        <v>18</v>
      </c>
      <c r="G101" s="112" t="s">
        <v>38</v>
      </c>
      <c r="H101" s="114">
        <v>147090</v>
      </c>
      <c r="I101" s="115">
        <v>1</v>
      </c>
      <c r="J101" s="115">
        <v>1</v>
      </c>
      <c r="K101" s="115" t="s">
        <v>92</v>
      </c>
      <c r="L101" s="135">
        <v>14000</v>
      </c>
      <c r="M101" s="154">
        <v>0.2</v>
      </c>
      <c r="N101" s="118">
        <v>176508</v>
      </c>
      <c r="O101" s="116">
        <f>+Nomina[[#This Row],[Incremento de Mayo]]+Nomina[[#This Row],[Incremento Febrero]]</f>
        <v>0.32</v>
      </c>
      <c r="P101" s="116">
        <v>0.12</v>
      </c>
    </row>
    <row r="102" spans="1:16" s="109" customFormat="1" x14ac:dyDescent="0.2">
      <c r="A102" s="119">
        <v>101</v>
      </c>
      <c r="B102" s="112" t="s">
        <v>806</v>
      </c>
      <c r="C102" s="113">
        <v>3</v>
      </c>
      <c r="D102" s="141" t="s">
        <v>75</v>
      </c>
      <c r="E102" s="130" t="s">
        <v>671</v>
      </c>
      <c r="F102" s="112" t="s">
        <v>128</v>
      </c>
      <c r="G102" s="112" t="s">
        <v>1058</v>
      </c>
      <c r="H102" s="114">
        <v>396500</v>
      </c>
      <c r="I102" s="115">
        <v>3</v>
      </c>
      <c r="J102" s="115">
        <v>3</v>
      </c>
      <c r="K102" s="115" t="s">
        <v>75</v>
      </c>
      <c r="L102" s="135">
        <v>14000</v>
      </c>
      <c r="M102" s="154">
        <v>0.2</v>
      </c>
      <c r="N102" s="118">
        <v>475800</v>
      </c>
      <c r="O102" s="116">
        <f>+Nomina[[#This Row],[Incremento de Mayo]]+Nomina[[#This Row],[Incremento Febrero]]</f>
        <v>0.32</v>
      </c>
      <c r="P102" s="116">
        <v>0.12</v>
      </c>
    </row>
    <row r="103" spans="1:16" s="109" customFormat="1" x14ac:dyDescent="0.2">
      <c r="A103" s="119">
        <v>102</v>
      </c>
      <c r="B103" s="112" t="s">
        <v>807</v>
      </c>
      <c r="C103" s="113">
        <v>1</v>
      </c>
      <c r="D103" s="141" t="s">
        <v>92</v>
      </c>
      <c r="E103" s="130" t="s">
        <v>672</v>
      </c>
      <c r="F103" s="112" t="s">
        <v>18</v>
      </c>
      <c r="G103" s="112" t="s">
        <v>142</v>
      </c>
      <c r="H103" s="114">
        <v>147090</v>
      </c>
      <c r="I103" s="115">
        <v>1</v>
      </c>
      <c r="J103" s="115">
        <v>1</v>
      </c>
      <c r="K103" s="115" t="s">
        <v>92</v>
      </c>
      <c r="L103" s="135">
        <v>14000</v>
      </c>
      <c r="M103" s="154">
        <v>0.2</v>
      </c>
      <c r="N103" s="118">
        <v>176508</v>
      </c>
      <c r="O103" s="116">
        <f>+Nomina[[#This Row],[Incremento de Mayo]]+Nomina[[#This Row],[Incremento Febrero]]</f>
        <v>0.32</v>
      </c>
      <c r="P103" s="116">
        <v>0.12</v>
      </c>
    </row>
    <row r="104" spans="1:16" s="109" customFormat="1" x14ac:dyDescent="0.2">
      <c r="A104" s="119">
        <v>103</v>
      </c>
      <c r="B104" s="112" t="s">
        <v>808</v>
      </c>
      <c r="C104" s="113">
        <v>1</v>
      </c>
      <c r="D104" s="141" t="s">
        <v>92</v>
      </c>
      <c r="E104" s="130" t="s">
        <v>672</v>
      </c>
      <c r="F104" s="112" t="s">
        <v>18</v>
      </c>
      <c r="G104" s="112" t="s">
        <v>16</v>
      </c>
      <c r="H104" s="114">
        <v>147090</v>
      </c>
      <c r="I104" s="115">
        <v>1</v>
      </c>
      <c r="J104" s="115">
        <v>1</v>
      </c>
      <c r="K104" s="115" t="s">
        <v>92</v>
      </c>
      <c r="L104" s="135">
        <v>14000</v>
      </c>
      <c r="M104" s="154">
        <v>0.2</v>
      </c>
      <c r="N104" s="118">
        <v>176508</v>
      </c>
      <c r="O104" s="116">
        <f>+Nomina[[#This Row],[Incremento de Mayo]]+Nomina[[#This Row],[Incremento Febrero]]</f>
        <v>0.32</v>
      </c>
      <c r="P104" s="116">
        <v>0.12</v>
      </c>
    </row>
    <row r="105" spans="1:16" s="109" customFormat="1" x14ac:dyDescent="0.2">
      <c r="A105" s="119">
        <v>104</v>
      </c>
      <c r="B105" s="112" t="s">
        <v>809</v>
      </c>
      <c r="C105" s="113">
        <v>1</v>
      </c>
      <c r="D105" s="141" t="s">
        <v>92</v>
      </c>
      <c r="E105" s="130" t="s">
        <v>672</v>
      </c>
      <c r="F105" s="112" t="s">
        <v>18</v>
      </c>
      <c r="G105" s="112" t="s">
        <v>38</v>
      </c>
      <c r="H105" s="114">
        <v>147089.60000000001</v>
      </c>
      <c r="I105" s="115">
        <v>1</v>
      </c>
      <c r="J105" s="115">
        <v>1</v>
      </c>
      <c r="K105" s="115" t="s">
        <v>92</v>
      </c>
      <c r="L105" s="135">
        <v>14000</v>
      </c>
      <c r="M105" s="154">
        <v>0.2</v>
      </c>
      <c r="N105" s="118">
        <v>176507.52000000002</v>
      </c>
      <c r="O105" s="116">
        <f>+Nomina[[#This Row],[Incremento de Mayo]]+Nomina[[#This Row],[Incremento Febrero]]</f>
        <v>0.32</v>
      </c>
      <c r="P105" s="116">
        <v>0.12</v>
      </c>
    </row>
    <row r="106" spans="1:16" s="109" customFormat="1" x14ac:dyDescent="0.2">
      <c r="A106" s="119">
        <v>105</v>
      </c>
      <c r="B106" s="112" t="s">
        <v>810</v>
      </c>
      <c r="C106" s="113">
        <v>1</v>
      </c>
      <c r="D106" s="141" t="s">
        <v>92</v>
      </c>
      <c r="E106" s="130" t="s">
        <v>672</v>
      </c>
      <c r="F106" s="112" t="s">
        <v>18</v>
      </c>
      <c r="G106" s="112" t="s">
        <v>38</v>
      </c>
      <c r="H106" s="114">
        <v>147090</v>
      </c>
      <c r="I106" s="115">
        <v>1</v>
      </c>
      <c r="J106" s="115">
        <v>1</v>
      </c>
      <c r="K106" s="115" t="s">
        <v>92</v>
      </c>
      <c r="L106" s="135">
        <v>14000</v>
      </c>
      <c r="M106" s="154">
        <v>0.2</v>
      </c>
      <c r="N106" s="118">
        <v>176508</v>
      </c>
      <c r="O106" s="116">
        <f>+Nomina[[#This Row],[Incremento de Mayo]]+Nomina[[#This Row],[Incremento Febrero]]</f>
        <v>0.32</v>
      </c>
      <c r="P106" s="116">
        <v>0.12</v>
      </c>
    </row>
    <row r="107" spans="1:16" s="109" customFormat="1" x14ac:dyDescent="0.2">
      <c r="A107" s="119">
        <v>106</v>
      </c>
      <c r="B107" s="112" t="s">
        <v>811</v>
      </c>
      <c r="C107" s="113">
        <v>4</v>
      </c>
      <c r="D107" s="141" t="s">
        <v>83</v>
      </c>
      <c r="E107" s="130" t="s">
        <v>669</v>
      </c>
      <c r="F107" s="112" t="s">
        <v>36</v>
      </c>
      <c r="G107" s="112" t="s">
        <v>150</v>
      </c>
      <c r="H107" s="114">
        <v>447778</v>
      </c>
      <c r="I107" s="115">
        <v>4</v>
      </c>
      <c r="J107" s="115">
        <v>4</v>
      </c>
      <c r="K107" s="115" t="s">
        <v>83</v>
      </c>
      <c r="L107" s="135">
        <v>14000</v>
      </c>
      <c r="M107" s="154">
        <v>0.2</v>
      </c>
      <c r="N107" s="118">
        <v>537333.6</v>
      </c>
      <c r="O107" s="116">
        <f>+Nomina[[#This Row],[Incremento de Mayo]]+Nomina[[#This Row],[Incremento Febrero]]</f>
        <v>0.32</v>
      </c>
      <c r="P107" s="116">
        <v>0.12</v>
      </c>
    </row>
    <row r="108" spans="1:16" s="109" customFormat="1" x14ac:dyDescent="0.2">
      <c r="A108" s="119">
        <v>107</v>
      </c>
      <c r="B108" s="112" t="s">
        <v>812</v>
      </c>
      <c r="C108" s="113">
        <v>3</v>
      </c>
      <c r="D108" s="141" t="s">
        <v>99</v>
      </c>
      <c r="E108" s="130" t="s">
        <v>679</v>
      </c>
      <c r="F108" s="112" t="s">
        <v>18</v>
      </c>
      <c r="G108" s="112" t="s">
        <v>142</v>
      </c>
      <c r="H108" s="114">
        <v>366366</v>
      </c>
      <c r="I108" s="115">
        <v>3</v>
      </c>
      <c r="J108" s="115">
        <v>3</v>
      </c>
      <c r="K108" s="115" t="s">
        <v>99</v>
      </c>
      <c r="L108" s="135">
        <v>14000</v>
      </c>
      <c r="M108" s="154">
        <v>0.2</v>
      </c>
      <c r="N108" s="118">
        <v>439639.2</v>
      </c>
      <c r="O108" s="116">
        <f>+Nomina[[#This Row],[Incremento de Mayo]]+Nomina[[#This Row],[Incremento Febrero]]</f>
        <v>0.32</v>
      </c>
      <c r="P108" s="116">
        <v>0.12</v>
      </c>
    </row>
    <row r="109" spans="1:16" s="109" customFormat="1" x14ac:dyDescent="0.2">
      <c r="A109" s="119">
        <v>108</v>
      </c>
      <c r="B109" s="112" t="s">
        <v>813</v>
      </c>
      <c r="C109" s="113">
        <v>1</v>
      </c>
      <c r="D109" s="141" t="s">
        <v>92</v>
      </c>
      <c r="E109" s="130" t="s">
        <v>683</v>
      </c>
      <c r="F109" s="112" t="s">
        <v>18</v>
      </c>
      <c r="G109" s="112" t="s">
        <v>142</v>
      </c>
      <c r="H109" s="114">
        <v>147090</v>
      </c>
      <c r="I109" s="115">
        <v>1</v>
      </c>
      <c r="J109" s="115">
        <v>1</v>
      </c>
      <c r="K109" s="115" t="s">
        <v>92</v>
      </c>
      <c r="L109" s="135">
        <v>14000</v>
      </c>
      <c r="M109" s="154">
        <v>0.2</v>
      </c>
      <c r="N109" s="118">
        <v>176508</v>
      </c>
      <c r="O109" s="116">
        <f>+Nomina[[#This Row],[Incremento de Mayo]]+Nomina[[#This Row],[Incremento Febrero]]</f>
        <v>0.32</v>
      </c>
      <c r="P109" s="116">
        <v>0.12</v>
      </c>
    </row>
    <row r="110" spans="1:16" s="109" customFormat="1" ht="14.45" customHeight="1" x14ac:dyDescent="0.2">
      <c r="A110" s="119">
        <v>109</v>
      </c>
      <c r="B110" s="112" t="s">
        <v>814</v>
      </c>
      <c r="C110" s="113">
        <v>3</v>
      </c>
      <c r="D110" s="141" t="s">
        <v>70</v>
      </c>
      <c r="E110" s="130" t="s">
        <v>671</v>
      </c>
      <c r="F110" s="112" t="s">
        <v>128</v>
      </c>
      <c r="G110" s="112" t="s">
        <v>32</v>
      </c>
      <c r="H110" s="114">
        <v>419375</v>
      </c>
      <c r="I110" s="115">
        <v>3</v>
      </c>
      <c r="J110" s="115">
        <v>3</v>
      </c>
      <c r="K110" s="115" t="s">
        <v>70</v>
      </c>
      <c r="L110" s="135">
        <v>14000</v>
      </c>
      <c r="M110" s="154">
        <v>0.2</v>
      </c>
      <c r="N110" s="118">
        <v>503250</v>
      </c>
      <c r="O110" s="116">
        <f>+Nomina[[#This Row],[Incremento de Mayo]]+Nomina[[#This Row],[Incremento Febrero]]</f>
        <v>0.32</v>
      </c>
      <c r="P110" s="116">
        <v>0.12</v>
      </c>
    </row>
    <row r="111" spans="1:16" s="109" customFormat="1" ht="14.45" customHeight="1" x14ac:dyDescent="0.2">
      <c r="A111" s="119">
        <v>110</v>
      </c>
      <c r="B111" s="112" t="s">
        <v>815</v>
      </c>
      <c r="C111" s="113">
        <v>3</v>
      </c>
      <c r="D111" s="141" t="s">
        <v>70</v>
      </c>
      <c r="E111" s="130" t="s">
        <v>671</v>
      </c>
      <c r="F111" s="112" t="s">
        <v>47</v>
      </c>
      <c r="G111" s="112" t="s">
        <v>47</v>
      </c>
      <c r="H111" s="114">
        <v>354716</v>
      </c>
      <c r="I111" s="115" t="s">
        <v>131</v>
      </c>
      <c r="J111" s="115">
        <v>4</v>
      </c>
      <c r="K111" s="115" t="s">
        <v>71</v>
      </c>
      <c r="L111" s="135">
        <v>14000</v>
      </c>
      <c r="M111" s="154">
        <v>0.35</v>
      </c>
      <c r="N111" s="118">
        <v>478866.6</v>
      </c>
      <c r="O111" s="116">
        <f>+Nomina[[#This Row],[Incremento de Mayo]]+Nomina[[#This Row],[Incremento Febrero]]</f>
        <v>0.47</v>
      </c>
      <c r="P111" s="116">
        <v>0.12</v>
      </c>
    </row>
    <row r="112" spans="1:16" s="109" customFormat="1" x14ac:dyDescent="0.2">
      <c r="A112" s="119">
        <v>111</v>
      </c>
      <c r="B112" s="112" t="s">
        <v>816</v>
      </c>
      <c r="C112" s="113">
        <v>4</v>
      </c>
      <c r="D112" s="141" t="s">
        <v>90</v>
      </c>
      <c r="E112" s="130" t="s">
        <v>668</v>
      </c>
      <c r="F112" s="112" t="s">
        <v>22</v>
      </c>
      <c r="G112" s="112" t="s">
        <v>22</v>
      </c>
      <c r="H112" s="114">
        <v>453596</v>
      </c>
      <c r="I112" s="115">
        <v>4</v>
      </c>
      <c r="J112" s="115">
        <v>4</v>
      </c>
      <c r="K112" s="115" t="s">
        <v>90</v>
      </c>
      <c r="L112" s="135">
        <v>14000</v>
      </c>
      <c r="M112" s="154">
        <v>0.2</v>
      </c>
      <c r="N112" s="118">
        <v>544315.19999999995</v>
      </c>
      <c r="O112" s="116">
        <f>+Nomina[[#This Row],[Incremento de Mayo]]+Nomina[[#This Row],[Incremento Febrero]]</f>
        <v>0.32</v>
      </c>
      <c r="P112" s="116">
        <v>0.12</v>
      </c>
    </row>
    <row r="113" spans="1:16" s="109" customFormat="1" x14ac:dyDescent="0.2">
      <c r="A113" s="119">
        <v>112</v>
      </c>
      <c r="B113" s="112" t="s">
        <v>817</v>
      </c>
      <c r="C113" s="113">
        <v>2</v>
      </c>
      <c r="D113" s="141" t="s">
        <v>74</v>
      </c>
      <c r="E113" s="130" t="s">
        <v>678</v>
      </c>
      <c r="F113" s="112" t="s">
        <v>36</v>
      </c>
      <c r="G113" s="112" t="s">
        <v>126</v>
      </c>
      <c r="H113" s="114">
        <v>419120</v>
      </c>
      <c r="I113" s="115" t="s">
        <v>131</v>
      </c>
      <c r="J113" s="115">
        <v>2</v>
      </c>
      <c r="K113" s="115" t="s">
        <v>74</v>
      </c>
      <c r="L113" s="135">
        <v>14000</v>
      </c>
      <c r="M113" s="154">
        <v>0.2</v>
      </c>
      <c r="N113" s="118">
        <v>502944</v>
      </c>
      <c r="O113" s="116">
        <f>+Nomina[[#This Row],[Incremento de Mayo]]+Nomina[[#This Row],[Incremento Febrero]]</f>
        <v>0.32</v>
      </c>
      <c r="P113" s="116">
        <v>0.12</v>
      </c>
    </row>
    <row r="114" spans="1:16" s="109" customFormat="1" ht="14.45" customHeight="1" x14ac:dyDescent="0.2">
      <c r="A114" s="119">
        <v>113</v>
      </c>
      <c r="B114" s="112" t="s">
        <v>818</v>
      </c>
      <c r="C114" s="152">
        <v>3</v>
      </c>
      <c r="D114" s="153" t="s">
        <v>94</v>
      </c>
      <c r="E114" s="136" t="s">
        <v>680</v>
      </c>
      <c r="F114" s="112" t="s">
        <v>128</v>
      </c>
      <c r="G114" s="112" t="s">
        <v>153</v>
      </c>
      <c r="H114" s="114">
        <v>324445</v>
      </c>
      <c r="I114" s="153">
        <v>3</v>
      </c>
      <c r="J114" s="153">
        <v>3</v>
      </c>
      <c r="K114" s="115" t="s">
        <v>94</v>
      </c>
      <c r="L114" s="135">
        <v>14000</v>
      </c>
      <c r="M114" s="154">
        <v>0.2</v>
      </c>
      <c r="N114" s="118">
        <v>389334</v>
      </c>
      <c r="O114" s="116">
        <f>+Nomina[[#This Row],[Incremento de Mayo]]+Nomina[[#This Row],[Incremento Febrero]]</f>
        <v>0.32</v>
      </c>
      <c r="P114" s="116">
        <v>0.12</v>
      </c>
    </row>
    <row r="115" spans="1:16" s="109" customFormat="1" ht="14.45" customHeight="1" x14ac:dyDescent="0.2">
      <c r="A115" s="119">
        <v>114</v>
      </c>
      <c r="B115" s="112" t="s">
        <v>819</v>
      </c>
      <c r="C115" s="113">
        <v>4</v>
      </c>
      <c r="D115" s="141" t="s">
        <v>95</v>
      </c>
      <c r="E115" s="130" t="s">
        <v>677</v>
      </c>
      <c r="F115" s="136" t="s">
        <v>665</v>
      </c>
      <c r="G115" s="112" t="s">
        <v>151</v>
      </c>
      <c r="H115" s="114">
        <v>385710</v>
      </c>
      <c r="I115" s="115">
        <v>4</v>
      </c>
      <c r="J115" s="115">
        <v>4</v>
      </c>
      <c r="K115" s="115" t="s">
        <v>95</v>
      </c>
      <c r="L115" s="135">
        <v>14000</v>
      </c>
      <c r="M115" s="154">
        <v>0.2</v>
      </c>
      <c r="N115" s="118">
        <v>462852</v>
      </c>
      <c r="O115" s="116">
        <f>+Nomina[[#This Row],[Incremento de Mayo]]+Nomina[[#This Row],[Incremento Febrero]]</f>
        <v>0.32</v>
      </c>
      <c r="P115" s="116">
        <v>0.12</v>
      </c>
    </row>
    <row r="116" spans="1:16" s="109" customFormat="1" x14ac:dyDescent="0.2">
      <c r="A116" s="119">
        <v>115</v>
      </c>
      <c r="B116" s="112" t="s">
        <v>820</v>
      </c>
      <c r="C116" s="113">
        <v>3</v>
      </c>
      <c r="D116" s="141" t="s">
        <v>70</v>
      </c>
      <c r="E116" s="130" t="s">
        <v>671</v>
      </c>
      <c r="F116" s="112" t="s">
        <v>15</v>
      </c>
      <c r="G116" s="112" t="s">
        <v>29</v>
      </c>
      <c r="H116" s="114">
        <v>338216</v>
      </c>
      <c r="I116" s="115">
        <v>3</v>
      </c>
      <c r="J116" s="115">
        <v>4</v>
      </c>
      <c r="K116" s="115" t="s">
        <v>71</v>
      </c>
      <c r="L116" s="135">
        <v>14000</v>
      </c>
      <c r="M116" s="154">
        <v>0.35</v>
      </c>
      <c r="N116" s="118">
        <v>456591.6</v>
      </c>
      <c r="O116" s="116">
        <f>+Nomina[[#This Row],[Incremento de Mayo]]+Nomina[[#This Row],[Incremento Febrero]]</f>
        <v>0.47</v>
      </c>
      <c r="P116" s="116">
        <v>0.12</v>
      </c>
    </row>
    <row r="117" spans="1:16" s="109" customFormat="1" x14ac:dyDescent="0.2">
      <c r="A117" s="119">
        <v>116</v>
      </c>
      <c r="B117" s="112" t="s">
        <v>821</v>
      </c>
      <c r="C117" s="113">
        <v>1</v>
      </c>
      <c r="D117" s="141" t="s">
        <v>68</v>
      </c>
      <c r="E117" s="130" t="s">
        <v>676</v>
      </c>
      <c r="F117" s="112" t="s">
        <v>14</v>
      </c>
      <c r="G117" s="112" t="s">
        <v>140</v>
      </c>
      <c r="H117" s="114">
        <v>169861.44</v>
      </c>
      <c r="I117" s="115" t="s">
        <v>131</v>
      </c>
      <c r="J117" s="115">
        <v>2</v>
      </c>
      <c r="K117" s="115" t="s">
        <v>69</v>
      </c>
      <c r="L117" s="135">
        <v>14000</v>
      </c>
      <c r="M117" s="154">
        <v>0.35</v>
      </c>
      <c r="N117" s="118">
        <v>229312.94399999999</v>
      </c>
      <c r="O117" s="116">
        <f>+Nomina[[#This Row],[Incremento de Mayo]]+Nomina[[#This Row],[Incremento Febrero]]</f>
        <v>0.47</v>
      </c>
      <c r="P117" s="116">
        <v>0.12</v>
      </c>
    </row>
    <row r="118" spans="1:16" s="109" customFormat="1" x14ac:dyDescent="0.2">
      <c r="A118" s="119">
        <v>117</v>
      </c>
      <c r="B118" s="112" t="s">
        <v>822</v>
      </c>
      <c r="C118" s="113">
        <v>1</v>
      </c>
      <c r="D118" s="141" t="s">
        <v>68</v>
      </c>
      <c r="E118" s="130" t="s">
        <v>676</v>
      </c>
      <c r="F118" s="112" t="s">
        <v>33</v>
      </c>
      <c r="G118" s="112" t="s">
        <v>143</v>
      </c>
      <c r="H118" s="114">
        <v>169862</v>
      </c>
      <c r="I118" s="115" t="s">
        <v>131</v>
      </c>
      <c r="J118" s="115">
        <v>2</v>
      </c>
      <c r="K118" s="115" t="s">
        <v>69</v>
      </c>
      <c r="L118" s="135">
        <v>14000</v>
      </c>
      <c r="M118" s="154">
        <v>0.35</v>
      </c>
      <c r="N118" s="118">
        <v>229313.7</v>
      </c>
      <c r="O118" s="116">
        <f>+Nomina[[#This Row],[Incremento de Mayo]]+Nomina[[#This Row],[Incremento Febrero]]</f>
        <v>0.47</v>
      </c>
      <c r="P118" s="116">
        <v>0.12</v>
      </c>
    </row>
    <row r="119" spans="1:16" s="109" customFormat="1" x14ac:dyDescent="0.2">
      <c r="A119" s="119">
        <v>118</v>
      </c>
      <c r="B119" s="112" t="s">
        <v>823</v>
      </c>
      <c r="C119" s="113">
        <v>1</v>
      </c>
      <c r="D119" s="141" t="s">
        <v>92</v>
      </c>
      <c r="E119" s="130" t="s">
        <v>672</v>
      </c>
      <c r="F119" s="112" t="s">
        <v>36</v>
      </c>
      <c r="G119" s="112" t="s">
        <v>155</v>
      </c>
      <c r="H119" s="114">
        <v>210450</v>
      </c>
      <c r="I119" s="115" t="s">
        <v>131</v>
      </c>
      <c r="J119" s="115">
        <v>2</v>
      </c>
      <c r="K119" s="115" t="s">
        <v>93</v>
      </c>
      <c r="L119" s="135">
        <v>14000</v>
      </c>
      <c r="M119" s="154">
        <v>0.35</v>
      </c>
      <c r="N119" s="118">
        <v>284107.5</v>
      </c>
      <c r="O119" s="116">
        <f>+Nomina[[#This Row],[Incremento de Mayo]]+Nomina[[#This Row],[Incremento Febrero]]</f>
        <v>0.47</v>
      </c>
      <c r="P119" s="116">
        <v>0.12</v>
      </c>
    </row>
    <row r="120" spans="1:16" s="109" customFormat="1" x14ac:dyDescent="0.2">
      <c r="A120" s="119">
        <v>119</v>
      </c>
      <c r="B120" s="112" t="s">
        <v>824</v>
      </c>
      <c r="C120" s="113">
        <v>3</v>
      </c>
      <c r="D120" s="141" t="s">
        <v>70</v>
      </c>
      <c r="E120" s="130" t="s">
        <v>671</v>
      </c>
      <c r="F120" s="136" t="s">
        <v>42</v>
      </c>
      <c r="G120" s="112" t="s">
        <v>135</v>
      </c>
      <c r="H120" s="114">
        <v>335238</v>
      </c>
      <c r="I120" s="115" t="s">
        <v>131</v>
      </c>
      <c r="J120" s="115">
        <v>4</v>
      </c>
      <c r="K120" s="115" t="s">
        <v>71</v>
      </c>
      <c r="L120" s="135">
        <v>14000</v>
      </c>
      <c r="M120" s="154">
        <v>0.35</v>
      </c>
      <c r="N120" s="118">
        <v>452571.3</v>
      </c>
      <c r="O120" s="116">
        <f>+Nomina[[#This Row],[Incremento de Mayo]]+Nomina[[#This Row],[Incremento Febrero]]</f>
        <v>0.47</v>
      </c>
      <c r="P120" s="116">
        <v>0.12</v>
      </c>
    </row>
    <row r="121" spans="1:16" s="109" customFormat="1" ht="14.45" customHeight="1" x14ac:dyDescent="0.2">
      <c r="A121" s="119">
        <v>120</v>
      </c>
      <c r="B121" s="112" t="s">
        <v>825</v>
      </c>
      <c r="C121" s="113">
        <v>1</v>
      </c>
      <c r="D121" s="141" t="s">
        <v>68</v>
      </c>
      <c r="E121" s="130" t="s">
        <v>676</v>
      </c>
      <c r="F121" s="112" t="s">
        <v>665</v>
      </c>
      <c r="G121" s="112" t="s">
        <v>123</v>
      </c>
      <c r="H121" s="114">
        <v>169862</v>
      </c>
      <c r="I121" s="115" t="s">
        <v>131</v>
      </c>
      <c r="J121" s="115">
        <v>1</v>
      </c>
      <c r="K121" s="115" t="s">
        <v>68</v>
      </c>
      <c r="L121" s="135">
        <v>14000</v>
      </c>
      <c r="M121" s="154">
        <v>0.2</v>
      </c>
      <c r="N121" s="118">
        <v>203834.4</v>
      </c>
      <c r="O121" s="116">
        <f>+Nomina[[#This Row],[Incremento de Mayo]]+Nomina[[#This Row],[Incremento Febrero]]</f>
        <v>0.32</v>
      </c>
      <c r="P121" s="116">
        <v>0.12</v>
      </c>
    </row>
    <row r="122" spans="1:16" s="109" customFormat="1" x14ac:dyDescent="0.2">
      <c r="A122" s="119">
        <v>121</v>
      </c>
      <c r="B122" s="112" t="s">
        <v>826</v>
      </c>
      <c r="C122" s="113">
        <v>4</v>
      </c>
      <c r="D122" s="141" t="s">
        <v>95</v>
      </c>
      <c r="E122" s="130" t="s">
        <v>677</v>
      </c>
      <c r="F122" s="112" t="s">
        <v>18</v>
      </c>
      <c r="G122" s="112" t="s">
        <v>1061</v>
      </c>
      <c r="H122" s="114">
        <v>398866</v>
      </c>
      <c r="I122" s="115">
        <v>4</v>
      </c>
      <c r="J122" s="115">
        <v>4</v>
      </c>
      <c r="K122" s="115" t="s">
        <v>95</v>
      </c>
      <c r="L122" s="135">
        <v>14000</v>
      </c>
      <c r="M122" s="154">
        <v>0.2</v>
      </c>
      <c r="N122" s="118">
        <v>478639.2</v>
      </c>
      <c r="O122" s="116">
        <f>+Nomina[[#This Row],[Incremento de Mayo]]+Nomina[[#This Row],[Incremento Febrero]]</f>
        <v>0.32</v>
      </c>
      <c r="P122" s="116">
        <v>0.12</v>
      </c>
    </row>
    <row r="123" spans="1:16" s="109" customFormat="1" x14ac:dyDescent="0.2">
      <c r="A123" s="119">
        <v>122</v>
      </c>
      <c r="B123" s="112" t="s">
        <v>827</v>
      </c>
      <c r="C123" s="113">
        <v>3</v>
      </c>
      <c r="D123" s="141" t="s">
        <v>94</v>
      </c>
      <c r="E123" s="130" t="s">
        <v>680</v>
      </c>
      <c r="F123" s="112" t="s">
        <v>18</v>
      </c>
      <c r="G123" s="112" t="s">
        <v>153</v>
      </c>
      <c r="H123" s="114">
        <v>392409</v>
      </c>
      <c r="I123" s="115">
        <v>3</v>
      </c>
      <c r="J123" s="115">
        <v>3</v>
      </c>
      <c r="K123" s="115" t="s">
        <v>94</v>
      </c>
      <c r="L123" s="135">
        <v>14000</v>
      </c>
      <c r="M123" s="154">
        <v>0.35</v>
      </c>
      <c r="N123" s="118">
        <v>529752.15</v>
      </c>
      <c r="O123" s="116">
        <f>+Nomina[[#This Row],[Incremento de Mayo]]+Nomina[[#This Row],[Incremento Febrero]]</f>
        <v>0.47</v>
      </c>
      <c r="P123" s="116">
        <v>0.12</v>
      </c>
    </row>
    <row r="124" spans="1:16" s="109" customFormat="1" x14ac:dyDescent="0.2">
      <c r="A124" s="119">
        <v>123</v>
      </c>
      <c r="B124" s="112" t="s">
        <v>828</v>
      </c>
      <c r="C124" s="113">
        <v>2</v>
      </c>
      <c r="D124" s="141" t="s">
        <v>93</v>
      </c>
      <c r="E124" s="130" t="s">
        <v>682</v>
      </c>
      <c r="F124" s="112" t="s">
        <v>18</v>
      </c>
      <c r="G124" s="112" t="s">
        <v>157</v>
      </c>
      <c r="H124" s="114">
        <v>158029.20000000001</v>
      </c>
      <c r="I124" s="115">
        <v>2</v>
      </c>
      <c r="J124" s="115">
        <v>2</v>
      </c>
      <c r="K124" s="115" t="s">
        <v>93</v>
      </c>
      <c r="L124" s="135">
        <v>14000</v>
      </c>
      <c r="M124" s="154">
        <v>0.2</v>
      </c>
      <c r="N124" s="118">
        <v>189635.04</v>
      </c>
      <c r="O124" s="116">
        <f>+Nomina[[#This Row],[Incremento de Mayo]]+Nomina[[#This Row],[Incremento Febrero]]</f>
        <v>0.32</v>
      </c>
      <c r="P124" s="116">
        <v>0.12</v>
      </c>
    </row>
    <row r="125" spans="1:16" s="109" customFormat="1" x14ac:dyDescent="0.2">
      <c r="A125" s="119">
        <v>124</v>
      </c>
      <c r="B125" s="112" t="s">
        <v>829</v>
      </c>
      <c r="C125" s="113">
        <v>4</v>
      </c>
      <c r="D125" s="141" t="s">
        <v>71</v>
      </c>
      <c r="E125" s="130" t="s">
        <v>670</v>
      </c>
      <c r="F125" s="112" t="s">
        <v>128</v>
      </c>
      <c r="G125" s="112" t="s">
        <v>32</v>
      </c>
      <c r="H125" s="114">
        <v>364900</v>
      </c>
      <c r="I125" s="115">
        <v>4</v>
      </c>
      <c r="J125" s="115">
        <v>4</v>
      </c>
      <c r="K125" s="115" t="s">
        <v>71</v>
      </c>
      <c r="L125" s="135">
        <v>14000</v>
      </c>
      <c r="M125" s="154">
        <v>0.2</v>
      </c>
      <c r="N125" s="118">
        <v>437880</v>
      </c>
      <c r="O125" s="116">
        <f>+Nomina[[#This Row],[Incremento de Mayo]]+Nomina[[#This Row],[Incremento Febrero]]</f>
        <v>0.32</v>
      </c>
      <c r="P125" s="116">
        <v>0.12</v>
      </c>
    </row>
    <row r="126" spans="1:16" s="109" customFormat="1" x14ac:dyDescent="0.2">
      <c r="A126" s="119">
        <v>125</v>
      </c>
      <c r="B126" s="112" t="s">
        <v>830</v>
      </c>
      <c r="C126" s="113">
        <v>4</v>
      </c>
      <c r="D126" s="141" t="s">
        <v>95</v>
      </c>
      <c r="E126" s="130" t="s">
        <v>677</v>
      </c>
      <c r="F126" s="112" t="s">
        <v>24</v>
      </c>
      <c r="G126" s="112" t="s">
        <v>18</v>
      </c>
      <c r="H126" s="114">
        <v>321484.79999999999</v>
      </c>
      <c r="I126" s="115">
        <v>4</v>
      </c>
      <c r="J126" s="115">
        <v>4</v>
      </c>
      <c r="K126" s="115" t="s">
        <v>95</v>
      </c>
      <c r="L126" s="135">
        <v>14000</v>
      </c>
      <c r="M126" s="154">
        <v>0.2</v>
      </c>
      <c r="N126" s="118">
        <v>385781.76000000001</v>
      </c>
      <c r="O126" s="116">
        <f>+Nomina[[#This Row],[Incremento de Mayo]]+Nomina[[#This Row],[Incremento Febrero]]</f>
        <v>0.32</v>
      </c>
      <c r="P126" s="116">
        <v>0.12</v>
      </c>
    </row>
    <row r="127" spans="1:16" s="110" customFormat="1" x14ac:dyDescent="0.2">
      <c r="A127" s="119">
        <v>126</v>
      </c>
      <c r="B127" s="112" t="s">
        <v>831</v>
      </c>
      <c r="C127" s="113">
        <v>4</v>
      </c>
      <c r="D127" s="141" t="s">
        <v>83</v>
      </c>
      <c r="E127" s="130" t="s">
        <v>669</v>
      </c>
      <c r="F127" s="112" t="s">
        <v>23</v>
      </c>
      <c r="G127" s="112" t="s">
        <v>42</v>
      </c>
      <c r="H127" s="114">
        <v>441511</v>
      </c>
      <c r="I127" s="115" t="s">
        <v>131</v>
      </c>
      <c r="J127" s="115">
        <v>4</v>
      </c>
      <c r="K127" s="115" t="s">
        <v>83</v>
      </c>
      <c r="L127" s="135">
        <v>14000</v>
      </c>
      <c r="M127" s="154">
        <v>0.2</v>
      </c>
      <c r="N127" s="118">
        <v>529813.19999999995</v>
      </c>
      <c r="O127" s="116">
        <f>+Nomina[[#This Row],[Incremento de Mayo]]+Nomina[[#This Row],[Incremento Febrero]]</f>
        <v>0.32</v>
      </c>
      <c r="P127" s="116">
        <v>0.12</v>
      </c>
    </row>
    <row r="128" spans="1:16" s="109" customFormat="1" x14ac:dyDescent="0.2">
      <c r="A128" s="119">
        <v>127</v>
      </c>
      <c r="B128" s="112" t="s">
        <v>832</v>
      </c>
      <c r="C128" s="113">
        <v>2</v>
      </c>
      <c r="D128" s="141" t="s">
        <v>69</v>
      </c>
      <c r="E128" s="130" t="s">
        <v>673</v>
      </c>
      <c r="F128" s="112" t="s">
        <v>36</v>
      </c>
      <c r="G128" s="112" t="s">
        <v>126</v>
      </c>
      <c r="H128" s="114">
        <v>197163</v>
      </c>
      <c r="I128" s="115">
        <v>2</v>
      </c>
      <c r="J128" s="115">
        <v>2</v>
      </c>
      <c r="K128" s="115" t="s">
        <v>69</v>
      </c>
      <c r="L128" s="135">
        <v>14000</v>
      </c>
      <c r="M128" s="154">
        <v>0.2</v>
      </c>
      <c r="N128" s="118">
        <v>236595.6</v>
      </c>
      <c r="O128" s="116">
        <f>+Nomina[[#This Row],[Incremento de Mayo]]+Nomina[[#This Row],[Incremento Febrero]]</f>
        <v>0.32</v>
      </c>
      <c r="P128" s="116">
        <v>0.12</v>
      </c>
    </row>
    <row r="129" spans="1:16" s="109" customFormat="1" x14ac:dyDescent="0.2">
      <c r="A129" s="119">
        <v>128</v>
      </c>
      <c r="B129" s="112" t="s">
        <v>833</v>
      </c>
      <c r="C129" s="113">
        <v>2</v>
      </c>
      <c r="D129" s="141" t="s">
        <v>69</v>
      </c>
      <c r="E129" s="130" t="s">
        <v>673</v>
      </c>
      <c r="F129" s="112" t="s">
        <v>14</v>
      </c>
      <c r="G129" s="112" t="s">
        <v>140</v>
      </c>
      <c r="H129" s="114">
        <v>197162.56</v>
      </c>
      <c r="I129" s="115">
        <v>2</v>
      </c>
      <c r="J129" s="115">
        <v>2</v>
      </c>
      <c r="K129" s="115" t="s">
        <v>69</v>
      </c>
      <c r="L129" s="135">
        <v>14000</v>
      </c>
      <c r="M129" s="154">
        <v>0.2</v>
      </c>
      <c r="N129" s="118">
        <v>236595.07199999999</v>
      </c>
      <c r="O129" s="116">
        <f>+Nomina[[#This Row],[Incremento de Mayo]]+Nomina[[#This Row],[Incremento Febrero]]</f>
        <v>0.32</v>
      </c>
      <c r="P129" s="116">
        <v>0.12</v>
      </c>
    </row>
    <row r="130" spans="1:16" s="109" customFormat="1" x14ac:dyDescent="0.2">
      <c r="A130" s="119">
        <v>129</v>
      </c>
      <c r="B130" s="112" t="s">
        <v>834</v>
      </c>
      <c r="C130" s="113">
        <v>2</v>
      </c>
      <c r="D130" s="141" t="s">
        <v>69</v>
      </c>
      <c r="E130" s="130" t="s">
        <v>673</v>
      </c>
      <c r="F130" s="112" t="s">
        <v>128</v>
      </c>
      <c r="G130" s="112" t="s">
        <v>30</v>
      </c>
      <c r="H130" s="114">
        <v>197163</v>
      </c>
      <c r="I130" s="115">
        <v>2</v>
      </c>
      <c r="J130" s="115">
        <v>2</v>
      </c>
      <c r="K130" s="115" t="s">
        <v>69</v>
      </c>
      <c r="L130" s="135">
        <v>14000</v>
      </c>
      <c r="M130" s="154">
        <v>0.2</v>
      </c>
      <c r="N130" s="118">
        <v>236595.6</v>
      </c>
      <c r="O130" s="116">
        <f>+Nomina[[#This Row],[Incremento de Mayo]]+Nomina[[#This Row],[Incremento Febrero]]</f>
        <v>0.32</v>
      </c>
      <c r="P130" s="116">
        <v>0.12</v>
      </c>
    </row>
    <row r="131" spans="1:16" s="109" customFormat="1" x14ac:dyDescent="0.2">
      <c r="A131" s="119">
        <v>130</v>
      </c>
      <c r="B131" s="112" t="s">
        <v>835</v>
      </c>
      <c r="C131" s="113">
        <v>2</v>
      </c>
      <c r="D131" s="141" t="s">
        <v>69</v>
      </c>
      <c r="E131" s="130" t="s">
        <v>673</v>
      </c>
      <c r="F131" s="136" t="s">
        <v>36</v>
      </c>
      <c r="G131" s="112" t="s">
        <v>30</v>
      </c>
      <c r="H131" s="114">
        <v>197163</v>
      </c>
      <c r="I131" s="115">
        <v>2</v>
      </c>
      <c r="J131" s="115">
        <v>2</v>
      </c>
      <c r="K131" s="115" t="s">
        <v>69</v>
      </c>
      <c r="L131" s="135">
        <v>14000</v>
      </c>
      <c r="M131" s="154">
        <v>0.2</v>
      </c>
      <c r="N131" s="118">
        <v>236595.6</v>
      </c>
      <c r="O131" s="116">
        <f>+Nomina[[#This Row],[Incremento de Mayo]]+Nomina[[#This Row],[Incremento Febrero]]</f>
        <v>0.32</v>
      </c>
      <c r="P131" s="116">
        <v>0.12</v>
      </c>
    </row>
    <row r="132" spans="1:16" s="109" customFormat="1" x14ac:dyDescent="0.2">
      <c r="A132" s="119">
        <v>131</v>
      </c>
      <c r="B132" s="112" t="s">
        <v>836</v>
      </c>
      <c r="C132" s="113">
        <v>2</v>
      </c>
      <c r="D132" s="141" t="s">
        <v>69</v>
      </c>
      <c r="E132" s="130" t="s">
        <v>673</v>
      </c>
      <c r="F132" s="112" t="s">
        <v>30</v>
      </c>
      <c r="G132" s="112" t="s">
        <v>30</v>
      </c>
      <c r="H132" s="114">
        <v>197163</v>
      </c>
      <c r="I132" s="115">
        <v>2</v>
      </c>
      <c r="J132" s="115">
        <v>2</v>
      </c>
      <c r="K132" s="115" t="s">
        <v>69</v>
      </c>
      <c r="L132" s="135">
        <v>14000</v>
      </c>
      <c r="M132" s="154">
        <v>0.2</v>
      </c>
      <c r="N132" s="118">
        <v>236595.6</v>
      </c>
      <c r="O132" s="116">
        <f>+Nomina[[#This Row],[Incremento de Mayo]]+Nomina[[#This Row],[Incremento Febrero]]</f>
        <v>0.32</v>
      </c>
      <c r="P132" s="116">
        <v>0.12</v>
      </c>
    </row>
    <row r="133" spans="1:16" s="109" customFormat="1" x14ac:dyDescent="0.2">
      <c r="A133" s="119">
        <v>132</v>
      </c>
      <c r="B133" s="112" t="s">
        <v>837</v>
      </c>
      <c r="C133" s="113">
        <v>2</v>
      </c>
      <c r="D133" s="141" t="s">
        <v>69</v>
      </c>
      <c r="E133" s="130" t="s">
        <v>673</v>
      </c>
      <c r="F133" s="112" t="s">
        <v>128</v>
      </c>
      <c r="G133" s="112" t="s">
        <v>30</v>
      </c>
      <c r="H133" s="114">
        <v>214748</v>
      </c>
      <c r="I133" s="115">
        <v>2</v>
      </c>
      <c r="J133" s="115">
        <v>2</v>
      </c>
      <c r="K133" s="115" t="s">
        <v>69</v>
      </c>
      <c r="L133" s="135">
        <v>14000</v>
      </c>
      <c r="M133" s="154">
        <v>0.2</v>
      </c>
      <c r="N133" s="118">
        <v>257697.6</v>
      </c>
      <c r="O133" s="116">
        <f>+Nomina[[#This Row],[Incremento de Mayo]]+Nomina[[#This Row],[Incremento Febrero]]</f>
        <v>0.32</v>
      </c>
      <c r="P133" s="116">
        <v>0.12</v>
      </c>
    </row>
    <row r="134" spans="1:16" s="109" customFormat="1" x14ac:dyDescent="0.2">
      <c r="A134" s="119">
        <v>133</v>
      </c>
      <c r="B134" s="112" t="s">
        <v>838</v>
      </c>
      <c r="C134" s="113">
        <v>4</v>
      </c>
      <c r="D134" s="141" t="s">
        <v>83</v>
      </c>
      <c r="E134" s="130" t="s">
        <v>669</v>
      </c>
      <c r="F134" s="112" t="s">
        <v>12</v>
      </c>
      <c r="G134" s="112" t="s">
        <v>122</v>
      </c>
      <c r="H134" s="114">
        <v>391794</v>
      </c>
      <c r="I134" s="115" t="s">
        <v>131</v>
      </c>
      <c r="J134" s="115">
        <v>5</v>
      </c>
      <c r="K134" s="115" t="s">
        <v>84</v>
      </c>
      <c r="L134" s="135">
        <v>14000</v>
      </c>
      <c r="M134" s="154">
        <v>0.35</v>
      </c>
      <c r="N134" s="118">
        <v>528921.9</v>
      </c>
      <c r="O134" s="116">
        <f>+Nomina[[#This Row],[Incremento de Mayo]]+Nomina[[#This Row],[Incremento Febrero]]</f>
        <v>0.47</v>
      </c>
      <c r="P134" s="116">
        <v>0.12</v>
      </c>
    </row>
    <row r="135" spans="1:16" s="109" customFormat="1" x14ac:dyDescent="0.2">
      <c r="A135" s="119">
        <v>134</v>
      </c>
      <c r="B135" s="112" t="s">
        <v>839</v>
      </c>
      <c r="C135" s="113">
        <v>2</v>
      </c>
      <c r="D135" s="141" t="s">
        <v>69</v>
      </c>
      <c r="E135" s="130" t="s">
        <v>673</v>
      </c>
      <c r="F135" s="112" t="s">
        <v>33</v>
      </c>
      <c r="G135" s="112" t="s">
        <v>127</v>
      </c>
      <c r="H135" s="114">
        <v>214748</v>
      </c>
      <c r="I135" s="115">
        <v>2</v>
      </c>
      <c r="J135" s="115">
        <v>3</v>
      </c>
      <c r="K135" s="115" t="s">
        <v>70</v>
      </c>
      <c r="L135" s="135">
        <v>14000</v>
      </c>
      <c r="M135" s="154">
        <v>0.35</v>
      </c>
      <c r="N135" s="118">
        <v>289909.8</v>
      </c>
      <c r="O135" s="116">
        <f>+Nomina[[#This Row],[Incremento de Mayo]]+Nomina[[#This Row],[Incremento Febrero]]</f>
        <v>0.47</v>
      </c>
      <c r="P135" s="116">
        <v>0.12</v>
      </c>
    </row>
    <row r="136" spans="1:16" s="109" customFormat="1" ht="14.45" customHeight="1" x14ac:dyDescent="0.2">
      <c r="A136" s="119">
        <v>135</v>
      </c>
      <c r="B136" s="112" t="s">
        <v>840</v>
      </c>
      <c r="C136" s="113">
        <v>3</v>
      </c>
      <c r="D136" s="141" t="s">
        <v>70</v>
      </c>
      <c r="E136" s="130" t="s">
        <v>671</v>
      </c>
      <c r="F136" s="112" t="s">
        <v>33</v>
      </c>
      <c r="G136" s="112" t="s">
        <v>35</v>
      </c>
      <c r="H136" s="114">
        <v>376277</v>
      </c>
      <c r="I136" s="115">
        <v>3</v>
      </c>
      <c r="J136" s="115">
        <v>3</v>
      </c>
      <c r="K136" s="115" t="s">
        <v>70</v>
      </c>
      <c r="L136" s="135">
        <v>14000</v>
      </c>
      <c r="M136" s="154">
        <v>0.2</v>
      </c>
      <c r="N136" s="118">
        <v>451532.4</v>
      </c>
      <c r="O136" s="116">
        <f>+Nomina[[#This Row],[Incremento de Mayo]]+Nomina[[#This Row],[Incremento Febrero]]</f>
        <v>0.32</v>
      </c>
      <c r="P136" s="116">
        <v>0.12</v>
      </c>
    </row>
    <row r="137" spans="1:16" s="109" customFormat="1" x14ac:dyDescent="0.2">
      <c r="A137" s="119">
        <v>136</v>
      </c>
      <c r="B137" s="112" t="s">
        <v>841</v>
      </c>
      <c r="C137" s="113">
        <v>2</v>
      </c>
      <c r="D137" s="141" t="s">
        <v>93</v>
      </c>
      <c r="E137" s="130" t="s">
        <v>682</v>
      </c>
      <c r="F137" s="112" t="s">
        <v>18</v>
      </c>
      <c r="G137" s="112" t="s">
        <v>151</v>
      </c>
      <c r="H137" s="114">
        <v>158029.20000000001</v>
      </c>
      <c r="I137" s="115">
        <v>2</v>
      </c>
      <c r="J137" s="115">
        <v>2</v>
      </c>
      <c r="K137" s="115" t="s">
        <v>93</v>
      </c>
      <c r="L137" s="135">
        <v>14000</v>
      </c>
      <c r="M137" s="154">
        <v>0.2</v>
      </c>
      <c r="N137" s="118">
        <v>189635.04</v>
      </c>
      <c r="O137" s="116">
        <f>+Nomina[[#This Row],[Incremento de Mayo]]+Nomina[[#This Row],[Incremento Febrero]]</f>
        <v>0.32</v>
      </c>
      <c r="P137" s="116">
        <v>0.12</v>
      </c>
    </row>
    <row r="138" spans="1:16" s="109" customFormat="1" x14ac:dyDescent="0.2">
      <c r="A138" s="119">
        <v>137</v>
      </c>
      <c r="B138" s="112" t="s">
        <v>842</v>
      </c>
      <c r="C138" s="113">
        <v>4</v>
      </c>
      <c r="D138" s="141" t="s">
        <v>83</v>
      </c>
      <c r="E138" s="130" t="s">
        <v>669</v>
      </c>
      <c r="F138" s="136" t="s">
        <v>20</v>
      </c>
      <c r="G138" s="112" t="s">
        <v>25</v>
      </c>
      <c r="H138" s="114">
        <v>439495</v>
      </c>
      <c r="I138" s="115" t="s">
        <v>131</v>
      </c>
      <c r="J138" s="115">
        <v>4</v>
      </c>
      <c r="K138" s="115" t="s">
        <v>83</v>
      </c>
      <c r="L138" s="135">
        <v>14000</v>
      </c>
      <c r="M138" s="154">
        <v>0.2</v>
      </c>
      <c r="N138" s="118">
        <v>527394</v>
      </c>
      <c r="O138" s="116">
        <f>+Nomina[[#This Row],[Incremento de Mayo]]+Nomina[[#This Row],[Incremento Febrero]]</f>
        <v>0.32</v>
      </c>
      <c r="P138" s="116">
        <v>0.12</v>
      </c>
    </row>
    <row r="139" spans="1:16" s="109" customFormat="1" x14ac:dyDescent="0.2">
      <c r="A139" s="119">
        <v>138</v>
      </c>
      <c r="B139" s="112" t="s">
        <v>843</v>
      </c>
      <c r="C139" s="113">
        <v>3</v>
      </c>
      <c r="D139" s="141" t="s">
        <v>70</v>
      </c>
      <c r="E139" s="130" t="s">
        <v>671</v>
      </c>
      <c r="F139" s="136" t="s">
        <v>43</v>
      </c>
      <c r="G139" s="112" t="s">
        <v>47</v>
      </c>
      <c r="H139" s="114">
        <v>332649</v>
      </c>
      <c r="I139" s="115">
        <v>3</v>
      </c>
      <c r="J139" s="115">
        <v>4</v>
      </c>
      <c r="K139" s="115" t="s">
        <v>71</v>
      </c>
      <c r="L139" s="135">
        <v>14000</v>
      </c>
      <c r="M139" s="154">
        <v>0.35</v>
      </c>
      <c r="N139" s="118">
        <v>449076.15</v>
      </c>
      <c r="O139" s="116">
        <f>+Nomina[[#This Row],[Incremento de Mayo]]+Nomina[[#This Row],[Incremento Febrero]]</f>
        <v>0.47</v>
      </c>
      <c r="P139" s="116">
        <v>0.12</v>
      </c>
    </row>
    <row r="140" spans="1:16" s="109" customFormat="1" x14ac:dyDescent="0.2">
      <c r="A140" s="119">
        <v>139</v>
      </c>
      <c r="B140" s="112" t="s">
        <v>844</v>
      </c>
      <c r="C140" s="113">
        <v>2</v>
      </c>
      <c r="D140" s="141" t="s">
        <v>69</v>
      </c>
      <c r="E140" s="130" t="s">
        <v>673</v>
      </c>
      <c r="F140" s="112" t="s">
        <v>128</v>
      </c>
      <c r="G140" s="112" t="s">
        <v>1062</v>
      </c>
      <c r="H140" s="114">
        <v>197772</v>
      </c>
      <c r="I140" s="115">
        <v>2</v>
      </c>
      <c r="J140" s="115">
        <v>2</v>
      </c>
      <c r="K140" s="115" t="s">
        <v>69</v>
      </c>
      <c r="L140" s="135">
        <v>14000</v>
      </c>
      <c r="M140" s="154">
        <v>0.2</v>
      </c>
      <c r="N140" s="118">
        <v>237326.4</v>
      </c>
      <c r="O140" s="116">
        <f>+Nomina[[#This Row],[Incremento de Mayo]]+Nomina[[#This Row],[Incremento Febrero]]</f>
        <v>0.32</v>
      </c>
      <c r="P140" s="116">
        <v>0.12</v>
      </c>
    </row>
    <row r="141" spans="1:16" s="109" customFormat="1" x14ac:dyDescent="0.2">
      <c r="A141" s="119">
        <v>140</v>
      </c>
      <c r="B141" s="112" t="s">
        <v>845</v>
      </c>
      <c r="C141" s="113">
        <v>3</v>
      </c>
      <c r="D141" s="141" t="s">
        <v>99</v>
      </c>
      <c r="E141" s="130" t="s">
        <v>680</v>
      </c>
      <c r="F141" s="112" t="s">
        <v>18</v>
      </c>
      <c r="G141" s="112" t="s">
        <v>18</v>
      </c>
      <c r="H141" s="114">
        <v>246260</v>
      </c>
      <c r="I141" s="115">
        <v>3</v>
      </c>
      <c r="J141" s="115">
        <v>3</v>
      </c>
      <c r="K141" s="115" t="s">
        <v>99</v>
      </c>
      <c r="L141" s="135">
        <v>14000</v>
      </c>
      <c r="M141" s="154">
        <v>0.2</v>
      </c>
      <c r="N141" s="118">
        <v>295512</v>
      </c>
      <c r="O141" s="116">
        <f>+Nomina[[#This Row],[Incremento de Mayo]]+Nomina[[#This Row],[Incremento Febrero]]</f>
        <v>0.32</v>
      </c>
      <c r="P141" s="116">
        <v>0.12</v>
      </c>
    </row>
    <row r="142" spans="1:16" s="109" customFormat="1" x14ac:dyDescent="0.2">
      <c r="A142" s="119">
        <v>141</v>
      </c>
      <c r="B142" s="112" t="s">
        <v>846</v>
      </c>
      <c r="C142" s="113">
        <v>4</v>
      </c>
      <c r="D142" s="141" t="s">
        <v>83</v>
      </c>
      <c r="E142" s="130" t="s">
        <v>669</v>
      </c>
      <c r="F142" s="112" t="s">
        <v>23</v>
      </c>
      <c r="G142" s="112" t="s">
        <v>25</v>
      </c>
      <c r="H142" s="114">
        <v>435684</v>
      </c>
      <c r="I142" s="115" t="s">
        <v>131</v>
      </c>
      <c r="J142" s="115">
        <v>4</v>
      </c>
      <c r="K142" s="115" t="s">
        <v>83</v>
      </c>
      <c r="L142" s="135">
        <v>14000</v>
      </c>
      <c r="M142" s="154">
        <v>0.2</v>
      </c>
      <c r="N142" s="118">
        <v>522820.8</v>
      </c>
      <c r="O142" s="116">
        <f>+Nomina[[#This Row],[Incremento de Mayo]]+Nomina[[#This Row],[Incremento Febrero]]</f>
        <v>0.32</v>
      </c>
      <c r="P142" s="116">
        <v>0.12</v>
      </c>
    </row>
    <row r="143" spans="1:16" s="109" customFormat="1" x14ac:dyDescent="0.2">
      <c r="A143" s="119">
        <v>142</v>
      </c>
      <c r="B143" s="112" t="s">
        <v>847</v>
      </c>
      <c r="C143" s="113">
        <v>3</v>
      </c>
      <c r="D143" s="141" t="s">
        <v>70</v>
      </c>
      <c r="E143" s="130" t="s">
        <v>671</v>
      </c>
      <c r="F143" s="112" t="s">
        <v>47</v>
      </c>
      <c r="G143" s="112" t="s">
        <v>32</v>
      </c>
      <c r="H143" s="114">
        <v>373822</v>
      </c>
      <c r="I143" s="115">
        <v>3</v>
      </c>
      <c r="J143" s="115">
        <v>3</v>
      </c>
      <c r="K143" s="115" t="s">
        <v>70</v>
      </c>
      <c r="L143" s="135">
        <v>14000</v>
      </c>
      <c r="M143" s="154">
        <v>0.2</v>
      </c>
      <c r="N143" s="118">
        <v>448586.4</v>
      </c>
      <c r="O143" s="116">
        <f>+Nomina[[#This Row],[Incremento de Mayo]]+Nomina[[#This Row],[Incremento Febrero]]</f>
        <v>0.32</v>
      </c>
      <c r="P143" s="116">
        <v>0.12</v>
      </c>
    </row>
    <row r="144" spans="1:16" s="109" customFormat="1" x14ac:dyDescent="0.2">
      <c r="A144" s="119">
        <v>143</v>
      </c>
      <c r="B144" s="112" t="s">
        <v>848</v>
      </c>
      <c r="C144" s="113">
        <v>2</v>
      </c>
      <c r="D144" s="141" t="s">
        <v>93</v>
      </c>
      <c r="E144" s="130" t="s">
        <v>682</v>
      </c>
      <c r="F144" s="112" t="s">
        <v>685</v>
      </c>
      <c r="G144" s="112" t="s">
        <v>142</v>
      </c>
      <c r="H144" s="114">
        <v>158030.88</v>
      </c>
      <c r="I144" s="115">
        <v>2</v>
      </c>
      <c r="J144" s="115">
        <v>2</v>
      </c>
      <c r="K144" s="115" t="s">
        <v>93</v>
      </c>
      <c r="L144" s="135">
        <v>14000</v>
      </c>
      <c r="M144" s="154">
        <v>0.2</v>
      </c>
      <c r="N144" s="118">
        <v>189637.05600000001</v>
      </c>
      <c r="O144" s="116">
        <f>+Nomina[[#This Row],[Incremento de Mayo]]+Nomina[[#This Row],[Incremento Febrero]]</f>
        <v>0.32</v>
      </c>
      <c r="P144" s="116">
        <v>0.12</v>
      </c>
    </row>
    <row r="145" spans="1:16" s="109" customFormat="1" x14ac:dyDescent="0.2">
      <c r="A145" s="119">
        <v>144</v>
      </c>
      <c r="B145" s="112" t="s">
        <v>849</v>
      </c>
      <c r="C145" s="113">
        <v>2</v>
      </c>
      <c r="D145" s="141" t="s">
        <v>93</v>
      </c>
      <c r="E145" s="130" t="s">
        <v>682</v>
      </c>
      <c r="F145" s="112" t="s">
        <v>16</v>
      </c>
      <c r="G145" s="112" t="s">
        <v>156</v>
      </c>
      <c r="H145" s="114">
        <v>158029.87</v>
      </c>
      <c r="I145" s="115">
        <v>2</v>
      </c>
      <c r="J145" s="115">
        <v>2</v>
      </c>
      <c r="K145" s="115" t="s">
        <v>93</v>
      </c>
      <c r="L145" s="135">
        <v>14000</v>
      </c>
      <c r="M145" s="154">
        <v>0.2</v>
      </c>
      <c r="N145" s="118">
        <v>189635.84399999998</v>
      </c>
      <c r="O145" s="116">
        <f>+Nomina[[#This Row],[Incremento de Mayo]]+Nomina[[#This Row],[Incremento Febrero]]</f>
        <v>0.32</v>
      </c>
      <c r="P145" s="116">
        <v>0.12</v>
      </c>
    </row>
    <row r="146" spans="1:16" s="109" customFormat="1" x14ac:dyDescent="0.2">
      <c r="A146" s="119">
        <v>145</v>
      </c>
      <c r="B146" s="112" t="s">
        <v>850</v>
      </c>
      <c r="C146" s="113">
        <v>2</v>
      </c>
      <c r="D146" s="141" t="s">
        <v>74</v>
      </c>
      <c r="E146" s="130" t="s">
        <v>682</v>
      </c>
      <c r="F146" s="112" t="s">
        <v>685</v>
      </c>
      <c r="G146" s="112" t="s">
        <v>142</v>
      </c>
      <c r="H146" s="114">
        <v>158030</v>
      </c>
      <c r="I146" s="115">
        <v>2</v>
      </c>
      <c r="J146" s="115">
        <v>2</v>
      </c>
      <c r="K146" s="115" t="s">
        <v>74</v>
      </c>
      <c r="L146" s="135">
        <v>14000</v>
      </c>
      <c r="M146" s="154">
        <v>0.2</v>
      </c>
      <c r="N146" s="118">
        <v>189636</v>
      </c>
      <c r="O146" s="116">
        <f>+Nomina[[#This Row],[Incremento de Mayo]]+Nomina[[#This Row],[Incremento Febrero]]</f>
        <v>0.32</v>
      </c>
      <c r="P146" s="116">
        <v>0.12</v>
      </c>
    </row>
    <row r="147" spans="1:16" s="109" customFormat="1" x14ac:dyDescent="0.2">
      <c r="A147" s="119">
        <v>146</v>
      </c>
      <c r="B147" s="112" t="s">
        <v>851</v>
      </c>
      <c r="C147" s="113">
        <v>3</v>
      </c>
      <c r="D147" s="141" t="s">
        <v>70</v>
      </c>
      <c r="E147" s="130" t="s">
        <v>671</v>
      </c>
      <c r="F147" s="136" t="s">
        <v>20</v>
      </c>
      <c r="G147" s="112" t="s">
        <v>47</v>
      </c>
      <c r="H147" s="114">
        <v>332031</v>
      </c>
      <c r="I147" s="115">
        <v>3</v>
      </c>
      <c r="J147" s="115">
        <v>4</v>
      </c>
      <c r="K147" s="115" t="s">
        <v>71</v>
      </c>
      <c r="L147" s="135">
        <v>14000</v>
      </c>
      <c r="M147" s="154">
        <v>0.35</v>
      </c>
      <c r="N147" s="118">
        <v>448241.85</v>
      </c>
      <c r="O147" s="116">
        <f>+Nomina[[#This Row],[Incremento de Mayo]]+Nomina[[#This Row],[Incremento Febrero]]</f>
        <v>0.47</v>
      </c>
      <c r="P147" s="116">
        <v>0.12</v>
      </c>
    </row>
    <row r="148" spans="1:16" s="109" customFormat="1" ht="14.45" customHeight="1" x14ac:dyDescent="0.2">
      <c r="A148" s="119">
        <v>147</v>
      </c>
      <c r="B148" s="112" t="s">
        <v>852</v>
      </c>
      <c r="C148" s="113">
        <v>2</v>
      </c>
      <c r="D148" s="141" t="s">
        <v>93</v>
      </c>
      <c r="E148" s="130" t="s">
        <v>682</v>
      </c>
      <c r="F148" s="136" t="s">
        <v>665</v>
      </c>
      <c r="G148" s="112" t="s">
        <v>154</v>
      </c>
      <c r="H148" s="114">
        <v>172377</v>
      </c>
      <c r="I148" s="115">
        <v>2</v>
      </c>
      <c r="J148" s="115">
        <v>2</v>
      </c>
      <c r="K148" s="115" t="s">
        <v>93</v>
      </c>
      <c r="L148" s="135">
        <v>14000</v>
      </c>
      <c r="M148" s="154">
        <v>0.2</v>
      </c>
      <c r="N148" s="118">
        <v>206852.4</v>
      </c>
      <c r="O148" s="116">
        <f>+Nomina[[#This Row],[Incremento de Mayo]]+Nomina[[#This Row],[Incremento Febrero]]</f>
        <v>0.32</v>
      </c>
      <c r="P148" s="116">
        <v>0.12</v>
      </c>
    </row>
    <row r="149" spans="1:16" s="109" customFormat="1" ht="14.45" customHeight="1" x14ac:dyDescent="0.2">
      <c r="A149" s="119">
        <v>148</v>
      </c>
      <c r="B149" s="112" t="s">
        <v>853</v>
      </c>
      <c r="C149" s="113">
        <v>2</v>
      </c>
      <c r="D149" s="141" t="s">
        <v>93</v>
      </c>
      <c r="E149" s="130" t="s">
        <v>682</v>
      </c>
      <c r="F149" s="112" t="s">
        <v>18</v>
      </c>
      <c r="G149" s="112" t="s">
        <v>45</v>
      </c>
      <c r="H149" s="114">
        <v>172377</v>
      </c>
      <c r="I149" s="115">
        <v>2</v>
      </c>
      <c r="J149" s="115">
        <v>2</v>
      </c>
      <c r="K149" s="115" t="s">
        <v>93</v>
      </c>
      <c r="L149" s="135">
        <v>14000</v>
      </c>
      <c r="M149" s="154">
        <v>0.2</v>
      </c>
      <c r="N149" s="118">
        <v>206852.4</v>
      </c>
      <c r="O149" s="116">
        <f>+Nomina[[#This Row],[Incremento de Mayo]]+Nomina[[#This Row],[Incremento Febrero]]</f>
        <v>0.32</v>
      </c>
      <c r="P149" s="116">
        <v>0.12</v>
      </c>
    </row>
    <row r="150" spans="1:16" s="109" customFormat="1" x14ac:dyDescent="0.2">
      <c r="A150" s="119">
        <v>149</v>
      </c>
      <c r="B150" s="112" t="s">
        <v>854</v>
      </c>
      <c r="C150" s="113">
        <v>2</v>
      </c>
      <c r="D150" s="141" t="s">
        <v>69</v>
      </c>
      <c r="E150" s="130" t="s">
        <v>673</v>
      </c>
      <c r="F150" s="112" t="s">
        <v>20</v>
      </c>
      <c r="G150" s="112" t="s">
        <v>46</v>
      </c>
      <c r="H150" s="114">
        <v>215508</v>
      </c>
      <c r="I150" s="115">
        <v>2</v>
      </c>
      <c r="J150" s="115">
        <v>2</v>
      </c>
      <c r="K150" s="115" t="s">
        <v>69</v>
      </c>
      <c r="L150" s="135">
        <v>14000</v>
      </c>
      <c r="M150" s="154">
        <v>0.2</v>
      </c>
      <c r="N150" s="118">
        <v>258609.6</v>
      </c>
      <c r="O150" s="116">
        <f>+Nomina[[#This Row],[Incremento de Mayo]]+Nomina[[#This Row],[Incremento Febrero]]</f>
        <v>0.32</v>
      </c>
      <c r="P150" s="116">
        <v>0.12</v>
      </c>
    </row>
    <row r="151" spans="1:16" s="109" customFormat="1" ht="14.45" customHeight="1" x14ac:dyDescent="0.2">
      <c r="A151" s="119">
        <v>150</v>
      </c>
      <c r="B151" s="112" t="s">
        <v>855</v>
      </c>
      <c r="C151" s="113">
        <v>4</v>
      </c>
      <c r="D151" s="141" t="s">
        <v>83</v>
      </c>
      <c r="E151" s="130" t="s">
        <v>669</v>
      </c>
      <c r="F151" s="112" t="s">
        <v>26</v>
      </c>
      <c r="G151" s="112" t="s">
        <v>122</v>
      </c>
      <c r="H151" s="114">
        <v>423664</v>
      </c>
      <c r="I151" s="115">
        <v>4</v>
      </c>
      <c r="J151" s="115">
        <v>4</v>
      </c>
      <c r="K151" s="115" t="s">
        <v>83</v>
      </c>
      <c r="L151" s="135">
        <v>14000</v>
      </c>
      <c r="M151" s="154">
        <v>0.2</v>
      </c>
      <c r="N151" s="118">
        <v>508396.79999999999</v>
      </c>
      <c r="O151" s="116">
        <f>+Nomina[[#This Row],[Incremento de Mayo]]+Nomina[[#This Row],[Incremento Febrero]]</f>
        <v>0.32</v>
      </c>
      <c r="P151" s="116">
        <v>0.12</v>
      </c>
    </row>
    <row r="152" spans="1:16" s="109" customFormat="1" x14ac:dyDescent="0.2">
      <c r="A152" s="119">
        <v>151</v>
      </c>
      <c r="B152" s="112" t="s">
        <v>856</v>
      </c>
      <c r="C152" s="113">
        <v>2</v>
      </c>
      <c r="D152" s="141" t="s">
        <v>69</v>
      </c>
      <c r="E152" s="130" t="s">
        <v>673</v>
      </c>
      <c r="F152" s="112" t="s">
        <v>36</v>
      </c>
      <c r="G152" s="112" t="s">
        <v>44</v>
      </c>
      <c r="H152" s="114">
        <v>215508</v>
      </c>
      <c r="I152" s="115">
        <v>2</v>
      </c>
      <c r="J152" s="115">
        <v>2</v>
      </c>
      <c r="K152" s="115" t="s">
        <v>69</v>
      </c>
      <c r="L152" s="135">
        <v>14000</v>
      </c>
      <c r="M152" s="154">
        <v>0.2</v>
      </c>
      <c r="N152" s="118">
        <v>258609.6</v>
      </c>
      <c r="O152" s="116">
        <f>+Nomina[[#This Row],[Incremento de Mayo]]+Nomina[[#This Row],[Incremento Febrero]]</f>
        <v>0.32</v>
      </c>
      <c r="P152" s="116">
        <v>0.12</v>
      </c>
    </row>
    <row r="153" spans="1:16" s="109" customFormat="1" x14ac:dyDescent="0.2">
      <c r="A153" s="119">
        <v>152</v>
      </c>
      <c r="B153" s="112" t="s">
        <v>857</v>
      </c>
      <c r="C153" s="113">
        <v>2</v>
      </c>
      <c r="D153" s="141" t="s">
        <v>69</v>
      </c>
      <c r="E153" s="130" t="s">
        <v>673</v>
      </c>
      <c r="F153" s="112" t="s">
        <v>26</v>
      </c>
      <c r="G153" s="112" t="s">
        <v>28</v>
      </c>
      <c r="H153" s="114">
        <v>214524</v>
      </c>
      <c r="I153" s="115">
        <v>2</v>
      </c>
      <c r="J153" s="115">
        <v>2</v>
      </c>
      <c r="K153" s="115" t="s">
        <v>69</v>
      </c>
      <c r="L153" s="135">
        <v>14000</v>
      </c>
      <c r="M153" s="154">
        <v>0.2</v>
      </c>
      <c r="N153" s="118">
        <v>257428.8</v>
      </c>
      <c r="O153" s="116">
        <f>+Nomina[[#This Row],[Incremento de Mayo]]+Nomina[[#This Row],[Incremento Febrero]]</f>
        <v>0.32</v>
      </c>
      <c r="P153" s="116">
        <v>0.12</v>
      </c>
    </row>
    <row r="154" spans="1:16" s="109" customFormat="1" x14ac:dyDescent="0.2">
      <c r="A154" s="119">
        <v>153</v>
      </c>
      <c r="B154" s="112" t="s">
        <v>858</v>
      </c>
      <c r="C154" s="113">
        <v>2</v>
      </c>
      <c r="D154" s="141" t="s">
        <v>69</v>
      </c>
      <c r="E154" s="130" t="s">
        <v>673</v>
      </c>
      <c r="F154" s="112" t="s">
        <v>26</v>
      </c>
      <c r="G154" s="112" t="s">
        <v>27</v>
      </c>
      <c r="H154" s="114">
        <v>215508</v>
      </c>
      <c r="I154" s="115">
        <v>2</v>
      </c>
      <c r="J154" s="115">
        <v>3</v>
      </c>
      <c r="K154" s="115" t="s">
        <v>70</v>
      </c>
      <c r="L154" s="135">
        <v>14000</v>
      </c>
      <c r="M154" s="154">
        <v>0.35</v>
      </c>
      <c r="N154" s="118">
        <v>290935.8</v>
      </c>
      <c r="O154" s="116">
        <f>+Nomina[[#This Row],[Incremento de Mayo]]+Nomina[[#This Row],[Incremento Febrero]]</f>
        <v>0.47</v>
      </c>
      <c r="P154" s="116">
        <v>0.12</v>
      </c>
    </row>
    <row r="155" spans="1:16" s="109" customFormat="1" x14ac:dyDescent="0.2">
      <c r="A155" s="119">
        <v>154</v>
      </c>
      <c r="B155" s="112" t="s">
        <v>859</v>
      </c>
      <c r="C155" s="113">
        <v>2</v>
      </c>
      <c r="D155" s="141" t="s">
        <v>69</v>
      </c>
      <c r="E155" s="130" t="s">
        <v>673</v>
      </c>
      <c r="F155" s="112" t="s">
        <v>26</v>
      </c>
      <c r="G155" s="112" t="s">
        <v>27</v>
      </c>
      <c r="H155" s="114">
        <v>215508</v>
      </c>
      <c r="I155" s="115">
        <v>2</v>
      </c>
      <c r="J155" s="115">
        <v>3</v>
      </c>
      <c r="K155" s="115" t="s">
        <v>70</v>
      </c>
      <c r="L155" s="135">
        <v>14000</v>
      </c>
      <c r="M155" s="154">
        <v>0.35</v>
      </c>
      <c r="N155" s="118">
        <v>290935.8</v>
      </c>
      <c r="O155" s="116">
        <f>+Nomina[[#This Row],[Incremento de Mayo]]+Nomina[[#This Row],[Incremento Febrero]]</f>
        <v>0.47</v>
      </c>
      <c r="P155" s="116">
        <v>0.12</v>
      </c>
    </row>
    <row r="156" spans="1:16" s="109" customFormat="1" x14ac:dyDescent="0.2">
      <c r="A156" s="119">
        <v>155</v>
      </c>
      <c r="B156" s="112" t="s">
        <v>860</v>
      </c>
      <c r="C156" s="113">
        <v>2</v>
      </c>
      <c r="D156" s="141" t="s">
        <v>69</v>
      </c>
      <c r="E156" s="130" t="s">
        <v>673</v>
      </c>
      <c r="F156" s="112" t="s">
        <v>26</v>
      </c>
      <c r="G156" s="112" t="s">
        <v>28</v>
      </c>
      <c r="H156" s="114">
        <v>215508</v>
      </c>
      <c r="I156" s="115">
        <v>2</v>
      </c>
      <c r="J156" s="115">
        <v>2</v>
      </c>
      <c r="K156" s="115" t="s">
        <v>69</v>
      </c>
      <c r="L156" s="135">
        <v>14000</v>
      </c>
      <c r="M156" s="154">
        <v>0.2</v>
      </c>
      <c r="N156" s="118">
        <v>258609.6</v>
      </c>
      <c r="O156" s="116">
        <f>+Nomina[[#This Row],[Incremento de Mayo]]+Nomina[[#This Row],[Incremento Febrero]]</f>
        <v>0.32</v>
      </c>
      <c r="P156" s="116">
        <v>0.12</v>
      </c>
    </row>
    <row r="157" spans="1:16" s="109" customFormat="1" x14ac:dyDescent="0.2">
      <c r="A157" s="119">
        <v>156</v>
      </c>
      <c r="B157" s="112" t="s">
        <v>861</v>
      </c>
      <c r="C157" s="113">
        <v>2</v>
      </c>
      <c r="D157" s="141" t="s">
        <v>69</v>
      </c>
      <c r="E157" s="130" t="s">
        <v>673</v>
      </c>
      <c r="F157" s="112" t="s">
        <v>26</v>
      </c>
      <c r="G157" s="112" t="s">
        <v>28</v>
      </c>
      <c r="H157" s="114">
        <v>215508</v>
      </c>
      <c r="I157" s="115">
        <v>2</v>
      </c>
      <c r="J157" s="115">
        <v>2</v>
      </c>
      <c r="K157" s="115" t="s">
        <v>69</v>
      </c>
      <c r="L157" s="135">
        <v>14000</v>
      </c>
      <c r="M157" s="154">
        <v>0.2</v>
      </c>
      <c r="N157" s="118">
        <v>258609.6</v>
      </c>
      <c r="O157" s="116">
        <f>+Nomina[[#This Row],[Incremento de Mayo]]+Nomina[[#This Row],[Incremento Febrero]]</f>
        <v>0.32</v>
      </c>
      <c r="P157" s="116">
        <v>0.12</v>
      </c>
    </row>
    <row r="158" spans="1:16" s="109" customFormat="1" x14ac:dyDescent="0.2">
      <c r="A158" s="119">
        <v>157</v>
      </c>
      <c r="B158" s="112" t="s">
        <v>862</v>
      </c>
      <c r="C158" s="113">
        <v>4</v>
      </c>
      <c r="D158" s="141" t="s">
        <v>83</v>
      </c>
      <c r="E158" s="130" t="s">
        <v>669</v>
      </c>
      <c r="F158" s="112" t="s">
        <v>14</v>
      </c>
      <c r="G158" s="112" t="s">
        <v>14</v>
      </c>
      <c r="H158" s="114">
        <v>402020.64</v>
      </c>
      <c r="I158" s="115" t="s">
        <v>131</v>
      </c>
      <c r="J158" s="115">
        <v>4</v>
      </c>
      <c r="K158" s="115" t="s">
        <v>83</v>
      </c>
      <c r="L158" s="135">
        <v>14000</v>
      </c>
      <c r="M158" s="154">
        <v>0.2</v>
      </c>
      <c r="N158" s="118">
        <v>482424.76800000004</v>
      </c>
      <c r="O158" s="116">
        <f>+Nomina[[#This Row],[Incremento de Mayo]]+Nomina[[#This Row],[Incremento Febrero]]</f>
        <v>0.32</v>
      </c>
      <c r="P158" s="116">
        <v>0.12</v>
      </c>
    </row>
    <row r="159" spans="1:16" s="109" customFormat="1" ht="14.45" customHeight="1" x14ac:dyDescent="0.2">
      <c r="A159" s="119">
        <v>158</v>
      </c>
      <c r="B159" s="112" t="s">
        <v>863</v>
      </c>
      <c r="C159" s="113">
        <v>2</v>
      </c>
      <c r="D159" s="141" t="s">
        <v>69</v>
      </c>
      <c r="E159" s="130" t="s">
        <v>673</v>
      </c>
      <c r="F159" s="112" t="s">
        <v>128</v>
      </c>
      <c r="G159" s="112" t="s">
        <v>134</v>
      </c>
      <c r="H159" s="114">
        <v>215508</v>
      </c>
      <c r="I159" s="115">
        <v>2</v>
      </c>
      <c r="J159" s="115">
        <v>3</v>
      </c>
      <c r="K159" s="115" t="s">
        <v>70</v>
      </c>
      <c r="L159" s="135">
        <v>14000</v>
      </c>
      <c r="M159" s="154">
        <v>0.35</v>
      </c>
      <c r="N159" s="118">
        <v>290935.8</v>
      </c>
      <c r="O159" s="116">
        <f>+Nomina[[#This Row],[Incremento de Mayo]]+Nomina[[#This Row],[Incremento Febrero]]</f>
        <v>0.47</v>
      </c>
      <c r="P159" s="116">
        <v>0.12</v>
      </c>
    </row>
    <row r="160" spans="1:16" s="109" customFormat="1" x14ac:dyDescent="0.2">
      <c r="A160" s="119">
        <v>159</v>
      </c>
      <c r="B160" s="112" t="s">
        <v>864</v>
      </c>
      <c r="C160" s="113">
        <v>2</v>
      </c>
      <c r="D160" s="141" t="s">
        <v>69</v>
      </c>
      <c r="E160" s="130" t="s">
        <v>673</v>
      </c>
      <c r="F160" s="112" t="s">
        <v>43</v>
      </c>
      <c r="G160" s="112" t="s">
        <v>29</v>
      </c>
      <c r="H160" s="114">
        <v>215508</v>
      </c>
      <c r="I160" s="115">
        <v>2</v>
      </c>
      <c r="J160" s="115">
        <v>2</v>
      </c>
      <c r="K160" s="115" t="s">
        <v>69</v>
      </c>
      <c r="L160" s="135">
        <v>14000</v>
      </c>
      <c r="M160" s="154">
        <v>0.2</v>
      </c>
      <c r="N160" s="118">
        <v>258609.6</v>
      </c>
      <c r="O160" s="116">
        <f>+Nomina[[#This Row],[Incremento de Mayo]]+Nomina[[#This Row],[Incremento Febrero]]</f>
        <v>0.32</v>
      </c>
      <c r="P160" s="116">
        <v>0.12</v>
      </c>
    </row>
    <row r="161" spans="1:16" s="109" customFormat="1" x14ac:dyDescent="0.2">
      <c r="A161" s="119">
        <v>160</v>
      </c>
      <c r="B161" s="112" t="s">
        <v>865</v>
      </c>
      <c r="C161" s="113">
        <v>2</v>
      </c>
      <c r="D161" s="141" t="s">
        <v>69</v>
      </c>
      <c r="E161" s="130" t="s">
        <v>673</v>
      </c>
      <c r="F161" s="112" t="s">
        <v>128</v>
      </c>
      <c r="G161" s="112" t="s">
        <v>13</v>
      </c>
      <c r="H161" s="114">
        <v>215508</v>
      </c>
      <c r="I161" s="115">
        <v>2</v>
      </c>
      <c r="J161" s="115">
        <v>2</v>
      </c>
      <c r="K161" s="115" t="s">
        <v>69</v>
      </c>
      <c r="L161" s="135">
        <v>14000</v>
      </c>
      <c r="M161" s="154">
        <v>0.2</v>
      </c>
      <c r="N161" s="118">
        <v>258609.6</v>
      </c>
      <c r="O161" s="116">
        <f>+Nomina[[#This Row],[Incremento de Mayo]]+Nomina[[#This Row],[Incremento Febrero]]</f>
        <v>0.32</v>
      </c>
      <c r="P161" s="116">
        <v>0.12</v>
      </c>
    </row>
    <row r="162" spans="1:16" s="109" customFormat="1" x14ac:dyDescent="0.2">
      <c r="A162" s="119">
        <v>161</v>
      </c>
      <c r="B162" s="112" t="s">
        <v>866</v>
      </c>
      <c r="C162" s="113">
        <v>1</v>
      </c>
      <c r="D162" s="141" t="s">
        <v>68</v>
      </c>
      <c r="E162" s="130" t="s">
        <v>676</v>
      </c>
      <c r="F162" s="112" t="s">
        <v>128</v>
      </c>
      <c r="G162" s="112" t="s">
        <v>127</v>
      </c>
      <c r="H162" s="114">
        <v>162670.94999999998</v>
      </c>
      <c r="I162" s="115" t="s">
        <v>131</v>
      </c>
      <c r="J162" s="115">
        <v>1</v>
      </c>
      <c r="K162" s="115" t="s">
        <v>68</v>
      </c>
      <c r="L162" s="135">
        <v>14000</v>
      </c>
      <c r="M162" s="154">
        <v>0.2</v>
      </c>
      <c r="N162" s="118">
        <v>195205.13999999998</v>
      </c>
      <c r="O162" s="116">
        <f>+Nomina[[#This Row],[Incremento de Mayo]]+Nomina[[#This Row],[Incremento Febrero]]</f>
        <v>0.32</v>
      </c>
      <c r="P162" s="116">
        <v>0.12</v>
      </c>
    </row>
    <row r="163" spans="1:16" s="109" customFormat="1" ht="14.45" customHeight="1" x14ac:dyDescent="0.2">
      <c r="A163" s="119">
        <v>162</v>
      </c>
      <c r="B163" s="112" t="s">
        <v>867</v>
      </c>
      <c r="C163" s="113">
        <v>2</v>
      </c>
      <c r="D163" s="141" t="s">
        <v>69</v>
      </c>
      <c r="E163" s="130" t="s">
        <v>673</v>
      </c>
      <c r="F163" s="112" t="s">
        <v>26</v>
      </c>
      <c r="G163" s="112" t="s">
        <v>27</v>
      </c>
      <c r="H163" s="114">
        <v>215508</v>
      </c>
      <c r="I163" s="115">
        <v>2</v>
      </c>
      <c r="J163" s="115">
        <v>3</v>
      </c>
      <c r="K163" s="115" t="s">
        <v>70</v>
      </c>
      <c r="L163" s="135">
        <v>14000</v>
      </c>
      <c r="M163" s="154">
        <v>0.35</v>
      </c>
      <c r="N163" s="118">
        <v>290935.8</v>
      </c>
      <c r="O163" s="116">
        <f>+Nomina[[#This Row],[Incremento de Mayo]]+Nomina[[#This Row],[Incremento Febrero]]</f>
        <v>0.47</v>
      </c>
      <c r="P163" s="116">
        <v>0.12</v>
      </c>
    </row>
    <row r="164" spans="1:16" s="109" customFormat="1" ht="14.45" customHeight="1" x14ac:dyDescent="0.2">
      <c r="A164" s="119">
        <v>163</v>
      </c>
      <c r="B164" s="112" t="s">
        <v>868</v>
      </c>
      <c r="C164" s="113">
        <v>4</v>
      </c>
      <c r="D164" s="141" t="s">
        <v>83</v>
      </c>
      <c r="E164" s="130" t="s">
        <v>669</v>
      </c>
      <c r="F164" s="112" t="s">
        <v>20</v>
      </c>
      <c r="G164" s="112" t="s">
        <v>20</v>
      </c>
      <c r="H164" s="114">
        <v>399768</v>
      </c>
      <c r="I164" s="115" t="s">
        <v>131</v>
      </c>
      <c r="J164" s="115">
        <v>4</v>
      </c>
      <c r="K164" s="115" t="s">
        <v>83</v>
      </c>
      <c r="L164" s="135">
        <v>14000</v>
      </c>
      <c r="M164" s="154">
        <v>0.2</v>
      </c>
      <c r="N164" s="118">
        <v>479721.6</v>
      </c>
      <c r="O164" s="116">
        <f>+Nomina[[#This Row],[Incremento de Mayo]]+Nomina[[#This Row],[Incremento Febrero]]</f>
        <v>0.32</v>
      </c>
      <c r="P164" s="116">
        <v>0.12</v>
      </c>
    </row>
    <row r="165" spans="1:16" s="109" customFormat="1" x14ac:dyDescent="0.2">
      <c r="A165" s="119">
        <v>164</v>
      </c>
      <c r="B165" s="112" t="s">
        <v>869</v>
      </c>
      <c r="C165" s="113">
        <v>3</v>
      </c>
      <c r="D165" s="141" t="s">
        <v>70</v>
      </c>
      <c r="E165" s="130" t="s">
        <v>671</v>
      </c>
      <c r="F165" s="112" t="s">
        <v>30</v>
      </c>
      <c r="G165" s="112" t="s">
        <v>31</v>
      </c>
      <c r="H165" s="114">
        <v>330845</v>
      </c>
      <c r="I165" s="115" t="s">
        <v>131</v>
      </c>
      <c r="J165" s="115">
        <v>4</v>
      </c>
      <c r="K165" s="115" t="s">
        <v>71</v>
      </c>
      <c r="L165" s="135">
        <v>14000</v>
      </c>
      <c r="M165" s="154">
        <v>0.35</v>
      </c>
      <c r="N165" s="118">
        <v>446640.75</v>
      </c>
      <c r="O165" s="116">
        <f>+Nomina[[#This Row],[Incremento de Mayo]]+Nomina[[#This Row],[Incremento Febrero]]</f>
        <v>0.47</v>
      </c>
      <c r="P165" s="116">
        <v>0.12</v>
      </c>
    </row>
    <row r="166" spans="1:16" s="109" customFormat="1" x14ac:dyDescent="0.2">
      <c r="A166" s="119">
        <v>165</v>
      </c>
      <c r="B166" s="112" t="s">
        <v>870</v>
      </c>
      <c r="C166" s="113">
        <v>2</v>
      </c>
      <c r="D166" s="141" t="s">
        <v>69</v>
      </c>
      <c r="E166" s="130" t="s">
        <v>673</v>
      </c>
      <c r="F166" s="112" t="s">
        <v>128</v>
      </c>
      <c r="G166" s="112" t="s">
        <v>127</v>
      </c>
      <c r="H166" s="114">
        <v>215508</v>
      </c>
      <c r="I166" s="115">
        <v>2</v>
      </c>
      <c r="J166" s="115">
        <v>2</v>
      </c>
      <c r="K166" s="115" t="s">
        <v>69</v>
      </c>
      <c r="L166" s="135">
        <v>14000</v>
      </c>
      <c r="M166" s="154">
        <v>0.2</v>
      </c>
      <c r="N166" s="118">
        <v>258609.6</v>
      </c>
      <c r="O166" s="116">
        <f>+Nomina[[#This Row],[Incremento de Mayo]]+Nomina[[#This Row],[Incremento Febrero]]</f>
        <v>0.32</v>
      </c>
      <c r="P166" s="116">
        <v>0.12</v>
      </c>
    </row>
    <row r="167" spans="1:16" s="109" customFormat="1" x14ac:dyDescent="0.2">
      <c r="A167" s="119">
        <v>166</v>
      </c>
      <c r="B167" s="112" t="s">
        <v>871</v>
      </c>
      <c r="C167" s="113">
        <v>2</v>
      </c>
      <c r="D167" s="141" t="s">
        <v>69</v>
      </c>
      <c r="E167" s="130" t="s">
        <v>673</v>
      </c>
      <c r="F167" s="112" t="s">
        <v>33</v>
      </c>
      <c r="G167" s="112" t="s">
        <v>35</v>
      </c>
      <c r="H167" s="114">
        <v>215508</v>
      </c>
      <c r="I167" s="115">
        <v>2</v>
      </c>
      <c r="J167" s="115">
        <v>2</v>
      </c>
      <c r="K167" s="115" t="s">
        <v>69</v>
      </c>
      <c r="L167" s="135">
        <v>14000</v>
      </c>
      <c r="M167" s="154">
        <v>0.2</v>
      </c>
      <c r="N167" s="118">
        <v>258609.6</v>
      </c>
      <c r="O167" s="116">
        <f>+Nomina[[#This Row],[Incremento de Mayo]]+Nomina[[#This Row],[Incremento Febrero]]</f>
        <v>0.32</v>
      </c>
      <c r="P167" s="116">
        <v>0.12</v>
      </c>
    </row>
    <row r="168" spans="1:16" s="109" customFormat="1" x14ac:dyDescent="0.2">
      <c r="A168" s="119">
        <v>167</v>
      </c>
      <c r="B168" s="112" t="s">
        <v>872</v>
      </c>
      <c r="C168" s="113">
        <v>2</v>
      </c>
      <c r="D168" s="141" t="s">
        <v>93</v>
      </c>
      <c r="E168" s="130" t="s">
        <v>682</v>
      </c>
      <c r="F168" s="112" t="s">
        <v>18</v>
      </c>
      <c r="G168" s="112" t="s">
        <v>1061</v>
      </c>
      <c r="H168" s="114">
        <v>172377</v>
      </c>
      <c r="I168" s="115">
        <v>2</v>
      </c>
      <c r="J168" s="115">
        <v>2</v>
      </c>
      <c r="K168" s="115" t="s">
        <v>93</v>
      </c>
      <c r="L168" s="135">
        <v>14000</v>
      </c>
      <c r="M168" s="154">
        <v>0.2</v>
      </c>
      <c r="N168" s="118">
        <v>206852.4</v>
      </c>
      <c r="O168" s="116">
        <f>+Nomina[[#This Row],[Incremento de Mayo]]+Nomina[[#This Row],[Incremento Febrero]]</f>
        <v>0.32</v>
      </c>
      <c r="P168" s="116">
        <v>0.12</v>
      </c>
    </row>
    <row r="169" spans="1:16" s="109" customFormat="1" x14ac:dyDescent="0.2">
      <c r="A169" s="119">
        <v>168</v>
      </c>
      <c r="B169" s="112" t="s">
        <v>873</v>
      </c>
      <c r="C169" s="113">
        <v>2</v>
      </c>
      <c r="D169" s="141" t="s">
        <v>69</v>
      </c>
      <c r="E169" s="130" t="s">
        <v>673</v>
      </c>
      <c r="F169" s="112" t="s">
        <v>128</v>
      </c>
      <c r="G169" s="112" t="s">
        <v>1058</v>
      </c>
      <c r="H169" s="114">
        <v>215508</v>
      </c>
      <c r="I169" s="115">
        <v>2</v>
      </c>
      <c r="J169" s="115">
        <v>2</v>
      </c>
      <c r="K169" s="115" t="s">
        <v>69</v>
      </c>
      <c r="L169" s="135">
        <v>14000</v>
      </c>
      <c r="M169" s="154">
        <v>0.2</v>
      </c>
      <c r="N169" s="118">
        <v>258609.6</v>
      </c>
      <c r="O169" s="116">
        <f>+Nomina[[#This Row],[Incremento de Mayo]]+Nomina[[#This Row],[Incremento Febrero]]</f>
        <v>0.32</v>
      </c>
      <c r="P169" s="116">
        <v>0.12</v>
      </c>
    </row>
    <row r="170" spans="1:16" s="109" customFormat="1" x14ac:dyDescent="0.2">
      <c r="A170" s="119">
        <v>169</v>
      </c>
      <c r="B170" s="112" t="s">
        <v>874</v>
      </c>
      <c r="C170" s="113">
        <v>2</v>
      </c>
      <c r="D170" s="141" t="s">
        <v>69</v>
      </c>
      <c r="E170" s="130" t="s">
        <v>673</v>
      </c>
      <c r="F170" s="112" t="s">
        <v>665</v>
      </c>
      <c r="G170" s="112" t="s">
        <v>665</v>
      </c>
      <c r="H170" s="114">
        <v>215508</v>
      </c>
      <c r="I170" s="115">
        <v>2</v>
      </c>
      <c r="J170" s="115">
        <v>2</v>
      </c>
      <c r="K170" s="115" t="s">
        <v>69</v>
      </c>
      <c r="L170" s="135">
        <v>14000</v>
      </c>
      <c r="M170" s="154">
        <v>0.2</v>
      </c>
      <c r="N170" s="118">
        <v>258609.6</v>
      </c>
      <c r="O170" s="116">
        <f>+Nomina[[#This Row],[Incremento de Mayo]]+Nomina[[#This Row],[Incremento Febrero]]</f>
        <v>0.32</v>
      </c>
      <c r="P170" s="116">
        <v>0.12</v>
      </c>
    </row>
    <row r="171" spans="1:16" s="109" customFormat="1" ht="14.45" customHeight="1" x14ac:dyDescent="0.2">
      <c r="A171" s="119">
        <v>170</v>
      </c>
      <c r="B171" s="112" t="s">
        <v>875</v>
      </c>
      <c r="C171" s="113">
        <v>2</v>
      </c>
      <c r="D171" s="141" t="s">
        <v>69</v>
      </c>
      <c r="E171" s="130" t="s">
        <v>673</v>
      </c>
      <c r="F171" s="112" t="s">
        <v>30</v>
      </c>
      <c r="G171" s="112" t="s">
        <v>130</v>
      </c>
      <c r="H171" s="114">
        <v>215508</v>
      </c>
      <c r="I171" s="115">
        <v>2</v>
      </c>
      <c r="J171" s="115">
        <v>2</v>
      </c>
      <c r="K171" s="115" t="s">
        <v>69</v>
      </c>
      <c r="L171" s="135">
        <v>14000</v>
      </c>
      <c r="M171" s="154">
        <v>0.2</v>
      </c>
      <c r="N171" s="118">
        <v>258609.6</v>
      </c>
      <c r="O171" s="116">
        <f>+Nomina[[#This Row],[Incremento de Mayo]]+Nomina[[#This Row],[Incremento Febrero]]</f>
        <v>0.32</v>
      </c>
      <c r="P171" s="116">
        <v>0.12</v>
      </c>
    </row>
    <row r="172" spans="1:16" s="109" customFormat="1" x14ac:dyDescent="0.2">
      <c r="A172" s="119">
        <v>171</v>
      </c>
      <c r="B172" s="112" t="s">
        <v>876</v>
      </c>
      <c r="C172" s="113">
        <v>2</v>
      </c>
      <c r="D172" s="141" t="s">
        <v>93</v>
      </c>
      <c r="E172" s="130" t="s">
        <v>682</v>
      </c>
      <c r="F172" s="112" t="s">
        <v>18</v>
      </c>
      <c r="G172" s="112" t="s">
        <v>38</v>
      </c>
      <c r="H172" s="114">
        <v>172377</v>
      </c>
      <c r="I172" s="115">
        <v>2</v>
      </c>
      <c r="J172" s="115">
        <v>2</v>
      </c>
      <c r="K172" s="115" t="s">
        <v>93</v>
      </c>
      <c r="L172" s="135">
        <v>14000</v>
      </c>
      <c r="M172" s="154">
        <v>0.2</v>
      </c>
      <c r="N172" s="118">
        <v>206852.4</v>
      </c>
      <c r="O172" s="116">
        <f>+Nomina[[#This Row],[Incremento de Mayo]]+Nomina[[#This Row],[Incremento Febrero]]</f>
        <v>0.32</v>
      </c>
      <c r="P172" s="116">
        <v>0.12</v>
      </c>
    </row>
    <row r="173" spans="1:16" s="109" customFormat="1" x14ac:dyDescent="0.2">
      <c r="A173" s="119">
        <v>172</v>
      </c>
      <c r="B173" s="112" t="s">
        <v>877</v>
      </c>
      <c r="C173" s="113">
        <v>4</v>
      </c>
      <c r="D173" s="141" t="s">
        <v>83</v>
      </c>
      <c r="E173" s="130" t="s">
        <v>669</v>
      </c>
      <c r="F173" s="112" t="s">
        <v>15</v>
      </c>
      <c r="G173" s="112" t="s">
        <v>22</v>
      </c>
      <c r="H173" s="114">
        <v>384738</v>
      </c>
      <c r="I173" s="115" t="s">
        <v>131</v>
      </c>
      <c r="J173" s="115">
        <v>4</v>
      </c>
      <c r="K173" s="115" t="s">
        <v>83</v>
      </c>
      <c r="L173" s="135">
        <v>14000</v>
      </c>
      <c r="M173" s="154">
        <v>0.2</v>
      </c>
      <c r="N173" s="118">
        <v>461685.6</v>
      </c>
      <c r="O173" s="116">
        <f>+Nomina[[#This Row],[Incremento de Mayo]]+Nomina[[#This Row],[Incremento Febrero]]</f>
        <v>0.32</v>
      </c>
      <c r="P173" s="116">
        <v>0.12</v>
      </c>
    </row>
    <row r="174" spans="1:16" s="111" customFormat="1" ht="14.45" customHeight="1" x14ac:dyDescent="0.2">
      <c r="A174" s="119">
        <v>173</v>
      </c>
      <c r="B174" s="112" t="s">
        <v>878</v>
      </c>
      <c r="C174" s="113">
        <v>2</v>
      </c>
      <c r="D174" s="141" t="s">
        <v>69</v>
      </c>
      <c r="E174" s="130" t="s">
        <v>673</v>
      </c>
      <c r="F174" s="112" t="s">
        <v>36</v>
      </c>
      <c r="G174" s="112" t="s">
        <v>39</v>
      </c>
      <c r="H174" s="114">
        <v>214582</v>
      </c>
      <c r="I174" s="115" t="s">
        <v>131</v>
      </c>
      <c r="J174" s="115">
        <v>2</v>
      </c>
      <c r="K174" s="115" t="s">
        <v>69</v>
      </c>
      <c r="L174" s="135">
        <v>14000</v>
      </c>
      <c r="M174" s="154">
        <v>0.2</v>
      </c>
      <c r="N174" s="118">
        <v>257498.4</v>
      </c>
      <c r="O174" s="116">
        <f>+Nomina[[#This Row],[Incremento de Mayo]]+Nomina[[#This Row],[Incremento Febrero]]</f>
        <v>0.32</v>
      </c>
      <c r="P174" s="116">
        <v>0.12</v>
      </c>
    </row>
    <row r="175" spans="1:16" s="109" customFormat="1" x14ac:dyDescent="0.2">
      <c r="A175" s="119">
        <v>174</v>
      </c>
      <c r="B175" s="112" t="s">
        <v>879</v>
      </c>
      <c r="C175" s="113">
        <v>4</v>
      </c>
      <c r="D175" s="141" t="s">
        <v>71</v>
      </c>
      <c r="E175" s="130" t="s">
        <v>670</v>
      </c>
      <c r="F175" s="112" t="s">
        <v>128</v>
      </c>
      <c r="G175" s="112" t="s">
        <v>1058</v>
      </c>
      <c r="H175" s="114">
        <v>442533</v>
      </c>
      <c r="I175" s="115">
        <v>4</v>
      </c>
      <c r="J175" s="115">
        <v>4</v>
      </c>
      <c r="K175" s="115" t="s">
        <v>71</v>
      </c>
      <c r="L175" s="135">
        <v>14000</v>
      </c>
      <c r="M175" s="154">
        <v>0.2</v>
      </c>
      <c r="N175" s="118">
        <v>531039.6</v>
      </c>
      <c r="O175" s="116">
        <f>+Nomina[[#This Row],[Incremento de Mayo]]+Nomina[[#This Row],[Incremento Febrero]]</f>
        <v>0.32</v>
      </c>
      <c r="P175" s="116">
        <v>0.12</v>
      </c>
    </row>
    <row r="176" spans="1:16" s="109" customFormat="1" x14ac:dyDescent="0.2">
      <c r="A176" s="119">
        <v>175</v>
      </c>
      <c r="B176" s="112" t="s">
        <v>880</v>
      </c>
      <c r="C176" s="113">
        <v>2</v>
      </c>
      <c r="D176" s="141" t="s">
        <v>69</v>
      </c>
      <c r="E176" s="130" t="s">
        <v>673</v>
      </c>
      <c r="F176" s="112" t="s">
        <v>128</v>
      </c>
      <c r="G176" s="112" t="s">
        <v>1058</v>
      </c>
      <c r="H176" s="114">
        <v>215950.96</v>
      </c>
      <c r="I176" s="115" t="s">
        <v>131</v>
      </c>
      <c r="J176" s="115">
        <v>2</v>
      </c>
      <c r="K176" s="115" t="s">
        <v>69</v>
      </c>
      <c r="L176" s="135">
        <v>14000</v>
      </c>
      <c r="M176" s="154">
        <v>0.2</v>
      </c>
      <c r="N176" s="118">
        <v>259141.152</v>
      </c>
      <c r="O176" s="116">
        <f>+Nomina[[#This Row],[Incremento de Mayo]]+Nomina[[#This Row],[Incremento Febrero]]</f>
        <v>0.32</v>
      </c>
      <c r="P176" s="116">
        <v>0.12</v>
      </c>
    </row>
    <row r="177" spans="1:16" s="109" customFormat="1" ht="14.45" customHeight="1" x14ac:dyDescent="0.2">
      <c r="A177" s="119">
        <v>176</v>
      </c>
      <c r="B177" s="112" t="s">
        <v>881</v>
      </c>
      <c r="C177" s="113">
        <v>4</v>
      </c>
      <c r="D177" s="141" t="s">
        <v>83</v>
      </c>
      <c r="E177" s="130" t="s">
        <v>669</v>
      </c>
      <c r="F177" s="112" t="s">
        <v>33</v>
      </c>
      <c r="G177" s="112" t="s">
        <v>33</v>
      </c>
      <c r="H177" s="114">
        <v>367742</v>
      </c>
      <c r="I177" s="115" t="s">
        <v>131</v>
      </c>
      <c r="J177" s="115">
        <v>4</v>
      </c>
      <c r="K177" s="115" t="s">
        <v>83</v>
      </c>
      <c r="L177" s="135">
        <v>14000</v>
      </c>
      <c r="M177" s="154">
        <v>0.2</v>
      </c>
      <c r="N177" s="118">
        <v>441290.4</v>
      </c>
      <c r="O177" s="116">
        <f>+Nomina[[#This Row],[Incremento de Mayo]]+Nomina[[#This Row],[Incremento Febrero]]</f>
        <v>0.32</v>
      </c>
      <c r="P177" s="116">
        <v>0.12</v>
      </c>
    </row>
    <row r="178" spans="1:16" s="109" customFormat="1" ht="14.45" customHeight="1" x14ac:dyDescent="0.2">
      <c r="A178" s="119">
        <v>177</v>
      </c>
      <c r="B178" s="112" t="s">
        <v>882</v>
      </c>
      <c r="C178" s="113">
        <v>3</v>
      </c>
      <c r="D178" s="141" t="s">
        <v>94</v>
      </c>
      <c r="E178" s="130" t="s">
        <v>680</v>
      </c>
      <c r="F178" s="112" t="s">
        <v>43</v>
      </c>
      <c r="G178" s="112" t="s">
        <v>155</v>
      </c>
      <c r="H178" s="114">
        <v>243676.16</v>
      </c>
      <c r="I178" s="115">
        <v>3</v>
      </c>
      <c r="J178" s="115">
        <v>4</v>
      </c>
      <c r="K178" s="115" t="s">
        <v>95</v>
      </c>
      <c r="L178" s="135">
        <v>14000</v>
      </c>
      <c r="M178" s="154">
        <v>0.35</v>
      </c>
      <c r="N178" s="118">
        <v>328962.81599999999</v>
      </c>
      <c r="O178" s="116">
        <f>+Nomina[[#This Row],[Incremento de Mayo]]+Nomina[[#This Row],[Incremento Febrero]]</f>
        <v>0.47</v>
      </c>
      <c r="P178" s="116">
        <v>0.12</v>
      </c>
    </row>
    <row r="179" spans="1:16" s="109" customFormat="1" x14ac:dyDescent="0.2">
      <c r="A179" s="119">
        <v>178</v>
      </c>
      <c r="B179" s="112" t="s">
        <v>883</v>
      </c>
      <c r="C179" s="113">
        <v>3</v>
      </c>
      <c r="D179" s="141" t="s">
        <v>82</v>
      </c>
      <c r="E179" s="130" t="s">
        <v>675</v>
      </c>
      <c r="F179" s="112" t="s">
        <v>14</v>
      </c>
      <c r="G179" s="112" t="s">
        <v>14</v>
      </c>
      <c r="H179" s="114">
        <v>323055.03999999998</v>
      </c>
      <c r="I179" s="115">
        <v>3</v>
      </c>
      <c r="J179" s="115">
        <v>4</v>
      </c>
      <c r="K179" s="115" t="s">
        <v>83</v>
      </c>
      <c r="L179" s="135">
        <v>14000</v>
      </c>
      <c r="M179" s="154">
        <v>0.35</v>
      </c>
      <c r="N179" s="118">
        <v>436124.30399999995</v>
      </c>
      <c r="O179" s="116">
        <f>+Nomina[[#This Row],[Incremento de Mayo]]+Nomina[[#This Row],[Incremento Febrero]]</f>
        <v>0.47</v>
      </c>
      <c r="P179" s="116">
        <v>0.12</v>
      </c>
    </row>
    <row r="180" spans="1:16" s="110" customFormat="1" x14ac:dyDescent="0.2">
      <c r="A180" s="119">
        <v>179</v>
      </c>
      <c r="B180" s="112" t="s">
        <v>884</v>
      </c>
      <c r="C180" s="113">
        <v>3</v>
      </c>
      <c r="D180" s="141" t="s">
        <v>75</v>
      </c>
      <c r="E180" s="130" t="s">
        <v>674</v>
      </c>
      <c r="F180" s="112" t="s">
        <v>44</v>
      </c>
      <c r="G180" s="112" t="s">
        <v>138</v>
      </c>
      <c r="H180" s="114">
        <v>445871</v>
      </c>
      <c r="I180" s="115">
        <v>3</v>
      </c>
      <c r="J180" s="115">
        <v>3</v>
      </c>
      <c r="K180" s="115" t="s">
        <v>75</v>
      </c>
      <c r="L180" s="135">
        <v>14000</v>
      </c>
      <c r="M180" s="154">
        <v>0.2</v>
      </c>
      <c r="N180" s="118">
        <v>535045.19999999995</v>
      </c>
      <c r="O180" s="116">
        <f>+Nomina[[#This Row],[Incremento de Mayo]]+Nomina[[#This Row],[Incremento Febrero]]</f>
        <v>0.32</v>
      </c>
      <c r="P180" s="116">
        <v>0.12</v>
      </c>
    </row>
    <row r="181" spans="1:16" s="109" customFormat="1" ht="14.45" customHeight="1" x14ac:dyDescent="0.2">
      <c r="A181" s="119">
        <v>180</v>
      </c>
      <c r="B181" s="112" t="s">
        <v>885</v>
      </c>
      <c r="C181" s="113">
        <v>4</v>
      </c>
      <c r="D181" s="141" t="s">
        <v>83</v>
      </c>
      <c r="E181" s="130" t="s">
        <v>669</v>
      </c>
      <c r="F181" s="112" t="s">
        <v>37</v>
      </c>
      <c r="G181" s="112" t="s">
        <v>122</v>
      </c>
      <c r="H181" s="114">
        <v>350000</v>
      </c>
      <c r="I181" s="115">
        <v>4</v>
      </c>
      <c r="J181" s="115">
        <v>4</v>
      </c>
      <c r="K181" s="115" t="s">
        <v>83</v>
      </c>
      <c r="L181" s="135">
        <v>14000</v>
      </c>
      <c r="M181" s="154">
        <v>0.2</v>
      </c>
      <c r="N181" s="118">
        <v>420000</v>
      </c>
      <c r="O181" s="116">
        <f>+Nomina[[#This Row],[Incremento de Mayo]]+Nomina[[#This Row],[Incremento Febrero]]</f>
        <v>0.32</v>
      </c>
      <c r="P181" s="116">
        <v>0.12</v>
      </c>
    </row>
    <row r="182" spans="1:16" s="109" customFormat="1" ht="14.45" customHeight="1" x14ac:dyDescent="0.2">
      <c r="A182" s="119">
        <v>181</v>
      </c>
      <c r="B182" s="112" t="s">
        <v>886</v>
      </c>
      <c r="C182" s="113">
        <v>4</v>
      </c>
      <c r="D182" s="141" t="s">
        <v>95</v>
      </c>
      <c r="E182" s="130" t="s">
        <v>677</v>
      </c>
      <c r="F182" s="112" t="s">
        <v>14</v>
      </c>
      <c r="G182" s="112" t="s">
        <v>155</v>
      </c>
      <c r="H182" s="114">
        <v>374924</v>
      </c>
      <c r="I182" s="115">
        <v>4</v>
      </c>
      <c r="J182" s="115">
        <v>4</v>
      </c>
      <c r="K182" s="115" t="s">
        <v>95</v>
      </c>
      <c r="L182" s="135">
        <v>14000</v>
      </c>
      <c r="M182" s="154">
        <v>0.2</v>
      </c>
      <c r="N182" s="118">
        <v>449908.8</v>
      </c>
      <c r="O182" s="116">
        <f>+Nomina[[#This Row],[Incremento de Mayo]]+Nomina[[#This Row],[Incremento Febrero]]</f>
        <v>0.32</v>
      </c>
      <c r="P182" s="116">
        <v>0.12</v>
      </c>
    </row>
    <row r="183" spans="1:16" s="109" customFormat="1" x14ac:dyDescent="0.2">
      <c r="A183" s="119">
        <v>182</v>
      </c>
      <c r="B183" s="112" t="s">
        <v>887</v>
      </c>
      <c r="C183" s="113">
        <v>2</v>
      </c>
      <c r="D183" s="141" t="s">
        <v>93</v>
      </c>
      <c r="E183" s="130" t="s">
        <v>682</v>
      </c>
      <c r="F183" s="112" t="s">
        <v>18</v>
      </c>
      <c r="G183" s="112" t="s">
        <v>45</v>
      </c>
      <c r="H183" s="114">
        <v>172619.67</v>
      </c>
      <c r="I183" s="115" t="s">
        <v>131</v>
      </c>
      <c r="J183" s="115">
        <v>3</v>
      </c>
      <c r="K183" s="115" t="s">
        <v>94</v>
      </c>
      <c r="L183" s="135">
        <v>14000</v>
      </c>
      <c r="M183" s="154">
        <v>0.35</v>
      </c>
      <c r="N183" s="118">
        <v>233036.55450000003</v>
      </c>
      <c r="O183" s="116">
        <f>+Nomina[[#This Row],[Incremento de Mayo]]+Nomina[[#This Row],[Incremento Febrero]]</f>
        <v>0.47</v>
      </c>
      <c r="P183" s="116">
        <v>0.12</v>
      </c>
    </row>
    <row r="184" spans="1:16" s="109" customFormat="1" ht="14.45" customHeight="1" x14ac:dyDescent="0.2">
      <c r="A184" s="119">
        <v>183</v>
      </c>
      <c r="B184" s="112" t="s">
        <v>888</v>
      </c>
      <c r="C184" s="113">
        <v>2</v>
      </c>
      <c r="D184" s="141" t="s">
        <v>93</v>
      </c>
      <c r="E184" s="130" t="s">
        <v>682</v>
      </c>
      <c r="F184" s="112" t="s">
        <v>23</v>
      </c>
      <c r="G184" s="112" t="s">
        <v>47</v>
      </c>
      <c r="H184" s="114">
        <v>172619.67</v>
      </c>
      <c r="I184" s="115" t="s">
        <v>131</v>
      </c>
      <c r="J184" s="115">
        <v>2</v>
      </c>
      <c r="K184" s="115" t="s">
        <v>93</v>
      </c>
      <c r="L184" s="135">
        <v>14000</v>
      </c>
      <c r="M184" s="154">
        <v>0.2</v>
      </c>
      <c r="N184" s="118">
        <v>207143.60400000002</v>
      </c>
      <c r="O184" s="116">
        <f>+Nomina[[#This Row],[Incremento de Mayo]]+Nomina[[#This Row],[Incremento Febrero]]</f>
        <v>0.32</v>
      </c>
      <c r="P184" s="116">
        <v>0.12</v>
      </c>
    </row>
    <row r="185" spans="1:16" s="109" customFormat="1" x14ac:dyDescent="0.2">
      <c r="A185" s="119">
        <v>184</v>
      </c>
      <c r="B185" s="112" t="s">
        <v>889</v>
      </c>
      <c r="C185" s="113">
        <v>2</v>
      </c>
      <c r="D185" s="141" t="s">
        <v>93</v>
      </c>
      <c r="E185" s="130" t="s">
        <v>682</v>
      </c>
      <c r="F185" s="112" t="s">
        <v>15</v>
      </c>
      <c r="G185" s="112" t="s">
        <v>47</v>
      </c>
      <c r="H185" s="114">
        <v>172619.67</v>
      </c>
      <c r="I185" s="115" t="s">
        <v>131</v>
      </c>
      <c r="J185" s="115">
        <v>2</v>
      </c>
      <c r="K185" s="115" t="s">
        <v>93</v>
      </c>
      <c r="L185" s="135">
        <v>14000</v>
      </c>
      <c r="M185" s="154">
        <v>0.2</v>
      </c>
      <c r="N185" s="118">
        <v>207143.60400000002</v>
      </c>
      <c r="O185" s="116">
        <f>+Nomina[[#This Row],[Incremento de Mayo]]+Nomina[[#This Row],[Incremento Febrero]]</f>
        <v>0.32</v>
      </c>
      <c r="P185" s="116">
        <v>0.12</v>
      </c>
    </row>
    <row r="186" spans="1:16" s="109" customFormat="1" x14ac:dyDescent="0.2">
      <c r="A186" s="119">
        <v>185</v>
      </c>
      <c r="B186" s="112" t="s">
        <v>890</v>
      </c>
      <c r="C186" s="113">
        <v>2</v>
      </c>
      <c r="D186" s="141" t="s">
        <v>74</v>
      </c>
      <c r="E186" s="130" t="s">
        <v>682</v>
      </c>
      <c r="F186" s="112" t="s">
        <v>685</v>
      </c>
      <c r="G186" s="112" t="s">
        <v>142</v>
      </c>
      <c r="H186" s="114">
        <v>169459.09</v>
      </c>
      <c r="I186" s="115">
        <v>2</v>
      </c>
      <c r="J186" s="115">
        <v>2</v>
      </c>
      <c r="K186" s="115" t="s">
        <v>74</v>
      </c>
      <c r="L186" s="135">
        <v>14000</v>
      </c>
      <c r="M186" s="154">
        <v>0.2</v>
      </c>
      <c r="N186" s="118">
        <v>203350.908</v>
      </c>
      <c r="O186" s="116">
        <f>+Nomina[[#This Row],[Incremento de Mayo]]+Nomina[[#This Row],[Incremento Febrero]]</f>
        <v>0.32</v>
      </c>
      <c r="P186" s="116">
        <v>0.12</v>
      </c>
    </row>
    <row r="187" spans="1:16" s="109" customFormat="1" x14ac:dyDescent="0.2">
      <c r="A187" s="119">
        <v>186</v>
      </c>
      <c r="B187" s="112" t="s">
        <v>891</v>
      </c>
      <c r="C187" s="113">
        <v>3</v>
      </c>
      <c r="D187" s="141" t="s">
        <v>70</v>
      </c>
      <c r="E187" s="130" t="s">
        <v>671</v>
      </c>
      <c r="F187" s="112" t="s">
        <v>20</v>
      </c>
      <c r="G187" s="112" t="s">
        <v>39</v>
      </c>
      <c r="H187" s="114">
        <v>329627</v>
      </c>
      <c r="I187" s="115" t="s">
        <v>131</v>
      </c>
      <c r="J187" s="115">
        <v>4</v>
      </c>
      <c r="K187" s="115" t="s">
        <v>71</v>
      </c>
      <c r="L187" s="135">
        <v>14000</v>
      </c>
      <c r="M187" s="154">
        <v>0.35</v>
      </c>
      <c r="N187" s="118">
        <v>444996.45</v>
      </c>
      <c r="O187" s="116">
        <f>+Nomina[[#This Row],[Incremento de Mayo]]+Nomina[[#This Row],[Incremento Febrero]]</f>
        <v>0.47</v>
      </c>
      <c r="P187" s="116">
        <v>0.12</v>
      </c>
    </row>
    <row r="188" spans="1:16" s="109" customFormat="1" x14ac:dyDescent="0.2">
      <c r="A188" s="119">
        <v>187</v>
      </c>
      <c r="B188" s="112" t="s">
        <v>892</v>
      </c>
      <c r="C188" s="113">
        <v>2</v>
      </c>
      <c r="D188" s="141" t="s">
        <v>93</v>
      </c>
      <c r="E188" s="130" t="s">
        <v>682</v>
      </c>
      <c r="F188" s="112" t="s">
        <v>18</v>
      </c>
      <c r="G188" s="117" t="s">
        <v>151</v>
      </c>
      <c r="H188" s="114">
        <v>172619.67</v>
      </c>
      <c r="I188" s="115" t="s">
        <v>131</v>
      </c>
      <c r="J188" s="115">
        <v>3</v>
      </c>
      <c r="K188" s="115" t="s">
        <v>94</v>
      </c>
      <c r="L188" s="135">
        <v>14000</v>
      </c>
      <c r="M188" s="154">
        <v>0.35</v>
      </c>
      <c r="N188" s="118">
        <v>233036.55450000003</v>
      </c>
      <c r="O188" s="116">
        <f>+Nomina[[#This Row],[Incremento de Mayo]]+Nomina[[#This Row],[Incremento Febrero]]</f>
        <v>0.47</v>
      </c>
      <c r="P188" s="116">
        <v>0.12</v>
      </c>
    </row>
    <row r="189" spans="1:16" s="109" customFormat="1" x14ac:dyDescent="0.2">
      <c r="A189" s="119">
        <v>188</v>
      </c>
      <c r="B189" s="112" t="s">
        <v>893</v>
      </c>
      <c r="C189" s="113">
        <v>4</v>
      </c>
      <c r="D189" s="141" t="s">
        <v>71</v>
      </c>
      <c r="E189" s="130" t="s">
        <v>670</v>
      </c>
      <c r="F189" s="112" t="s">
        <v>14</v>
      </c>
      <c r="G189" s="112" t="s">
        <v>32</v>
      </c>
      <c r="H189" s="114">
        <v>510888</v>
      </c>
      <c r="I189" s="115" t="s">
        <v>131</v>
      </c>
      <c r="J189" s="115">
        <v>4</v>
      </c>
      <c r="K189" s="115" t="s">
        <v>71</v>
      </c>
      <c r="L189" s="135">
        <v>14000</v>
      </c>
      <c r="M189" s="154">
        <v>0.2</v>
      </c>
      <c r="N189" s="118">
        <v>613065.6</v>
      </c>
      <c r="O189" s="116">
        <f>+Nomina[[#This Row],[Incremento de Mayo]]+Nomina[[#This Row],[Incremento Febrero]]</f>
        <v>0.32</v>
      </c>
      <c r="P189" s="116">
        <v>0.12</v>
      </c>
    </row>
    <row r="190" spans="1:16" s="109" customFormat="1" x14ac:dyDescent="0.2">
      <c r="A190" s="119">
        <v>189</v>
      </c>
      <c r="B190" s="112" t="s">
        <v>894</v>
      </c>
      <c r="C190" s="113">
        <v>3</v>
      </c>
      <c r="D190" s="141" t="s">
        <v>70</v>
      </c>
      <c r="E190" s="130" t="s">
        <v>671</v>
      </c>
      <c r="F190" s="112" t="s">
        <v>15</v>
      </c>
      <c r="G190" s="112" t="s">
        <v>132</v>
      </c>
      <c r="H190" s="114">
        <v>369600</v>
      </c>
      <c r="I190" s="115">
        <v>3</v>
      </c>
      <c r="J190" s="115">
        <v>3</v>
      </c>
      <c r="K190" s="115" t="s">
        <v>70</v>
      </c>
      <c r="L190" s="135">
        <v>14000</v>
      </c>
      <c r="M190" s="154">
        <v>0.3</v>
      </c>
      <c r="N190" s="118">
        <v>480480</v>
      </c>
      <c r="O190" s="116">
        <f>+Nomina[[#This Row],[Incremento de Mayo]]+Nomina[[#This Row],[Incremento Febrero]]</f>
        <v>0.42</v>
      </c>
      <c r="P190" s="116">
        <v>0.12</v>
      </c>
    </row>
    <row r="191" spans="1:16" s="109" customFormat="1" x14ac:dyDescent="0.2">
      <c r="A191" s="119">
        <v>190</v>
      </c>
      <c r="B191" s="112" t="s">
        <v>895</v>
      </c>
      <c r="C191" s="113">
        <v>2</v>
      </c>
      <c r="D191" s="141" t="s">
        <v>93</v>
      </c>
      <c r="E191" s="130" t="s">
        <v>682</v>
      </c>
      <c r="F191" s="112" t="s">
        <v>30</v>
      </c>
      <c r="G191" s="112" t="s">
        <v>151</v>
      </c>
      <c r="H191" s="114">
        <v>179435</v>
      </c>
      <c r="I191" s="115" t="s">
        <v>131</v>
      </c>
      <c r="J191" s="115">
        <v>3</v>
      </c>
      <c r="K191" s="115" t="s">
        <v>94</v>
      </c>
      <c r="L191" s="135">
        <v>14000</v>
      </c>
      <c r="M191" s="154">
        <v>0.35</v>
      </c>
      <c r="N191" s="118">
        <v>242237.25</v>
      </c>
      <c r="O191" s="116">
        <f>+Nomina[[#This Row],[Incremento de Mayo]]+Nomina[[#This Row],[Incremento Febrero]]</f>
        <v>0.47</v>
      </c>
      <c r="P191" s="116">
        <v>0.12</v>
      </c>
    </row>
    <row r="192" spans="1:16" s="109" customFormat="1" x14ac:dyDescent="0.2">
      <c r="A192" s="119">
        <v>191</v>
      </c>
      <c r="B192" s="112" t="s">
        <v>896</v>
      </c>
      <c r="C192" s="113">
        <v>2</v>
      </c>
      <c r="D192" s="141" t="s">
        <v>93</v>
      </c>
      <c r="E192" s="130" t="s">
        <v>682</v>
      </c>
      <c r="F192" s="112" t="s">
        <v>18</v>
      </c>
      <c r="G192" s="112" t="s">
        <v>152</v>
      </c>
      <c r="H192" s="114">
        <v>173149</v>
      </c>
      <c r="I192" s="115">
        <v>2</v>
      </c>
      <c r="J192" s="115">
        <v>2</v>
      </c>
      <c r="K192" s="115" t="s">
        <v>93</v>
      </c>
      <c r="L192" s="135">
        <v>14000</v>
      </c>
      <c r="M192" s="154">
        <v>0.2</v>
      </c>
      <c r="N192" s="118">
        <v>207778.8</v>
      </c>
      <c r="O192" s="116">
        <f>+Nomina[[#This Row],[Incremento de Mayo]]+Nomina[[#This Row],[Incremento Febrero]]</f>
        <v>0.32</v>
      </c>
      <c r="P192" s="116">
        <v>0.12</v>
      </c>
    </row>
    <row r="193" spans="1:16" s="109" customFormat="1" ht="14.45" customHeight="1" x14ac:dyDescent="0.2">
      <c r="A193" s="119">
        <v>192</v>
      </c>
      <c r="B193" s="112" t="s">
        <v>897</v>
      </c>
      <c r="C193" s="113">
        <v>4</v>
      </c>
      <c r="D193" s="141" t="s">
        <v>71</v>
      </c>
      <c r="E193" s="130" t="s">
        <v>670</v>
      </c>
      <c r="F193" s="112" t="s">
        <v>665</v>
      </c>
      <c r="G193" s="112" t="s">
        <v>44</v>
      </c>
      <c r="H193" s="114">
        <v>572747</v>
      </c>
      <c r="I193" s="115" t="s">
        <v>131</v>
      </c>
      <c r="J193" s="115">
        <v>5</v>
      </c>
      <c r="K193" s="115" t="s">
        <v>72</v>
      </c>
      <c r="L193" s="135">
        <v>14000</v>
      </c>
      <c r="M193" s="154">
        <v>0.35</v>
      </c>
      <c r="N193" s="118">
        <v>773208.45</v>
      </c>
      <c r="O193" s="116">
        <f>+Nomina[[#This Row],[Incremento de Mayo]]+Nomina[[#This Row],[Incremento Febrero]]</f>
        <v>0.47</v>
      </c>
      <c r="P193" s="116">
        <v>0.12</v>
      </c>
    </row>
    <row r="194" spans="1:16" s="109" customFormat="1" ht="14.45" customHeight="1" x14ac:dyDescent="0.2">
      <c r="A194" s="119">
        <v>193</v>
      </c>
      <c r="B194" s="112" t="s">
        <v>898</v>
      </c>
      <c r="C194" s="113">
        <v>3</v>
      </c>
      <c r="D194" s="141" t="s">
        <v>94</v>
      </c>
      <c r="E194" s="130" t="s">
        <v>680</v>
      </c>
      <c r="F194" s="112" t="s">
        <v>23</v>
      </c>
      <c r="G194" s="112" t="s">
        <v>47</v>
      </c>
      <c r="H194" s="114">
        <v>222437</v>
      </c>
      <c r="I194" s="115">
        <v>3</v>
      </c>
      <c r="J194" s="115">
        <v>3</v>
      </c>
      <c r="K194" s="115" t="s">
        <v>94</v>
      </c>
      <c r="L194" s="135">
        <v>14000</v>
      </c>
      <c r="M194" s="154">
        <v>0.2</v>
      </c>
      <c r="N194" s="118">
        <v>266924.40000000002</v>
      </c>
      <c r="O194" s="116">
        <f>+Nomina[[#This Row],[Incremento de Mayo]]+Nomina[[#This Row],[Incremento Febrero]]</f>
        <v>0.32</v>
      </c>
      <c r="P194" s="116">
        <v>0.12</v>
      </c>
    </row>
    <row r="195" spans="1:16" s="109" customFormat="1" ht="14.45" customHeight="1" x14ac:dyDescent="0.2">
      <c r="A195" s="119">
        <v>194</v>
      </c>
      <c r="B195" s="112" t="s">
        <v>899</v>
      </c>
      <c r="C195" s="113">
        <v>4</v>
      </c>
      <c r="D195" s="141" t="s">
        <v>100</v>
      </c>
      <c r="E195" s="130" t="s">
        <v>686</v>
      </c>
      <c r="F195" s="112" t="s">
        <v>18</v>
      </c>
      <c r="G195" s="112" t="s">
        <v>142</v>
      </c>
      <c r="H195" s="114">
        <v>383989</v>
      </c>
      <c r="I195" s="115">
        <v>4</v>
      </c>
      <c r="J195" s="115">
        <v>4</v>
      </c>
      <c r="K195" s="115" t="s">
        <v>100</v>
      </c>
      <c r="L195" s="135">
        <v>14000</v>
      </c>
      <c r="M195" s="154">
        <v>0.2</v>
      </c>
      <c r="N195" s="118">
        <v>460786.8</v>
      </c>
      <c r="O195" s="116">
        <f>+Nomina[[#This Row],[Incremento de Mayo]]+Nomina[[#This Row],[Incremento Febrero]]</f>
        <v>0.32</v>
      </c>
      <c r="P195" s="116">
        <v>0.12</v>
      </c>
    </row>
    <row r="196" spans="1:16" s="109" customFormat="1" x14ac:dyDescent="0.2">
      <c r="A196" s="119">
        <v>195</v>
      </c>
      <c r="B196" s="112" t="s">
        <v>900</v>
      </c>
      <c r="C196" s="113">
        <v>2</v>
      </c>
      <c r="D196" s="141" t="s">
        <v>69</v>
      </c>
      <c r="E196" s="130" t="s">
        <v>673</v>
      </c>
      <c r="F196" s="112" t="s">
        <v>26</v>
      </c>
      <c r="G196" s="112" t="s">
        <v>27</v>
      </c>
      <c r="H196" s="114">
        <v>223551</v>
      </c>
      <c r="I196" s="115" t="s">
        <v>131</v>
      </c>
      <c r="J196" s="115">
        <v>2</v>
      </c>
      <c r="K196" s="115" t="s">
        <v>69</v>
      </c>
      <c r="L196" s="135">
        <v>14000</v>
      </c>
      <c r="M196" s="154">
        <v>0.2</v>
      </c>
      <c r="N196" s="118">
        <v>268261.2</v>
      </c>
      <c r="O196" s="116">
        <f>+Nomina[[#This Row],[Incremento de Mayo]]+Nomina[[#This Row],[Incremento Febrero]]</f>
        <v>0.32</v>
      </c>
      <c r="P196" s="116">
        <v>0.12</v>
      </c>
    </row>
    <row r="197" spans="1:16" s="109" customFormat="1" ht="14.45" customHeight="1" x14ac:dyDescent="0.2">
      <c r="A197" s="119">
        <v>196</v>
      </c>
      <c r="B197" s="112" t="s">
        <v>901</v>
      </c>
      <c r="C197" s="113">
        <v>5</v>
      </c>
      <c r="D197" s="141" t="s">
        <v>101</v>
      </c>
      <c r="E197" s="130" t="s">
        <v>687</v>
      </c>
      <c r="F197" s="112" t="s">
        <v>24</v>
      </c>
      <c r="G197" s="112" t="s">
        <v>16</v>
      </c>
      <c r="H197" s="114">
        <v>727306</v>
      </c>
      <c r="I197" s="115">
        <v>5</v>
      </c>
      <c r="J197" s="115">
        <v>5</v>
      </c>
      <c r="K197" s="115" t="s">
        <v>101</v>
      </c>
      <c r="L197" s="135">
        <v>14000</v>
      </c>
      <c r="M197" s="154">
        <v>0.2</v>
      </c>
      <c r="N197" s="118">
        <v>872767.2</v>
      </c>
      <c r="O197" s="116">
        <f>+Nomina[[#This Row],[Incremento de Mayo]]+Nomina[[#This Row],[Incremento Febrero]]</f>
        <v>0.32</v>
      </c>
      <c r="P197" s="116">
        <v>0.12</v>
      </c>
    </row>
    <row r="198" spans="1:16" s="109" customFormat="1" x14ac:dyDescent="0.2">
      <c r="A198" s="119">
        <v>197</v>
      </c>
      <c r="B198" s="112" t="s">
        <v>902</v>
      </c>
      <c r="C198" s="113">
        <v>2</v>
      </c>
      <c r="D198" s="141" t="s">
        <v>69</v>
      </c>
      <c r="E198" s="130" t="s">
        <v>673</v>
      </c>
      <c r="F198" s="112" t="s">
        <v>665</v>
      </c>
      <c r="G198" s="112" t="s">
        <v>154</v>
      </c>
      <c r="H198" s="114">
        <v>223551</v>
      </c>
      <c r="I198" s="115" t="s">
        <v>131</v>
      </c>
      <c r="J198" s="115">
        <v>2</v>
      </c>
      <c r="K198" s="115" t="s">
        <v>69</v>
      </c>
      <c r="L198" s="135">
        <v>14000</v>
      </c>
      <c r="M198" s="154">
        <v>0.2</v>
      </c>
      <c r="N198" s="118">
        <v>268261.2</v>
      </c>
      <c r="O198" s="116">
        <f>+Nomina[[#This Row],[Incremento de Mayo]]+Nomina[[#This Row],[Incremento Febrero]]</f>
        <v>0.32</v>
      </c>
      <c r="P198" s="116">
        <v>0.12</v>
      </c>
    </row>
    <row r="199" spans="1:16" s="109" customFormat="1" x14ac:dyDescent="0.2">
      <c r="A199" s="119">
        <v>198</v>
      </c>
      <c r="B199" s="112" t="s">
        <v>903</v>
      </c>
      <c r="C199" s="113">
        <v>2</v>
      </c>
      <c r="D199" s="141" t="s">
        <v>93</v>
      </c>
      <c r="E199" s="130" t="s">
        <v>682</v>
      </c>
      <c r="F199" s="112" t="s">
        <v>18</v>
      </c>
      <c r="G199" s="112" t="s">
        <v>151</v>
      </c>
      <c r="H199" s="114">
        <v>197700</v>
      </c>
      <c r="I199" s="115" t="s">
        <v>131</v>
      </c>
      <c r="J199" s="115">
        <v>2</v>
      </c>
      <c r="K199" s="115" t="s">
        <v>93</v>
      </c>
      <c r="L199" s="135">
        <v>14000</v>
      </c>
      <c r="M199" s="154">
        <v>0.2</v>
      </c>
      <c r="N199" s="118">
        <v>237240</v>
      </c>
      <c r="O199" s="116">
        <f>+Nomina[[#This Row],[Incremento de Mayo]]+Nomina[[#This Row],[Incremento Febrero]]</f>
        <v>0.32</v>
      </c>
      <c r="P199" s="116">
        <v>0.12</v>
      </c>
    </row>
    <row r="200" spans="1:16" s="109" customFormat="1" x14ac:dyDescent="0.2">
      <c r="A200" s="119">
        <v>199</v>
      </c>
      <c r="B200" s="112" t="s">
        <v>904</v>
      </c>
      <c r="C200" s="113">
        <v>2</v>
      </c>
      <c r="D200" s="141" t="s">
        <v>69</v>
      </c>
      <c r="E200" s="130" t="s">
        <v>673</v>
      </c>
      <c r="F200" s="112" t="s">
        <v>26</v>
      </c>
      <c r="G200" s="112" t="s">
        <v>28</v>
      </c>
      <c r="H200" s="114">
        <v>234047</v>
      </c>
      <c r="I200" s="115" t="s">
        <v>131</v>
      </c>
      <c r="J200" s="115">
        <v>2</v>
      </c>
      <c r="K200" s="115" t="s">
        <v>69</v>
      </c>
      <c r="L200" s="135">
        <v>14000</v>
      </c>
      <c r="M200" s="154">
        <v>0.2</v>
      </c>
      <c r="N200" s="118">
        <v>280856.40000000002</v>
      </c>
      <c r="O200" s="116">
        <f>+Nomina[[#This Row],[Incremento de Mayo]]+Nomina[[#This Row],[Incremento Febrero]]</f>
        <v>0.32</v>
      </c>
      <c r="P200" s="116">
        <v>0.12</v>
      </c>
    </row>
    <row r="201" spans="1:16" s="109" customFormat="1" x14ac:dyDescent="0.2">
      <c r="A201" s="119">
        <v>200</v>
      </c>
      <c r="B201" s="112" t="s">
        <v>905</v>
      </c>
      <c r="C201" s="113">
        <v>2</v>
      </c>
      <c r="D201" s="141" t="s">
        <v>69</v>
      </c>
      <c r="E201" s="130" t="s">
        <v>673</v>
      </c>
      <c r="F201" s="112" t="s">
        <v>14</v>
      </c>
      <c r="G201" s="112" t="s">
        <v>40</v>
      </c>
      <c r="H201" s="114">
        <v>216955</v>
      </c>
      <c r="I201" s="115" t="s">
        <v>131</v>
      </c>
      <c r="J201" s="115">
        <v>2</v>
      </c>
      <c r="K201" s="115" t="s">
        <v>69</v>
      </c>
      <c r="L201" s="135">
        <v>14000</v>
      </c>
      <c r="M201" s="154">
        <v>0.2</v>
      </c>
      <c r="N201" s="118">
        <v>260346</v>
      </c>
      <c r="O201" s="116">
        <f>+Nomina[[#This Row],[Incremento de Mayo]]+Nomina[[#This Row],[Incremento Febrero]]</f>
        <v>0.32</v>
      </c>
      <c r="P201" s="116">
        <v>0.12</v>
      </c>
    </row>
    <row r="202" spans="1:16" s="109" customFormat="1" x14ac:dyDescent="0.2">
      <c r="A202" s="119">
        <v>201</v>
      </c>
      <c r="B202" s="112" t="s">
        <v>906</v>
      </c>
      <c r="C202" s="113">
        <v>2</v>
      </c>
      <c r="D202" s="141" t="s">
        <v>69</v>
      </c>
      <c r="E202" s="130" t="s">
        <v>673</v>
      </c>
      <c r="F202" s="112" t="s">
        <v>44</v>
      </c>
      <c r="G202" s="112" t="s">
        <v>136</v>
      </c>
      <c r="H202" s="114">
        <v>223551</v>
      </c>
      <c r="I202" s="115" t="s">
        <v>131</v>
      </c>
      <c r="J202" s="115">
        <v>3</v>
      </c>
      <c r="K202" s="115" t="s">
        <v>70</v>
      </c>
      <c r="L202" s="135">
        <v>14000</v>
      </c>
      <c r="M202" s="154">
        <v>0.35</v>
      </c>
      <c r="N202" s="118">
        <v>301793.84999999998</v>
      </c>
      <c r="O202" s="116">
        <f>+Nomina[[#This Row],[Incremento de Mayo]]+Nomina[[#This Row],[Incremento Febrero]]</f>
        <v>0.47</v>
      </c>
      <c r="P202" s="116">
        <v>0.12</v>
      </c>
    </row>
    <row r="203" spans="1:16" s="109" customFormat="1" x14ac:dyDescent="0.2">
      <c r="A203" s="119">
        <v>202</v>
      </c>
      <c r="B203" s="112" t="s">
        <v>907</v>
      </c>
      <c r="C203" s="113">
        <v>3</v>
      </c>
      <c r="D203" s="141" t="s">
        <v>70</v>
      </c>
      <c r="E203" s="130" t="s">
        <v>671</v>
      </c>
      <c r="F203" s="112" t="s">
        <v>15</v>
      </c>
      <c r="G203" s="112" t="s">
        <v>32</v>
      </c>
      <c r="H203" s="114">
        <v>325858</v>
      </c>
      <c r="I203" s="115">
        <v>3</v>
      </c>
      <c r="J203" s="115">
        <v>4</v>
      </c>
      <c r="K203" s="115" t="s">
        <v>71</v>
      </c>
      <c r="L203" s="135">
        <v>14000</v>
      </c>
      <c r="M203" s="154">
        <v>0.35</v>
      </c>
      <c r="N203" s="118">
        <v>439908.3</v>
      </c>
      <c r="O203" s="116">
        <f>+Nomina[[#This Row],[Incremento de Mayo]]+Nomina[[#This Row],[Incremento Febrero]]</f>
        <v>0.47</v>
      </c>
      <c r="P203" s="116">
        <v>0.12</v>
      </c>
    </row>
    <row r="204" spans="1:16" s="109" customFormat="1" x14ac:dyDescent="0.2">
      <c r="A204" s="119">
        <v>203</v>
      </c>
      <c r="B204" s="112" t="s">
        <v>908</v>
      </c>
      <c r="C204" s="113">
        <v>3</v>
      </c>
      <c r="D204" s="141" t="s">
        <v>94</v>
      </c>
      <c r="E204" s="130" t="s">
        <v>680</v>
      </c>
      <c r="F204" s="112" t="s">
        <v>18</v>
      </c>
      <c r="G204" s="112" t="s">
        <v>18</v>
      </c>
      <c r="H204" s="114">
        <v>316779</v>
      </c>
      <c r="I204" s="115">
        <v>3</v>
      </c>
      <c r="J204" s="115">
        <v>4</v>
      </c>
      <c r="K204" s="115" t="s">
        <v>95</v>
      </c>
      <c r="L204" s="135">
        <v>14000</v>
      </c>
      <c r="M204" s="154">
        <v>0.35</v>
      </c>
      <c r="N204" s="118">
        <v>427651.65</v>
      </c>
      <c r="O204" s="116">
        <f>+Nomina[[#This Row],[Incremento de Mayo]]+Nomina[[#This Row],[Incremento Febrero]]</f>
        <v>0.47</v>
      </c>
      <c r="P204" s="116">
        <v>0.12</v>
      </c>
    </row>
    <row r="205" spans="1:16" s="109" customFormat="1" x14ac:dyDescent="0.2">
      <c r="A205" s="119">
        <v>204</v>
      </c>
      <c r="B205" s="112" t="s">
        <v>909</v>
      </c>
      <c r="C205" s="113">
        <v>3</v>
      </c>
      <c r="D205" s="141" t="s">
        <v>94</v>
      </c>
      <c r="E205" s="130" t="s">
        <v>680</v>
      </c>
      <c r="F205" s="112" t="s">
        <v>18</v>
      </c>
      <c r="G205" s="112" t="s">
        <v>153</v>
      </c>
      <c r="H205" s="114">
        <v>221418</v>
      </c>
      <c r="I205" s="115">
        <v>3</v>
      </c>
      <c r="J205" s="115">
        <v>3</v>
      </c>
      <c r="K205" s="115" t="s">
        <v>94</v>
      </c>
      <c r="L205" s="135">
        <v>14000</v>
      </c>
      <c r="M205" s="154">
        <v>0.2</v>
      </c>
      <c r="N205" s="118">
        <v>265701.59999999998</v>
      </c>
      <c r="O205" s="116">
        <f>+Nomina[[#This Row],[Incremento de Mayo]]+Nomina[[#This Row],[Incremento Febrero]]</f>
        <v>0.32</v>
      </c>
      <c r="P205" s="116">
        <v>0.12</v>
      </c>
    </row>
    <row r="206" spans="1:16" s="109" customFormat="1" x14ac:dyDescent="0.2">
      <c r="A206" s="119">
        <v>205</v>
      </c>
      <c r="B206" s="112" t="s">
        <v>910</v>
      </c>
      <c r="C206" s="113">
        <v>3</v>
      </c>
      <c r="D206" s="141" t="s">
        <v>70</v>
      </c>
      <c r="E206" s="130" t="s">
        <v>671</v>
      </c>
      <c r="F206" s="112" t="s">
        <v>26</v>
      </c>
      <c r="G206" s="112" t="s">
        <v>40</v>
      </c>
      <c r="H206" s="114">
        <v>351114</v>
      </c>
      <c r="I206" s="115" t="s">
        <v>131</v>
      </c>
      <c r="J206" s="115">
        <v>3</v>
      </c>
      <c r="K206" s="115" t="s">
        <v>70</v>
      </c>
      <c r="L206" s="135">
        <v>14000</v>
      </c>
      <c r="M206" s="154">
        <v>0.2</v>
      </c>
      <c r="N206" s="118">
        <v>421336.8</v>
      </c>
      <c r="O206" s="116">
        <f>+Nomina[[#This Row],[Incremento de Mayo]]+Nomina[[#This Row],[Incremento Febrero]]</f>
        <v>0.32</v>
      </c>
      <c r="P206" s="116">
        <v>0.12</v>
      </c>
    </row>
    <row r="207" spans="1:16" s="109" customFormat="1" x14ac:dyDescent="0.2">
      <c r="A207" s="119">
        <v>206</v>
      </c>
      <c r="B207" s="112" t="s">
        <v>911</v>
      </c>
      <c r="C207" s="113">
        <v>3</v>
      </c>
      <c r="D207" s="141" t="s">
        <v>70</v>
      </c>
      <c r="E207" s="130" t="s">
        <v>671</v>
      </c>
      <c r="F207" s="112" t="s">
        <v>23</v>
      </c>
      <c r="G207" s="112" t="s">
        <v>141</v>
      </c>
      <c r="H207" s="114">
        <v>350000</v>
      </c>
      <c r="I207" s="115">
        <v>3</v>
      </c>
      <c r="J207" s="115">
        <v>3</v>
      </c>
      <c r="K207" s="115" t="s">
        <v>70</v>
      </c>
      <c r="L207" s="135">
        <v>14000</v>
      </c>
      <c r="M207" s="154">
        <v>0.2</v>
      </c>
      <c r="N207" s="118">
        <v>420000</v>
      </c>
      <c r="O207" s="116">
        <f>+Nomina[[#This Row],[Incremento de Mayo]]+Nomina[[#This Row],[Incremento Febrero]]</f>
        <v>0.32</v>
      </c>
      <c r="P207" s="116">
        <v>0.12</v>
      </c>
    </row>
    <row r="208" spans="1:16" s="109" customFormat="1" x14ac:dyDescent="0.2">
      <c r="A208" s="119">
        <v>207</v>
      </c>
      <c r="B208" s="112" t="s">
        <v>912</v>
      </c>
      <c r="C208" s="113">
        <v>5</v>
      </c>
      <c r="D208" s="141" t="s">
        <v>96</v>
      </c>
      <c r="E208" s="130" t="s">
        <v>688</v>
      </c>
      <c r="F208" s="112" t="s">
        <v>24</v>
      </c>
      <c r="G208" s="112" t="s">
        <v>18</v>
      </c>
      <c r="H208" s="114">
        <v>559613</v>
      </c>
      <c r="I208" s="115">
        <v>5</v>
      </c>
      <c r="J208" s="115">
        <v>5</v>
      </c>
      <c r="K208" s="115" t="s">
        <v>96</v>
      </c>
      <c r="L208" s="135">
        <v>14000</v>
      </c>
      <c r="M208" s="154">
        <v>0.2</v>
      </c>
      <c r="N208" s="118">
        <v>671535.6</v>
      </c>
      <c r="O208" s="116">
        <f>+Nomina[[#This Row],[Incremento de Mayo]]+Nomina[[#This Row],[Incremento Febrero]]</f>
        <v>0.32</v>
      </c>
      <c r="P208" s="116">
        <v>0.12</v>
      </c>
    </row>
    <row r="209" spans="1:16" s="109" customFormat="1" x14ac:dyDescent="0.2">
      <c r="A209" s="119">
        <v>208</v>
      </c>
      <c r="B209" s="112" t="s">
        <v>913</v>
      </c>
      <c r="C209" s="113">
        <v>3</v>
      </c>
      <c r="D209" s="141" t="s">
        <v>94</v>
      </c>
      <c r="E209" s="130" t="s">
        <v>680</v>
      </c>
      <c r="F209" s="136" t="s">
        <v>16</v>
      </c>
      <c r="G209" s="112" t="s">
        <v>151</v>
      </c>
      <c r="H209" s="114">
        <v>276647</v>
      </c>
      <c r="I209" s="115">
        <v>3</v>
      </c>
      <c r="J209" s="115">
        <v>3</v>
      </c>
      <c r="K209" s="115" t="s">
        <v>94</v>
      </c>
      <c r="L209" s="135">
        <v>14000</v>
      </c>
      <c r="M209" s="154">
        <v>0.2</v>
      </c>
      <c r="N209" s="118">
        <v>331976.40000000002</v>
      </c>
      <c r="O209" s="116">
        <f>+Nomina[[#This Row],[Incremento de Mayo]]+Nomina[[#This Row],[Incremento Febrero]]</f>
        <v>0.32</v>
      </c>
      <c r="P209" s="116">
        <v>0.12</v>
      </c>
    </row>
    <row r="210" spans="1:16" s="109" customFormat="1" x14ac:dyDescent="0.2">
      <c r="A210" s="119">
        <v>209</v>
      </c>
      <c r="B210" s="112" t="s">
        <v>914</v>
      </c>
      <c r="C210" s="113">
        <v>4</v>
      </c>
      <c r="D210" s="141" t="s">
        <v>95</v>
      </c>
      <c r="E210" s="130" t="s">
        <v>677</v>
      </c>
      <c r="F210" s="112" t="s">
        <v>18</v>
      </c>
      <c r="G210" s="112" t="s">
        <v>151</v>
      </c>
      <c r="H210" s="114">
        <v>376812</v>
      </c>
      <c r="I210" s="115">
        <v>4</v>
      </c>
      <c r="J210" s="115">
        <v>4</v>
      </c>
      <c r="K210" s="115" t="s">
        <v>95</v>
      </c>
      <c r="L210" s="135">
        <v>14000</v>
      </c>
      <c r="M210" s="154">
        <v>0.2</v>
      </c>
      <c r="N210" s="118">
        <v>452174.4</v>
      </c>
      <c r="O210" s="116">
        <f>+Nomina[[#This Row],[Incremento de Mayo]]+Nomina[[#This Row],[Incremento Febrero]]</f>
        <v>0.32</v>
      </c>
      <c r="P210" s="116">
        <v>0.12</v>
      </c>
    </row>
    <row r="211" spans="1:16" s="109" customFormat="1" x14ac:dyDescent="0.2">
      <c r="A211" s="119">
        <v>210</v>
      </c>
      <c r="B211" s="112" t="s">
        <v>915</v>
      </c>
      <c r="C211" s="113">
        <v>4</v>
      </c>
      <c r="D211" s="141" t="s">
        <v>95</v>
      </c>
      <c r="E211" s="130" t="s">
        <v>677</v>
      </c>
      <c r="F211" s="112" t="s">
        <v>18</v>
      </c>
      <c r="G211" s="112" t="s">
        <v>1061</v>
      </c>
      <c r="H211" s="114">
        <v>352014.21</v>
      </c>
      <c r="I211" s="115" t="s">
        <v>131</v>
      </c>
      <c r="J211" s="115">
        <v>4</v>
      </c>
      <c r="K211" s="115" t="s">
        <v>95</v>
      </c>
      <c r="L211" s="135">
        <v>14000</v>
      </c>
      <c r="M211" s="154">
        <v>0.2</v>
      </c>
      <c r="N211" s="118">
        <v>422417.05200000003</v>
      </c>
      <c r="O211" s="116">
        <f>+Nomina[[#This Row],[Incremento de Mayo]]+Nomina[[#This Row],[Incremento Febrero]]</f>
        <v>0.32</v>
      </c>
      <c r="P211" s="116">
        <v>0.12</v>
      </c>
    </row>
    <row r="212" spans="1:16" s="109" customFormat="1" ht="14.45" customHeight="1" x14ac:dyDescent="0.2">
      <c r="A212" s="119">
        <v>211</v>
      </c>
      <c r="B212" s="112" t="s">
        <v>916</v>
      </c>
      <c r="C212" s="113">
        <v>3</v>
      </c>
      <c r="D212" s="141" t="s">
        <v>94</v>
      </c>
      <c r="E212" s="130" t="s">
        <v>680</v>
      </c>
      <c r="F212" s="112" t="s">
        <v>18</v>
      </c>
      <c r="G212" s="112" t="s">
        <v>18</v>
      </c>
      <c r="H212" s="114">
        <v>320328</v>
      </c>
      <c r="I212" s="115" t="s">
        <v>131</v>
      </c>
      <c r="J212" s="115">
        <v>3</v>
      </c>
      <c r="K212" s="115" t="s">
        <v>94</v>
      </c>
      <c r="L212" s="135">
        <v>14000</v>
      </c>
      <c r="M212" s="154">
        <v>0.2</v>
      </c>
      <c r="N212" s="118">
        <v>384393.6</v>
      </c>
      <c r="O212" s="116">
        <f>+Nomina[[#This Row],[Incremento de Mayo]]+Nomina[[#This Row],[Incremento Febrero]]</f>
        <v>0.32</v>
      </c>
      <c r="P212" s="116">
        <v>0.12</v>
      </c>
    </row>
    <row r="213" spans="1:16" s="109" customFormat="1" ht="14.45" customHeight="1" x14ac:dyDescent="0.2">
      <c r="A213" s="119">
        <v>212</v>
      </c>
      <c r="B213" s="112" t="s">
        <v>917</v>
      </c>
      <c r="C213" s="113">
        <v>2</v>
      </c>
      <c r="D213" s="141" t="s">
        <v>69</v>
      </c>
      <c r="E213" s="130" t="s">
        <v>673</v>
      </c>
      <c r="F213" s="112" t="s">
        <v>44</v>
      </c>
      <c r="G213" s="112" t="s">
        <v>136</v>
      </c>
      <c r="H213" s="114">
        <v>223551</v>
      </c>
      <c r="I213" s="115" t="s">
        <v>131</v>
      </c>
      <c r="J213" s="115">
        <v>3</v>
      </c>
      <c r="K213" s="115" t="s">
        <v>70</v>
      </c>
      <c r="L213" s="135">
        <v>14000</v>
      </c>
      <c r="M213" s="154">
        <v>0.35</v>
      </c>
      <c r="N213" s="118">
        <v>301793.84999999998</v>
      </c>
      <c r="O213" s="116">
        <f>+Nomina[[#This Row],[Incremento de Mayo]]+Nomina[[#This Row],[Incremento Febrero]]</f>
        <v>0.47</v>
      </c>
      <c r="P213" s="116">
        <v>0.12</v>
      </c>
    </row>
    <row r="214" spans="1:16" s="109" customFormat="1" x14ac:dyDescent="0.2">
      <c r="A214" s="119">
        <v>213</v>
      </c>
      <c r="B214" s="112" t="s">
        <v>918</v>
      </c>
      <c r="C214" s="113">
        <v>2</v>
      </c>
      <c r="D214" s="141" t="s">
        <v>69</v>
      </c>
      <c r="E214" s="130" t="s">
        <v>673</v>
      </c>
      <c r="F214" s="112" t="s">
        <v>23</v>
      </c>
      <c r="G214" s="112" t="s">
        <v>41</v>
      </c>
      <c r="H214" s="114">
        <v>245625</v>
      </c>
      <c r="I214" s="115" t="s">
        <v>131</v>
      </c>
      <c r="J214" s="115">
        <v>3</v>
      </c>
      <c r="K214" s="115" t="s">
        <v>70</v>
      </c>
      <c r="L214" s="135">
        <v>14000</v>
      </c>
      <c r="M214" s="154">
        <v>0.35</v>
      </c>
      <c r="N214" s="118">
        <v>331593.75</v>
      </c>
      <c r="O214" s="116">
        <f>+Nomina[[#This Row],[Incremento de Mayo]]+Nomina[[#This Row],[Incremento Febrero]]</f>
        <v>0.47</v>
      </c>
      <c r="P214" s="116">
        <v>0.12</v>
      </c>
    </row>
    <row r="215" spans="1:16" s="109" customFormat="1" x14ac:dyDescent="0.2">
      <c r="A215" s="119">
        <v>214</v>
      </c>
      <c r="B215" s="112" t="s">
        <v>919</v>
      </c>
      <c r="C215" s="113">
        <v>3</v>
      </c>
      <c r="D215" s="141" t="s">
        <v>70</v>
      </c>
      <c r="E215" s="130" t="s">
        <v>671</v>
      </c>
      <c r="F215" s="112" t="s">
        <v>24</v>
      </c>
      <c r="G215" s="112" t="s">
        <v>30</v>
      </c>
      <c r="H215" s="114">
        <v>307339</v>
      </c>
      <c r="I215" s="115">
        <v>3</v>
      </c>
      <c r="J215" s="115">
        <v>4</v>
      </c>
      <c r="K215" s="115" t="s">
        <v>71</v>
      </c>
      <c r="L215" s="135">
        <v>14000</v>
      </c>
      <c r="M215" s="154">
        <v>0.35</v>
      </c>
      <c r="N215" s="118">
        <v>414907.65</v>
      </c>
      <c r="O215" s="116">
        <f>+Nomina[[#This Row],[Incremento de Mayo]]+Nomina[[#This Row],[Incremento Febrero]]</f>
        <v>0.47</v>
      </c>
      <c r="P215" s="116">
        <v>0.12</v>
      </c>
    </row>
    <row r="216" spans="1:16" s="109" customFormat="1" x14ac:dyDescent="0.2">
      <c r="A216" s="119">
        <v>215</v>
      </c>
      <c r="B216" s="112" t="s">
        <v>920</v>
      </c>
      <c r="C216" s="113">
        <v>3</v>
      </c>
      <c r="D216" s="141" t="s">
        <v>70</v>
      </c>
      <c r="E216" s="130" t="s">
        <v>671</v>
      </c>
      <c r="F216" s="112" t="s">
        <v>128</v>
      </c>
      <c r="G216" s="112" t="s">
        <v>32</v>
      </c>
      <c r="H216" s="114">
        <v>337313</v>
      </c>
      <c r="I216" s="115" t="s">
        <v>131</v>
      </c>
      <c r="J216" s="115">
        <v>3</v>
      </c>
      <c r="K216" s="115" t="s">
        <v>70</v>
      </c>
      <c r="L216" s="135">
        <v>14000</v>
      </c>
      <c r="M216" s="154">
        <v>0.2</v>
      </c>
      <c r="N216" s="118">
        <v>404775.6</v>
      </c>
      <c r="O216" s="116">
        <f>+Nomina[[#This Row],[Incremento de Mayo]]+Nomina[[#This Row],[Incremento Febrero]]</f>
        <v>0.32</v>
      </c>
      <c r="P216" s="116">
        <v>0.12</v>
      </c>
    </row>
    <row r="217" spans="1:16" s="109" customFormat="1" x14ac:dyDescent="0.2">
      <c r="A217" s="119">
        <v>216</v>
      </c>
      <c r="B217" s="112" t="s">
        <v>921</v>
      </c>
      <c r="C217" s="113">
        <v>3</v>
      </c>
      <c r="D217" s="141" t="s">
        <v>70</v>
      </c>
      <c r="E217" s="130" t="s">
        <v>671</v>
      </c>
      <c r="F217" s="112" t="s">
        <v>44</v>
      </c>
      <c r="G217" s="112" t="s">
        <v>136</v>
      </c>
      <c r="H217" s="114">
        <v>333861</v>
      </c>
      <c r="I217" s="115">
        <v>3</v>
      </c>
      <c r="J217" s="115">
        <v>3</v>
      </c>
      <c r="K217" s="115" t="s">
        <v>70</v>
      </c>
      <c r="L217" s="135">
        <v>14000</v>
      </c>
      <c r="M217" s="154">
        <v>0.2</v>
      </c>
      <c r="N217" s="118">
        <v>400633.2</v>
      </c>
      <c r="O217" s="116">
        <f>+Nomina[[#This Row],[Incremento de Mayo]]+Nomina[[#This Row],[Incremento Febrero]]</f>
        <v>0.32</v>
      </c>
      <c r="P217" s="116">
        <v>0.12</v>
      </c>
    </row>
    <row r="218" spans="1:16" s="109" customFormat="1" x14ac:dyDescent="0.2">
      <c r="A218" s="119">
        <v>217</v>
      </c>
      <c r="B218" s="112" t="s">
        <v>922</v>
      </c>
      <c r="C218" s="113">
        <v>4</v>
      </c>
      <c r="D218" s="141" t="s">
        <v>71</v>
      </c>
      <c r="E218" s="130" t="s">
        <v>670</v>
      </c>
      <c r="F218" s="136" t="s">
        <v>42</v>
      </c>
      <c r="G218" s="112" t="s">
        <v>132</v>
      </c>
      <c r="H218" s="114">
        <v>388398.08000000002</v>
      </c>
      <c r="I218" s="115">
        <v>4</v>
      </c>
      <c r="J218" s="115">
        <v>4</v>
      </c>
      <c r="K218" s="115" t="s">
        <v>71</v>
      </c>
      <c r="L218" s="135">
        <v>14000</v>
      </c>
      <c r="M218" s="154">
        <v>0.2</v>
      </c>
      <c r="N218" s="118">
        <v>466077.696</v>
      </c>
      <c r="O218" s="116">
        <f>+Nomina[[#This Row],[Incremento de Mayo]]+Nomina[[#This Row],[Incremento Febrero]]</f>
        <v>0.32</v>
      </c>
      <c r="P218" s="116">
        <v>0.12</v>
      </c>
    </row>
    <row r="219" spans="1:16" s="109" customFormat="1" x14ac:dyDescent="0.2">
      <c r="A219" s="119">
        <v>218</v>
      </c>
      <c r="B219" s="112" t="s">
        <v>923</v>
      </c>
      <c r="C219" s="113">
        <v>4</v>
      </c>
      <c r="D219" s="141" t="s">
        <v>71</v>
      </c>
      <c r="E219" s="130" t="s">
        <v>670</v>
      </c>
      <c r="F219" s="112" t="s">
        <v>43</v>
      </c>
      <c r="G219" s="112" t="s">
        <v>29</v>
      </c>
      <c r="H219" s="114">
        <v>462550</v>
      </c>
      <c r="I219" s="115" t="s">
        <v>131</v>
      </c>
      <c r="J219" s="115">
        <v>4</v>
      </c>
      <c r="K219" s="115" t="s">
        <v>71</v>
      </c>
      <c r="L219" s="135">
        <v>14000</v>
      </c>
      <c r="M219" s="154">
        <v>0.2</v>
      </c>
      <c r="N219" s="118">
        <v>555060</v>
      </c>
      <c r="O219" s="116">
        <f>+Nomina[[#This Row],[Incremento de Mayo]]+Nomina[[#This Row],[Incremento Febrero]]</f>
        <v>0.32</v>
      </c>
      <c r="P219" s="116">
        <v>0.12</v>
      </c>
    </row>
    <row r="220" spans="1:16" s="109" customFormat="1" x14ac:dyDescent="0.2">
      <c r="A220" s="119">
        <v>219</v>
      </c>
      <c r="B220" s="112" t="s">
        <v>924</v>
      </c>
      <c r="C220" s="113">
        <v>4</v>
      </c>
      <c r="D220" s="141" t="s">
        <v>71</v>
      </c>
      <c r="E220" s="130" t="s">
        <v>670</v>
      </c>
      <c r="F220" s="112" t="s">
        <v>20</v>
      </c>
      <c r="G220" s="112" t="s">
        <v>44</v>
      </c>
      <c r="H220" s="114">
        <v>440182</v>
      </c>
      <c r="I220" s="115" t="s">
        <v>131</v>
      </c>
      <c r="J220" s="115">
        <v>4</v>
      </c>
      <c r="K220" s="115" t="s">
        <v>71</v>
      </c>
      <c r="L220" s="135">
        <v>14000</v>
      </c>
      <c r="M220" s="154">
        <v>0.2</v>
      </c>
      <c r="N220" s="118">
        <v>528218.4</v>
      </c>
      <c r="O220" s="116">
        <f>+Nomina[[#This Row],[Incremento de Mayo]]+Nomina[[#This Row],[Incremento Febrero]]</f>
        <v>0.32</v>
      </c>
      <c r="P220" s="116">
        <v>0.12</v>
      </c>
    </row>
    <row r="221" spans="1:16" s="109" customFormat="1" x14ac:dyDescent="0.2">
      <c r="A221" s="119">
        <v>220</v>
      </c>
      <c r="B221" s="112" t="s">
        <v>925</v>
      </c>
      <c r="C221" s="113">
        <v>3</v>
      </c>
      <c r="D221" s="141" t="s">
        <v>70</v>
      </c>
      <c r="E221" s="130" t="s">
        <v>671</v>
      </c>
      <c r="F221" s="112" t="s">
        <v>44</v>
      </c>
      <c r="G221" s="112" t="s">
        <v>136</v>
      </c>
      <c r="H221" s="114">
        <v>333861</v>
      </c>
      <c r="I221" s="115">
        <v>3</v>
      </c>
      <c r="J221" s="115">
        <v>3</v>
      </c>
      <c r="K221" s="115" t="s">
        <v>70</v>
      </c>
      <c r="L221" s="135">
        <v>14000</v>
      </c>
      <c r="M221" s="154">
        <v>0.2</v>
      </c>
      <c r="N221" s="118">
        <v>400633.2</v>
      </c>
      <c r="O221" s="116">
        <f>+Nomina[[#This Row],[Incremento de Mayo]]+Nomina[[#This Row],[Incremento Febrero]]</f>
        <v>0.32</v>
      </c>
      <c r="P221" s="116">
        <v>0.12</v>
      </c>
    </row>
    <row r="222" spans="1:16" s="109" customFormat="1" x14ac:dyDescent="0.2">
      <c r="A222" s="119">
        <v>221</v>
      </c>
      <c r="B222" s="112" t="s">
        <v>926</v>
      </c>
      <c r="C222" s="113">
        <v>3</v>
      </c>
      <c r="D222" s="141" t="s">
        <v>70</v>
      </c>
      <c r="E222" s="130" t="s">
        <v>671</v>
      </c>
      <c r="F222" s="112" t="s">
        <v>665</v>
      </c>
      <c r="G222" s="112" t="s">
        <v>31</v>
      </c>
      <c r="H222" s="114">
        <v>333824</v>
      </c>
      <c r="I222" s="115" t="s">
        <v>131</v>
      </c>
      <c r="J222" s="115">
        <v>3</v>
      </c>
      <c r="K222" s="115" t="s">
        <v>70</v>
      </c>
      <c r="L222" s="135">
        <v>14000</v>
      </c>
      <c r="M222" s="154">
        <v>0.2</v>
      </c>
      <c r="N222" s="118">
        <v>400588.79999999999</v>
      </c>
      <c r="O222" s="116">
        <f>+Nomina[[#This Row],[Incremento de Mayo]]+Nomina[[#This Row],[Incremento Febrero]]</f>
        <v>0.32</v>
      </c>
      <c r="P222" s="116">
        <v>0.12</v>
      </c>
    </row>
    <row r="223" spans="1:16" s="109" customFormat="1" x14ac:dyDescent="0.2">
      <c r="A223" s="119">
        <v>222</v>
      </c>
      <c r="B223" s="112" t="s">
        <v>927</v>
      </c>
      <c r="C223" s="113">
        <v>3</v>
      </c>
      <c r="D223" s="141" t="s">
        <v>70</v>
      </c>
      <c r="E223" s="130" t="s">
        <v>671</v>
      </c>
      <c r="F223" s="112" t="s">
        <v>128</v>
      </c>
      <c r="G223" s="112" t="s">
        <v>30</v>
      </c>
      <c r="H223" s="114">
        <v>331474</v>
      </c>
      <c r="I223" s="115">
        <v>3</v>
      </c>
      <c r="J223" s="115">
        <v>3</v>
      </c>
      <c r="K223" s="115" t="s">
        <v>70</v>
      </c>
      <c r="L223" s="135">
        <v>14000</v>
      </c>
      <c r="M223" s="154">
        <v>0.2</v>
      </c>
      <c r="N223" s="118">
        <v>397768.8</v>
      </c>
      <c r="O223" s="116">
        <f>+Nomina[[#This Row],[Incremento de Mayo]]+Nomina[[#This Row],[Incremento Febrero]]</f>
        <v>0.32</v>
      </c>
      <c r="P223" s="116">
        <v>0.12</v>
      </c>
    </row>
    <row r="224" spans="1:16" s="109" customFormat="1" x14ac:dyDescent="0.2">
      <c r="A224" s="119">
        <v>223</v>
      </c>
      <c r="B224" s="112" t="s">
        <v>928</v>
      </c>
      <c r="C224" s="113">
        <v>3</v>
      </c>
      <c r="D224" s="141" t="s">
        <v>70</v>
      </c>
      <c r="E224" s="130" t="s">
        <v>671</v>
      </c>
      <c r="F224" s="112" t="s">
        <v>23</v>
      </c>
      <c r="G224" s="112" t="s">
        <v>41</v>
      </c>
      <c r="H224" s="114">
        <v>331214</v>
      </c>
      <c r="I224" s="115" t="s">
        <v>131</v>
      </c>
      <c r="J224" s="115">
        <v>3</v>
      </c>
      <c r="K224" s="115" t="s">
        <v>70</v>
      </c>
      <c r="L224" s="135">
        <v>14000</v>
      </c>
      <c r="M224" s="154">
        <v>0.2</v>
      </c>
      <c r="N224" s="118">
        <v>397456.8</v>
      </c>
      <c r="O224" s="116">
        <f>+Nomina[[#This Row],[Incremento de Mayo]]+Nomina[[#This Row],[Incremento Febrero]]</f>
        <v>0.32</v>
      </c>
      <c r="P224" s="116">
        <v>0.12</v>
      </c>
    </row>
    <row r="225" spans="1:16" s="109" customFormat="1" x14ac:dyDescent="0.2">
      <c r="A225" s="119">
        <v>224</v>
      </c>
      <c r="B225" s="112" t="s">
        <v>929</v>
      </c>
      <c r="C225" s="113">
        <v>4</v>
      </c>
      <c r="D225" s="141" t="s">
        <v>90</v>
      </c>
      <c r="E225" s="130" t="s">
        <v>668</v>
      </c>
      <c r="F225" s="112" t="s">
        <v>24</v>
      </c>
      <c r="G225" s="112" t="s">
        <v>24</v>
      </c>
      <c r="H225" s="114">
        <v>299809</v>
      </c>
      <c r="I225" s="115" t="s">
        <v>131</v>
      </c>
      <c r="J225" s="115">
        <v>4</v>
      </c>
      <c r="K225" s="115" t="s">
        <v>90</v>
      </c>
      <c r="L225" s="135">
        <v>14000</v>
      </c>
      <c r="M225" s="154">
        <v>0.2</v>
      </c>
      <c r="N225" s="118">
        <v>359770.8</v>
      </c>
      <c r="O225" s="116">
        <f>+Nomina[[#This Row],[Incremento de Mayo]]+Nomina[[#This Row],[Incremento Febrero]]</f>
        <v>0.32</v>
      </c>
      <c r="P225" s="116">
        <v>0.12</v>
      </c>
    </row>
    <row r="226" spans="1:16" s="109" customFormat="1" x14ac:dyDescent="0.2">
      <c r="A226" s="119">
        <v>225</v>
      </c>
      <c r="B226" s="112" t="s">
        <v>930</v>
      </c>
      <c r="C226" s="113">
        <v>3</v>
      </c>
      <c r="D226" s="141" t="s">
        <v>70</v>
      </c>
      <c r="E226" s="130" t="s">
        <v>671</v>
      </c>
      <c r="F226" s="136" t="s">
        <v>30</v>
      </c>
      <c r="G226" s="112" t="s">
        <v>40</v>
      </c>
      <c r="H226" s="114">
        <v>325528</v>
      </c>
      <c r="I226" s="115">
        <v>3</v>
      </c>
      <c r="J226" s="115">
        <v>3</v>
      </c>
      <c r="K226" s="115" t="s">
        <v>70</v>
      </c>
      <c r="L226" s="135">
        <v>14000</v>
      </c>
      <c r="M226" s="154">
        <v>0.2</v>
      </c>
      <c r="N226" s="118">
        <v>390633.6</v>
      </c>
      <c r="O226" s="116">
        <f>+Nomina[[#This Row],[Incremento de Mayo]]+Nomina[[#This Row],[Incremento Febrero]]</f>
        <v>0.32</v>
      </c>
      <c r="P226" s="116">
        <v>0.12</v>
      </c>
    </row>
    <row r="227" spans="1:16" s="109" customFormat="1" x14ac:dyDescent="0.2">
      <c r="A227" s="119">
        <v>226</v>
      </c>
      <c r="B227" s="112" t="s">
        <v>931</v>
      </c>
      <c r="C227" s="113">
        <v>3</v>
      </c>
      <c r="D227" s="141" t="s">
        <v>75</v>
      </c>
      <c r="E227" s="130" t="s">
        <v>674</v>
      </c>
      <c r="F227" s="112" t="s">
        <v>128</v>
      </c>
      <c r="G227" s="112" t="s">
        <v>13</v>
      </c>
      <c r="H227" s="114">
        <v>349258</v>
      </c>
      <c r="I227" s="115">
        <v>3</v>
      </c>
      <c r="J227" s="115">
        <v>3</v>
      </c>
      <c r="K227" s="115" t="s">
        <v>75</v>
      </c>
      <c r="L227" s="135">
        <v>14000</v>
      </c>
      <c r="M227" s="154">
        <v>0.2</v>
      </c>
      <c r="N227" s="118">
        <v>419109.6</v>
      </c>
      <c r="O227" s="116">
        <f>+Nomina[[#This Row],[Incremento de Mayo]]+Nomina[[#This Row],[Incremento Febrero]]</f>
        <v>0.32</v>
      </c>
      <c r="P227" s="116">
        <v>0.12</v>
      </c>
    </row>
    <row r="228" spans="1:16" s="109" customFormat="1" x14ac:dyDescent="0.2">
      <c r="A228" s="119">
        <v>227</v>
      </c>
      <c r="B228" s="112" t="s">
        <v>932</v>
      </c>
      <c r="C228" s="113">
        <v>2</v>
      </c>
      <c r="D228" s="141" t="s">
        <v>69</v>
      </c>
      <c r="E228" s="130" t="s">
        <v>673</v>
      </c>
      <c r="F228" s="112" t="s">
        <v>128</v>
      </c>
      <c r="G228" s="112" t="s">
        <v>1058</v>
      </c>
      <c r="H228" s="114">
        <v>242360</v>
      </c>
      <c r="I228" s="115" t="s">
        <v>131</v>
      </c>
      <c r="J228" s="115">
        <v>2</v>
      </c>
      <c r="K228" s="115" t="s">
        <v>69</v>
      </c>
      <c r="L228" s="135">
        <v>14000</v>
      </c>
      <c r="M228" s="154">
        <v>0.2</v>
      </c>
      <c r="N228" s="118">
        <v>290832</v>
      </c>
      <c r="O228" s="116">
        <f>+Nomina[[#This Row],[Incremento de Mayo]]+Nomina[[#This Row],[Incremento Febrero]]</f>
        <v>0.32</v>
      </c>
      <c r="P228" s="116">
        <v>0.12</v>
      </c>
    </row>
    <row r="229" spans="1:16" s="109" customFormat="1" x14ac:dyDescent="0.2">
      <c r="A229" s="119">
        <v>228</v>
      </c>
      <c r="B229" s="112" t="s">
        <v>933</v>
      </c>
      <c r="C229" s="113">
        <v>4</v>
      </c>
      <c r="D229" s="141" t="s">
        <v>71</v>
      </c>
      <c r="E229" s="130" t="s">
        <v>670</v>
      </c>
      <c r="F229" s="112" t="s">
        <v>14</v>
      </c>
      <c r="G229" s="112" t="s">
        <v>134</v>
      </c>
      <c r="H229" s="114">
        <v>377333.6</v>
      </c>
      <c r="I229" s="115">
        <v>4</v>
      </c>
      <c r="J229" s="115">
        <v>4</v>
      </c>
      <c r="K229" s="115" t="s">
        <v>71</v>
      </c>
      <c r="L229" s="135">
        <v>14000</v>
      </c>
      <c r="M229" s="154">
        <v>0.2</v>
      </c>
      <c r="N229" s="118">
        <v>452800.31999999995</v>
      </c>
      <c r="O229" s="116">
        <f>+Nomina[[#This Row],[Incremento de Mayo]]+Nomina[[#This Row],[Incremento Febrero]]</f>
        <v>0.32</v>
      </c>
      <c r="P229" s="116">
        <v>0.12</v>
      </c>
    </row>
    <row r="230" spans="1:16" s="109" customFormat="1" x14ac:dyDescent="0.2">
      <c r="A230" s="119">
        <v>229</v>
      </c>
      <c r="B230" s="112" t="s">
        <v>934</v>
      </c>
      <c r="C230" s="113">
        <v>3</v>
      </c>
      <c r="D230" s="141" t="s">
        <v>70</v>
      </c>
      <c r="E230" s="130" t="s">
        <v>671</v>
      </c>
      <c r="F230" s="112" t="s">
        <v>665</v>
      </c>
      <c r="G230" s="112" t="s">
        <v>27</v>
      </c>
      <c r="H230" s="114">
        <v>325528</v>
      </c>
      <c r="I230" s="115">
        <v>3</v>
      </c>
      <c r="J230" s="115">
        <v>3</v>
      </c>
      <c r="K230" s="115" t="s">
        <v>70</v>
      </c>
      <c r="L230" s="135">
        <v>14000</v>
      </c>
      <c r="M230" s="154">
        <v>0.2</v>
      </c>
      <c r="N230" s="118">
        <v>390633.6</v>
      </c>
      <c r="O230" s="116">
        <f>+Nomina[[#This Row],[Incremento de Mayo]]+Nomina[[#This Row],[Incremento Febrero]]</f>
        <v>0.32</v>
      </c>
      <c r="P230" s="116">
        <v>0.12</v>
      </c>
    </row>
    <row r="231" spans="1:16" s="109" customFormat="1" x14ac:dyDescent="0.2">
      <c r="A231" s="119">
        <v>230</v>
      </c>
      <c r="B231" s="112" t="s">
        <v>935</v>
      </c>
      <c r="C231" s="113">
        <v>4</v>
      </c>
      <c r="D231" s="141" t="s">
        <v>76</v>
      </c>
      <c r="E231" s="130" t="s">
        <v>689</v>
      </c>
      <c r="F231" s="136" t="s">
        <v>44</v>
      </c>
      <c r="G231" s="112" t="s">
        <v>44</v>
      </c>
      <c r="H231" s="114">
        <v>455781</v>
      </c>
      <c r="I231" s="115" t="s">
        <v>131</v>
      </c>
      <c r="J231" s="115">
        <v>4</v>
      </c>
      <c r="K231" s="115" t="s">
        <v>76</v>
      </c>
      <c r="L231" s="135">
        <v>14000</v>
      </c>
      <c r="M231" s="154">
        <v>0.2</v>
      </c>
      <c r="N231" s="118">
        <v>546937.19999999995</v>
      </c>
      <c r="O231" s="116">
        <f>+Nomina[[#This Row],[Incremento de Mayo]]+Nomina[[#This Row],[Incremento Febrero]]</f>
        <v>0.32</v>
      </c>
      <c r="P231" s="116">
        <v>0.12</v>
      </c>
    </row>
    <row r="232" spans="1:16" s="109" customFormat="1" x14ac:dyDescent="0.2">
      <c r="A232" s="119">
        <v>231</v>
      </c>
      <c r="B232" s="112" t="s">
        <v>936</v>
      </c>
      <c r="C232" s="113">
        <v>3</v>
      </c>
      <c r="D232" s="141" t="s">
        <v>70</v>
      </c>
      <c r="E232" s="130" t="s">
        <v>671</v>
      </c>
      <c r="F232" s="112" t="s">
        <v>44</v>
      </c>
      <c r="G232" s="112" t="s">
        <v>132</v>
      </c>
      <c r="H232" s="114">
        <v>321941</v>
      </c>
      <c r="I232" s="115">
        <v>3</v>
      </c>
      <c r="J232" s="115">
        <v>3</v>
      </c>
      <c r="K232" s="115" t="s">
        <v>70</v>
      </c>
      <c r="L232" s="135">
        <v>14000</v>
      </c>
      <c r="M232" s="154">
        <v>0.2</v>
      </c>
      <c r="N232" s="118">
        <v>386329.2</v>
      </c>
      <c r="O232" s="116">
        <f>+Nomina[[#This Row],[Incremento de Mayo]]+Nomina[[#This Row],[Incremento Febrero]]</f>
        <v>0.32</v>
      </c>
      <c r="P232" s="116">
        <v>0.12</v>
      </c>
    </row>
    <row r="233" spans="1:16" s="109" customFormat="1" x14ac:dyDescent="0.2">
      <c r="A233" s="119">
        <v>232</v>
      </c>
      <c r="B233" s="112" t="s">
        <v>937</v>
      </c>
      <c r="C233" s="113">
        <v>4</v>
      </c>
      <c r="D233" s="141" t="s">
        <v>76</v>
      </c>
      <c r="E233" s="130" t="s">
        <v>689</v>
      </c>
      <c r="F233" s="136" t="s">
        <v>14</v>
      </c>
      <c r="G233" s="112" t="s">
        <v>30</v>
      </c>
      <c r="H233" s="114">
        <v>512284</v>
      </c>
      <c r="I233" s="115" t="s">
        <v>131</v>
      </c>
      <c r="J233" s="115">
        <v>4</v>
      </c>
      <c r="K233" s="115" t="s">
        <v>76</v>
      </c>
      <c r="L233" s="135">
        <v>14000</v>
      </c>
      <c r="M233" s="154">
        <v>0.2</v>
      </c>
      <c r="N233" s="118">
        <v>614740.80000000005</v>
      </c>
      <c r="O233" s="116">
        <f>+Nomina[[#This Row],[Incremento de Mayo]]+Nomina[[#This Row],[Incremento Febrero]]</f>
        <v>0.32</v>
      </c>
      <c r="P233" s="116">
        <v>0.12</v>
      </c>
    </row>
    <row r="234" spans="1:16" s="109" customFormat="1" x14ac:dyDescent="0.2">
      <c r="A234" s="119">
        <v>233</v>
      </c>
      <c r="B234" s="112" t="s">
        <v>938</v>
      </c>
      <c r="C234" s="113">
        <v>3</v>
      </c>
      <c r="D234" s="141" t="s">
        <v>70</v>
      </c>
      <c r="E234" s="130" t="s">
        <v>671</v>
      </c>
      <c r="F234" s="112" t="s">
        <v>128</v>
      </c>
      <c r="G234" s="112" t="s">
        <v>32</v>
      </c>
      <c r="H234" s="114">
        <v>320536</v>
      </c>
      <c r="I234" s="115">
        <v>3</v>
      </c>
      <c r="J234" s="115">
        <v>3</v>
      </c>
      <c r="K234" s="115" t="s">
        <v>70</v>
      </c>
      <c r="L234" s="135">
        <v>14000</v>
      </c>
      <c r="M234" s="154">
        <v>0.2</v>
      </c>
      <c r="N234" s="118">
        <v>384643.2</v>
      </c>
      <c r="O234" s="116">
        <f>+Nomina[[#This Row],[Incremento de Mayo]]+Nomina[[#This Row],[Incremento Febrero]]</f>
        <v>0.32</v>
      </c>
      <c r="P234" s="116">
        <v>0.12</v>
      </c>
    </row>
    <row r="235" spans="1:16" s="109" customFormat="1" x14ac:dyDescent="0.2">
      <c r="A235" s="119">
        <v>234</v>
      </c>
      <c r="B235" s="112" t="s">
        <v>939</v>
      </c>
      <c r="C235" s="113">
        <v>3</v>
      </c>
      <c r="D235" s="141" t="s">
        <v>82</v>
      </c>
      <c r="E235" s="130" t="s">
        <v>675</v>
      </c>
      <c r="F235" s="112" t="s">
        <v>665</v>
      </c>
      <c r="G235" s="112" t="s">
        <v>122</v>
      </c>
      <c r="H235" s="114">
        <v>341578</v>
      </c>
      <c r="I235" s="115">
        <v>3</v>
      </c>
      <c r="J235" s="115">
        <v>3</v>
      </c>
      <c r="K235" s="115" t="s">
        <v>82</v>
      </c>
      <c r="L235" s="135">
        <v>14000</v>
      </c>
      <c r="M235" s="154">
        <v>0.2</v>
      </c>
      <c r="N235" s="118">
        <v>409893.6</v>
      </c>
      <c r="O235" s="116">
        <f>+Nomina[[#This Row],[Incremento de Mayo]]+Nomina[[#This Row],[Incremento Febrero]]</f>
        <v>0.32</v>
      </c>
      <c r="P235" s="116">
        <v>0.12</v>
      </c>
    </row>
    <row r="236" spans="1:16" s="109" customFormat="1" x14ac:dyDescent="0.2">
      <c r="A236" s="119">
        <v>235</v>
      </c>
      <c r="B236" s="112" t="s">
        <v>940</v>
      </c>
      <c r="C236" s="113">
        <v>3</v>
      </c>
      <c r="D236" s="141" t="s">
        <v>70</v>
      </c>
      <c r="E236" s="130" t="s">
        <v>671</v>
      </c>
      <c r="F236" s="112" t="s">
        <v>20</v>
      </c>
      <c r="G236" s="112" t="s">
        <v>132</v>
      </c>
      <c r="H236" s="114">
        <v>317979</v>
      </c>
      <c r="I236" s="115">
        <v>3</v>
      </c>
      <c r="J236" s="115">
        <v>3</v>
      </c>
      <c r="K236" s="115" t="s">
        <v>70</v>
      </c>
      <c r="L236" s="135">
        <v>14000</v>
      </c>
      <c r="M236" s="154">
        <v>0.2</v>
      </c>
      <c r="N236" s="118">
        <v>381574.8</v>
      </c>
      <c r="O236" s="116">
        <f>+Nomina[[#This Row],[Incremento de Mayo]]+Nomina[[#This Row],[Incremento Febrero]]</f>
        <v>0.32</v>
      </c>
      <c r="P236" s="116">
        <v>0.12</v>
      </c>
    </row>
    <row r="237" spans="1:16" s="109" customFormat="1" x14ac:dyDescent="0.2">
      <c r="A237" s="119">
        <v>236</v>
      </c>
      <c r="B237" s="112" t="s">
        <v>941</v>
      </c>
      <c r="C237" s="113">
        <v>3</v>
      </c>
      <c r="D237" s="141" t="s">
        <v>70</v>
      </c>
      <c r="E237" s="130" t="s">
        <v>671</v>
      </c>
      <c r="F237" s="112" t="s">
        <v>128</v>
      </c>
      <c r="G237" s="112" t="s">
        <v>32</v>
      </c>
      <c r="H237" s="114">
        <v>317887</v>
      </c>
      <c r="I237" s="115">
        <v>3</v>
      </c>
      <c r="J237" s="115">
        <v>3</v>
      </c>
      <c r="K237" s="115" t="s">
        <v>70</v>
      </c>
      <c r="L237" s="135">
        <v>14000</v>
      </c>
      <c r="M237" s="154">
        <v>0.2</v>
      </c>
      <c r="N237" s="118">
        <v>381464.4</v>
      </c>
      <c r="O237" s="116">
        <f>+Nomina[[#This Row],[Incremento de Mayo]]+Nomina[[#This Row],[Incremento Febrero]]</f>
        <v>0.32</v>
      </c>
      <c r="P237" s="116">
        <v>0.12</v>
      </c>
    </row>
    <row r="238" spans="1:16" s="109" customFormat="1" ht="14.45" customHeight="1" x14ac:dyDescent="0.2">
      <c r="A238" s="119">
        <v>237</v>
      </c>
      <c r="B238" s="112" t="s">
        <v>942</v>
      </c>
      <c r="C238" s="113">
        <v>4</v>
      </c>
      <c r="D238" s="141" t="s">
        <v>71</v>
      </c>
      <c r="E238" s="130" t="s">
        <v>670</v>
      </c>
      <c r="F238" s="112" t="s">
        <v>24</v>
      </c>
      <c r="G238" s="112" t="s">
        <v>30</v>
      </c>
      <c r="H238" s="114">
        <v>485892</v>
      </c>
      <c r="I238" s="115" t="s">
        <v>131</v>
      </c>
      <c r="J238" s="115">
        <v>4</v>
      </c>
      <c r="K238" s="115" t="s">
        <v>71</v>
      </c>
      <c r="L238" s="135">
        <v>14000</v>
      </c>
      <c r="M238" s="154">
        <v>0.2</v>
      </c>
      <c r="N238" s="118">
        <v>583070.4</v>
      </c>
      <c r="O238" s="116">
        <f>+Nomina[[#This Row],[Incremento de Mayo]]+Nomina[[#This Row],[Incremento Febrero]]</f>
        <v>0.32</v>
      </c>
      <c r="P238" s="116">
        <v>0.12</v>
      </c>
    </row>
    <row r="239" spans="1:16" s="109" customFormat="1" x14ac:dyDescent="0.2">
      <c r="A239" s="119">
        <v>238</v>
      </c>
      <c r="B239" s="112" t="s">
        <v>943</v>
      </c>
      <c r="C239" s="113">
        <v>2</v>
      </c>
      <c r="D239" s="141" t="s">
        <v>69</v>
      </c>
      <c r="E239" s="130" t="s">
        <v>673</v>
      </c>
      <c r="F239" s="112" t="s">
        <v>665</v>
      </c>
      <c r="G239" s="112" t="s">
        <v>154</v>
      </c>
      <c r="H239" s="114">
        <v>242360</v>
      </c>
      <c r="I239" s="115" t="s">
        <v>131</v>
      </c>
      <c r="J239" s="115">
        <v>3</v>
      </c>
      <c r="K239" s="115" t="s">
        <v>70</v>
      </c>
      <c r="L239" s="135">
        <v>14000</v>
      </c>
      <c r="M239" s="154">
        <v>0.35</v>
      </c>
      <c r="N239" s="118">
        <v>327186</v>
      </c>
      <c r="O239" s="116">
        <f>+Nomina[[#This Row],[Incremento de Mayo]]+Nomina[[#This Row],[Incremento Febrero]]</f>
        <v>0.47</v>
      </c>
      <c r="P239" s="116">
        <v>0.12</v>
      </c>
    </row>
    <row r="240" spans="1:16" s="109" customFormat="1" x14ac:dyDescent="0.2">
      <c r="A240" s="119">
        <v>239</v>
      </c>
      <c r="B240" s="112" t="s">
        <v>944</v>
      </c>
      <c r="C240" s="113">
        <v>3</v>
      </c>
      <c r="D240" s="141" t="s">
        <v>82</v>
      </c>
      <c r="E240" s="130" t="s">
        <v>675</v>
      </c>
      <c r="F240" s="112" t="s">
        <v>14</v>
      </c>
      <c r="G240" s="112" t="s">
        <v>14</v>
      </c>
      <c r="H240" s="114">
        <v>327811.68</v>
      </c>
      <c r="I240" s="115" t="s">
        <v>131</v>
      </c>
      <c r="J240" s="115">
        <v>3</v>
      </c>
      <c r="K240" s="115" t="s">
        <v>82</v>
      </c>
      <c r="L240" s="135">
        <v>14000</v>
      </c>
      <c r="M240" s="154">
        <v>0.2</v>
      </c>
      <c r="N240" s="118">
        <v>393374.016</v>
      </c>
      <c r="O240" s="116">
        <f>+Nomina[[#This Row],[Incremento de Mayo]]+Nomina[[#This Row],[Incremento Febrero]]</f>
        <v>0.32</v>
      </c>
      <c r="P240" s="116">
        <v>0.12</v>
      </c>
    </row>
    <row r="241" spans="1:16" s="109" customFormat="1" x14ac:dyDescent="0.2">
      <c r="A241" s="119">
        <v>240</v>
      </c>
      <c r="B241" s="112" t="s">
        <v>945</v>
      </c>
      <c r="C241" s="113">
        <v>3</v>
      </c>
      <c r="D241" s="141" t="s">
        <v>70</v>
      </c>
      <c r="E241" s="130" t="s">
        <v>671</v>
      </c>
      <c r="F241" s="112" t="s">
        <v>23</v>
      </c>
      <c r="G241" s="112" t="s">
        <v>148</v>
      </c>
      <c r="H241" s="114">
        <v>316779</v>
      </c>
      <c r="I241" s="115" t="s">
        <v>131</v>
      </c>
      <c r="J241" s="115">
        <v>3</v>
      </c>
      <c r="K241" s="115" t="s">
        <v>70</v>
      </c>
      <c r="L241" s="135">
        <v>14000</v>
      </c>
      <c r="M241" s="154">
        <v>0.2</v>
      </c>
      <c r="N241" s="118">
        <v>380134.8</v>
      </c>
      <c r="O241" s="116">
        <f>+Nomina[[#This Row],[Incremento de Mayo]]+Nomina[[#This Row],[Incremento Febrero]]</f>
        <v>0.32</v>
      </c>
      <c r="P241" s="116">
        <v>0.12</v>
      </c>
    </row>
    <row r="242" spans="1:16" s="109" customFormat="1" x14ac:dyDescent="0.2">
      <c r="A242" s="119">
        <v>241</v>
      </c>
      <c r="B242" s="112" t="s">
        <v>946</v>
      </c>
      <c r="C242" s="113">
        <v>3</v>
      </c>
      <c r="D242" s="141" t="s">
        <v>70</v>
      </c>
      <c r="E242" s="130" t="s">
        <v>671</v>
      </c>
      <c r="F242" s="112" t="s">
        <v>43</v>
      </c>
      <c r="G242" s="112" t="s">
        <v>29</v>
      </c>
      <c r="H242" s="114">
        <v>314904</v>
      </c>
      <c r="I242" s="115">
        <v>3</v>
      </c>
      <c r="J242" s="115">
        <v>3</v>
      </c>
      <c r="K242" s="115" t="s">
        <v>70</v>
      </c>
      <c r="L242" s="135">
        <v>14000</v>
      </c>
      <c r="M242" s="154">
        <v>0.2</v>
      </c>
      <c r="N242" s="118">
        <v>377884.8</v>
      </c>
      <c r="O242" s="116">
        <f>+Nomina[[#This Row],[Incremento de Mayo]]+Nomina[[#This Row],[Incremento Febrero]]</f>
        <v>0.32</v>
      </c>
      <c r="P242" s="116">
        <v>0.12</v>
      </c>
    </row>
    <row r="243" spans="1:16" s="109" customFormat="1" x14ac:dyDescent="0.2">
      <c r="A243" s="119">
        <v>242</v>
      </c>
      <c r="B243" s="112" t="s">
        <v>947</v>
      </c>
      <c r="C243" s="113">
        <v>3</v>
      </c>
      <c r="D243" s="141" t="s">
        <v>70</v>
      </c>
      <c r="E243" s="130" t="s">
        <v>671</v>
      </c>
      <c r="F243" s="112" t="s">
        <v>24</v>
      </c>
      <c r="G243" s="112" t="s">
        <v>1059</v>
      </c>
      <c r="H243" s="114">
        <v>309558</v>
      </c>
      <c r="I243" s="115" t="s">
        <v>131</v>
      </c>
      <c r="J243" s="115">
        <v>3</v>
      </c>
      <c r="K243" s="115" t="s">
        <v>70</v>
      </c>
      <c r="L243" s="135">
        <v>14000</v>
      </c>
      <c r="M243" s="154">
        <v>0.2</v>
      </c>
      <c r="N243" s="118">
        <v>371469.6</v>
      </c>
      <c r="O243" s="116">
        <f>+Nomina[[#This Row],[Incremento de Mayo]]+Nomina[[#This Row],[Incremento Febrero]]</f>
        <v>0.32</v>
      </c>
      <c r="P243" s="116">
        <v>0.12</v>
      </c>
    </row>
    <row r="244" spans="1:16" s="109" customFormat="1" x14ac:dyDescent="0.2">
      <c r="A244" s="119">
        <v>243</v>
      </c>
      <c r="B244" s="112" t="s">
        <v>948</v>
      </c>
      <c r="C244" s="113">
        <v>3</v>
      </c>
      <c r="D244" s="141" t="s">
        <v>70</v>
      </c>
      <c r="E244" s="130" t="s">
        <v>671</v>
      </c>
      <c r="F244" s="112" t="s">
        <v>20</v>
      </c>
      <c r="G244" s="112" t="s">
        <v>20</v>
      </c>
      <c r="H244" s="114">
        <v>309180</v>
      </c>
      <c r="I244" s="115">
        <v>3</v>
      </c>
      <c r="J244" s="115">
        <v>3</v>
      </c>
      <c r="K244" s="115" t="s">
        <v>70</v>
      </c>
      <c r="L244" s="135">
        <v>14000</v>
      </c>
      <c r="M244" s="154">
        <v>0.2</v>
      </c>
      <c r="N244" s="118">
        <v>371016</v>
      </c>
      <c r="O244" s="116">
        <f>+Nomina[[#This Row],[Incremento de Mayo]]+Nomina[[#This Row],[Incremento Febrero]]</f>
        <v>0.32</v>
      </c>
      <c r="P244" s="116">
        <v>0.12</v>
      </c>
    </row>
    <row r="245" spans="1:16" s="109" customFormat="1" x14ac:dyDescent="0.2">
      <c r="A245" s="119">
        <v>244</v>
      </c>
      <c r="B245" s="112" t="s">
        <v>949</v>
      </c>
      <c r="C245" s="113">
        <v>3</v>
      </c>
      <c r="D245" s="141" t="s">
        <v>70</v>
      </c>
      <c r="E245" s="130" t="s">
        <v>671</v>
      </c>
      <c r="F245" s="136" t="s">
        <v>128</v>
      </c>
      <c r="G245" s="136" t="s">
        <v>1058</v>
      </c>
      <c r="H245" s="114">
        <v>307610</v>
      </c>
      <c r="I245" s="115" t="s">
        <v>131</v>
      </c>
      <c r="J245" s="115">
        <v>3</v>
      </c>
      <c r="K245" s="115" t="s">
        <v>70</v>
      </c>
      <c r="L245" s="135">
        <v>14000</v>
      </c>
      <c r="M245" s="154">
        <v>0.2</v>
      </c>
      <c r="N245" s="118">
        <v>369132</v>
      </c>
      <c r="O245" s="116">
        <f>+Nomina[[#This Row],[Incremento de Mayo]]+Nomina[[#This Row],[Incremento Febrero]]</f>
        <v>0.32</v>
      </c>
      <c r="P245" s="116">
        <v>0.12</v>
      </c>
    </row>
    <row r="246" spans="1:16" s="109" customFormat="1" x14ac:dyDescent="0.2">
      <c r="A246" s="119">
        <v>245</v>
      </c>
      <c r="B246" s="112" t="s">
        <v>950</v>
      </c>
      <c r="C246" s="113">
        <v>3</v>
      </c>
      <c r="D246" s="141" t="s">
        <v>70</v>
      </c>
      <c r="E246" s="130" t="s">
        <v>671</v>
      </c>
      <c r="F246" s="112" t="s">
        <v>33</v>
      </c>
      <c r="G246" s="112" t="s">
        <v>35</v>
      </c>
      <c r="H246" s="114">
        <v>304741</v>
      </c>
      <c r="I246" s="115">
        <v>3</v>
      </c>
      <c r="J246" s="115">
        <v>3</v>
      </c>
      <c r="K246" s="115" t="s">
        <v>70</v>
      </c>
      <c r="L246" s="135">
        <v>14000</v>
      </c>
      <c r="M246" s="154">
        <v>0.2</v>
      </c>
      <c r="N246" s="118">
        <v>365689.2</v>
      </c>
      <c r="O246" s="116">
        <f>+Nomina[[#This Row],[Incremento de Mayo]]+Nomina[[#This Row],[Incremento Febrero]]</f>
        <v>0.32</v>
      </c>
      <c r="P246" s="116">
        <v>0.12</v>
      </c>
    </row>
    <row r="247" spans="1:16" s="109" customFormat="1" x14ac:dyDescent="0.2">
      <c r="A247" s="119">
        <v>246</v>
      </c>
      <c r="B247" s="112" t="s">
        <v>951</v>
      </c>
      <c r="C247" s="113">
        <v>3</v>
      </c>
      <c r="D247" s="141" t="s">
        <v>70</v>
      </c>
      <c r="E247" s="130" t="s">
        <v>671</v>
      </c>
      <c r="F247" s="112" t="s">
        <v>30</v>
      </c>
      <c r="G247" s="112" t="s">
        <v>31</v>
      </c>
      <c r="H247" s="114">
        <v>303975.93</v>
      </c>
      <c r="I247" s="115">
        <v>3</v>
      </c>
      <c r="J247" s="115">
        <v>3</v>
      </c>
      <c r="K247" s="115" t="s">
        <v>70</v>
      </c>
      <c r="L247" s="135">
        <v>14000</v>
      </c>
      <c r="M247" s="154">
        <v>0.2</v>
      </c>
      <c r="N247" s="118">
        <v>364771.11599999998</v>
      </c>
      <c r="O247" s="116">
        <f>+Nomina[[#This Row],[Incremento de Mayo]]+Nomina[[#This Row],[Incremento Febrero]]</f>
        <v>0.32</v>
      </c>
      <c r="P247" s="116">
        <v>0.12</v>
      </c>
    </row>
    <row r="248" spans="1:16" s="109" customFormat="1" x14ac:dyDescent="0.2">
      <c r="A248" s="119">
        <v>247</v>
      </c>
      <c r="B248" s="112" t="s">
        <v>952</v>
      </c>
      <c r="C248" s="113">
        <v>3</v>
      </c>
      <c r="D248" s="141" t="s">
        <v>70</v>
      </c>
      <c r="E248" s="130" t="s">
        <v>671</v>
      </c>
      <c r="F248" s="112" t="s">
        <v>128</v>
      </c>
      <c r="G248" s="112" t="s">
        <v>1058</v>
      </c>
      <c r="H248" s="114">
        <v>301152</v>
      </c>
      <c r="I248" s="115">
        <v>3</v>
      </c>
      <c r="J248" s="115">
        <v>3</v>
      </c>
      <c r="K248" s="115" t="s">
        <v>70</v>
      </c>
      <c r="L248" s="135">
        <v>14000</v>
      </c>
      <c r="M248" s="154">
        <v>0.2</v>
      </c>
      <c r="N248" s="118">
        <v>361382.40000000002</v>
      </c>
      <c r="O248" s="116">
        <f>+Nomina[[#This Row],[Incremento de Mayo]]+Nomina[[#This Row],[Incremento Febrero]]</f>
        <v>0.32</v>
      </c>
      <c r="P248" s="116">
        <v>0.12</v>
      </c>
    </row>
    <row r="249" spans="1:16" s="109" customFormat="1" x14ac:dyDescent="0.2">
      <c r="A249" s="119">
        <v>248</v>
      </c>
      <c r="B249" s="112" t="s">
        <v>953</v>
      </c>
      <c r="C249" s="113">
        <v>4</v>
      </c>
      <c r="D249" s="141" t="s">
        <v>210</v>
      </c>
      <c r="E249" s="130" t="s">
        <v>699</v>
      </c>
      <c r="F249" s="136" t="s">
        <v>26</v>
      </c>
      <c r="G249" s="136" t="s">
        <v>26</v>
      </c>
      <c r="H249" s="114">
        <v>476350</v>
      </c>
      <c r="I249" s="115" t="s">
        <v>131</v>
      </c>
      <c r="J249" s="115">
        <v>4</v>
      </c>
      <c r="K249" s="115" t="s">
        <v>210</v>
      </c>
      <c r="L249" s="135">
        <v>14000</v>
      </c>
      <c r="M249" s="154">
        <v>0.2</v>
      </c>
      <c r="N249" s="118">
        <v>571620</v>
      </c>
      <c r="O249" s="116">
        <f>+Nomina[[#This Row],[Incremento de Mayo]]+Nomina[[#This Row],[Incremento Febrero]]</f>
        <v>0.32</v>
      </c>
      <c r="P249" s="116">
        <v>0.12</v>
      </c>
    </row>
    <row r="250" spans="1:16" s="109" customFormat="1" ht="14.45" customHeight="1" x14ac:dyDescent="0.2">
      <c r="A250" s="119">
        <v>249</v>
      </c>
      <c r="B250" s="112" t="s">
        <v>954</v>
      </c>
      <c r="C250" s="113">
        <v>4</v>
      </c>
      <c r="D250" s="141" t="s">
        <v>71</v>
      </c>
      <c r="E250" s="130" t="s">
        <v>670</v>
      </c>
      <c r="F250" s="112" t="s">
        <v>128</v>
      </c>
      <c r="G250" s="112" t="s">
        <v>1058</v>
      </c>
      <c r="H250" s="114">
        <v>486544</v>
      </c>
      <c r="I250" s="115" t="s">
        <v>131</v>
      </c>
      <c r="J250" s="115">
        <v>4</v>
      </c>
      <c r="K250" s="115" t="s">
        <v>71</v>
      </c>
      <c r="L250" s="135">
        <v>14000</v>
      </c>
      <c r="M250" s="154">
        <v>0.2</v>
      </c>
      <c r="N250" s="118">
        <v>583852.80000000005</v>
      </c>
      <c r="O250" s="116">
        <f>+Nomina[[#This Row],[Incremento de Mayo]]+Nomina[[#This Row],[Incremento Febrero]]</f>
        <v>0.32</v>
      </c>
      <c r="P250" s="116">
        <v>0.12</v>
      </c>
    </row>
    <row r="251" spans="1:16" s="109" customFormat="1" ht="14.45" customHeight="1" x14ac:dyDescent="0.2">
      <c r="A251" s="119">
        <v>250</v>
      </c>
      <c r="B251" s="112" t="s">
        <v>955</v>
      </c>
      <c r="C251" s="113">
        <v>3</v>
      </c>
      <c r="D251" s="141" t="s">
        <v>94</v>
      </c>
      <c r="E251" s="130" t="s">
        <v>680</v>
      </c>
      <c r="F251" s="112" t="s">
        <v>18</v>
      </c>
      <c r="G251" s="112" t="s">
        <v>45</v>
      </c>
      <c r="H251" s="114">
        <v>239058</v>
      </c>
      <c r="I251" s="115">
        <v>3</v>
      </c>
      <c r="J251" s="115">
        <v>3</v>
      </c>
      <c r="K251" s="115" t="s">
        <v>94</v>
      </c>
      <c r="L251" s="135">
        <v>14000</v>
      </c>
      <c r="M251" s="154">
        <v>0.2</v>
      </c>
      <c r="N251" s="118">
        <v>286869.59999999998</v>
      </c>
      <c r="O251" s="116">
        <f>+Nomina[[#This Row],[Incremento de Mayo]]+Nomina[[#This Row],[Incremento Febrero]]</f>
        <v>0.32</v>
      </c>
      <c r="P251" s="116">
        <v>0.12</v>
      </c>
    </row>
    <row r="252" spans="1:16" s="109" customFormat="1" x14ac:dyDescent="0.2">
      <c r="A252" s="119">
        <v>251</v>
      </c>
      <c r="B252" s="112" t="s">
        <v>956</v>
      </c>
      <c r="C252" s="113">
        <v>3</v>
      </c>
      <c r="D252" s="141" t="s">
        <v>70</v>
      </c>
      <c r="E252" s="130" t="s">
        <v>671</v>
      </c>
      <c r="F252" s="112" t="s">
        <v>128</v>
      </c>
      <c r="G252" s="112" t="s">
        <v>134</v>
      </c>
      <c r="H252" s="114">
        <v>301093</v>
      </c>
      <c r="I252" s="115">
        <v>3</v>
      </c>
      <c r="J252" s="115">
        <v>3</v>
      </c>
      <c r="K252" s="115" t="s">
        <v>70</v>
      </c>
      <c r="L252" s="135">
        <v>14000</v>
      </c>
      <c r="M252" s="154">
        <v>0.2</v>
      </c>
      <c r="N252" s="118">
        <v>361311.6</v>
      </c>
      <c r="O252" s="116">
        <f>+Nomina[[#This Row],[Incremento de Mayo]]+Nomina[[#This Row],[Incremento Febrero]]</f>
        <v>0.32</v>
      </c>
      <c r="P252" s="116">
        <v>0.12</v>
      </c>
    </row>
    <row r="253" spans="1:16" s="109" customFormat="1" x14ac:dyDescent="0.2">
      <c r="A253" s="119">
        <v>252</v>
      </c>
      <c r="B253" s="112" t="s">
        <v>957</v>
      </c>
      <c r="C253" s="113">
        <v>4</v>
      </c>
      <c r="D253" s="141" t="s">
        <v>71</v>
      </c>
      <c r="E253" s="130" t="s">
        <v>670</v>
      </c>
      <c r="F253" s="112" t="s">
        <v>33</v>
      </c>
      <c r="G253" s="112" t="s">
        <v>29</v>
      </c>
      <c r="H253" s="114">
        <v>462490</v>
      </c>
      <c r="I253" s="115">
        <v>4</v>
      </c>
      <c r="J253" s="115">
        <v>4</v>
      </c>
      <c r="K253" s="115" t="s">
        <v>71</v>
      </c>
      <c r="L253" s="135">
        <v>14000</v>
      </c>
      <c r="M253" s="154">
        <v>0.2</v>
      </c>
      <c r="N253" s="118">
        <v>554988</v>
      </c>
      <c r="O253" s="116">
        <f>+Nomina[[#This Row],[Incremento de Mayo]]+Nomina[[#This Row],[Incremento Febrero]]</f>
        <v>0.32</v>
      </c>
      <c r="P253" s="116">
        <v>0.12</v>
      </c>
    </row>
    <row r="254" spans="1:16" s="109" customFormat="1" x14ac:dyDescent="0.2">
      <c r="A254" s="119">
        <v>253</v>
      </c>
      <c r="B254" s="112" t="s">
        <v>958</v>
      </c>
      <c r="C254" s="113">
        <v>3</v>
      </c>
      <c r="D254" s="141" t="s">
        <v>70</v>
      </c>
      <c r="E254" s="130" t="s">
        <v>671</v>
      </c>
      <c r="F254" s="112" t="s">
        <v>26</v>
      </c>
      <c r="G254" s="112" t="s">
        <v>40</v>
      </c>
      <c r="H254" s="114">
        <v>293845</v>
      </c>
      <c r="I254" s="115">
        <v>3</v>
      </c>
      <c r="J254" s="115">
        <v>3</v>
      </c>
      <c r="K254" s="115" t="s">
        <v>70</v>
      </c>
      <c r="L254" s="135">
        <v>14000</v>
      </c>
      <c r="M254" s="154">
        <v>0.2</v>
      </c>
      <c r="N254" s="118">
        <v>352614</v>
      </c>
      <c r="O254" s="116">
        <f>+Nomina[[#This Row],[Incremento de Mayo]]+Nomina[[#This Row],[Incremento Febrero]]</f>
        <v>0.32</v>
      </c>
      <c r="P254" s="116">
        <v>0.12</v>
      </c>
    </row>
    <row r="255" spans="1:16" s="109" customFormat="1" ht="14.45" customHeight="1" x14ac:dyDescent="0.2">
      <c r="A255" s="119">
        <v>254</v>
      </c>
      <c r="B255" s="112" t="s">
        <v>959</v>
      </c>
      <c r="C255" s="113">
        <v>3</v>
      </c>
      <c r="D255" s="141" t="s">
        <v>82</v>
      </c>
      <c r="E255" s="130" t="s">
        <v>675</v>
      </c>
      <c r="F255" s="112" t="s">
        <v>43</v>
      </c>
      <c r="G255" s="112" t="s">
        <v>22</v>
      </c>
      <c r="H255" s="114">
        <v>287843</v>
      </c>
      <c r="I255" s="115">
        <v>3</v>
      </c>
      <c r="J255" s="115">
        <v>4</v>
      </c>
      <c r="K255" s="115" t="s">
        <v>83</v>
      </c>
      <c r="L255" s="135">
        <v>14000</v>
      </c>
      <c r="M255" s="154">
        <v>0.35</v>
      </c>
      <c r="N255" s="118">
        <v>388588.05</v>
      </c>
      <c r="O255" s="116">
        <f>+Nomina[[#This Row],[Incremento de Mayo]]+Nomina[[#This Row],[Incremento Febrero]]</f>
        <v>0.47</v>
      </c>
      <c r="P255" s="116">
        <v>0.12</v>
      </c>
    </row>
    <row r="256" spans="1:16" s="109" customFormat="1" x14ac:dyDescent="0.2">
      <c r="A256" s="119">
        <v>255</v>
      </c>
      <c r="B256" s="112" t="s">
        <v>960</v>
      </c>
      <c r="C256" s="113">
        <v>3</v>
      </c>
      <c r="D256" s="141" t="s">
        <v>70</v>
      </c>
      <c r="E256" s="130" t="s">
        <v>671</v>
      </c>
      <c r="F256" s="112" t="s">
        <v>128</v>
      </c>
      <c r="G256" s="112" t="s">
        <v>30</v>
      </c>
      <c r="H256" s="114">
        <v>291200</v>
      </c>
      <c r="I256" s="115">
        <v>3</v>
      </c>
      <c r="J256" s="115">
        <v>3</v>
      </c>
      <c r="K256" s="115" t="s">
        <v>70</v>
      </c>
      <c r="L256" s="135">
        <v>14000</v>
      </c>
      <c r="M256" s="154">
        <v>0.2</v>
      </c>
      <c r="N256" s="118">
        <v>349440</v>
      </c>
      <c r="O256" s="116">
        <f>+Nomina[[#This Row],[Incremento de Mayo]]+Nomina[[#This Row],[Incremento Febrero]]</f>
        <v>0.32</v>
      </c>
      <c r="P256" s="116">
        <v>0.12</v>
      </c>
    </row>
    <row r="257" spans="1:16" s="109" customFormat="1" x14ac:dyDescent="0.2">
      <c r="A257" s="119">
        <v>256</v>
      </c>
      <c r="B257" s="112" t="s">
        <v>961</v>
      </c>
      <c r="C257" s="113">
        <v>3</v>
      </c>
      <c r="D257" s="141" t="s">
        <v>70</v>
      </c>
      <c r="E257" s="130" t="s">
        <v>671</v>
      </c>
      <c r="F257" s="112" t="s">
        <v>23</v>
      </c>
      <c r="G257" s="112" t="s">
        <v>133</v>
      </c>
      <c r="H257" s="114">
        <v>290929</v>
      </c>
      <c r="I257" s="115">
        <v>3</v>
      </c>
      <c r="J257" s="115">
        <v>3</v>
      </c>
      <c r="K257" s="115" t="s">
        <v>70</v>
      </c>
      <c r="L257" s="135">
        <v>14000</v>
      </c>
      <c r="M257" s="154">
        <v>0.2</v>
      </c>
      <c r="N257" s="118">
        <v>349114.8</v>
      </c>
      <c r="O257" s="116">
        <f>+Nomina[[#This Row],[Incremento de Mayo]]+Nomina[[#This Row],[Incremento Febrero]]</f>
        <v>0.32</v>
      </c>
      <c r="P257" s="116">
        <v>0.12</v>
      </c>
    </row>
    <row r="258" spans="1:16" s="109" customFormat="1" ht="14.45" customHeight="1" x14ac:dyDescent="0.2">
      <c r="A258" s="119">
        <v>257</v>
      </c>
      <c r="B258" s="112" t="s">
        <v>962</v>
      </c>
      <c r="C258" s="113">
        <v>4</v>
      </c>
      <c r="D258" s="141" t="s">
        <v>71</v>
      </c>
      <c r="E258" s="130" t="s">
        <v>670</v>
      </c>
      <c r="F258" s="112" t="s">
        <v>128</v>
      </c>
      <c r="G258" s="112" t="s">
        <v>1058</v>
      </c>
      <c r="H258" s="114">
        <v>403421</v>
      </c>
      <c r="I258" s="115">
        <v>4</v>
      </c>
      <c r="J258" s="115">
        <v>4</v>
      </c>
      <c r="K258" s="115" t="s">
        <v>71</v>
      </c>
      <c r="L258" s="135">
        <v>14000</v>
      </c>
      <c r="M258" s="154">
        <v>0.2</v>
      </c>
      <c r="N258" s="118">
        <v>484105.2</v>
      </c>
      <c r="O258" s="116">
        <f>+Nomina[[#This Row],[Incremento de Mayo]]+Nomina[[#This Row],[Incremento Febrero]]</f>
        <v>0.32</v>
      </c>
      <c r="P258" s="116">
        <v>0.12</v>
      </c>
    </row>
    <row r="259" spans="1:16" s="109" customFormat="1" ht="14.45" customHeight="1" x14ac:dyDescent="0.2">
      <c r="A259" s="119">
        <v>258</v>
      </c>
      <c r="B259" s="112" t="s">
        <v>963</v>
      </c>
      <c r="C259" s="113">
        <v>4</v>
      </c>
      <c r="D259" s="141" t="s">
        <v>71</v>
      </c>
      <c r="E259" s="130" t="s">
        <v>670</v>
      </c>
      <c r="F259" s="136" t="s">
        <v>128</v>
      </c>
      <c r="G259" s="112" t="s">
        <v>138</v>
      </c>
      <c r="H259" s="114">
        <v>402750</v>
      </c>
      <c r="I259" s="115">
        <v>4</v>
      </c>
      <c r="J259" s="115">
        <v>4</v>
      </c>
      <c r="K259" s="115" t="s">
        <v>71</v>
      </c>
      <c r="L259" s="135">
        <v>14000</v>
      </c>
      <c r="M259" s="154">
        <v>0.2</v>
      </c>
      <c r="N259" s="118">
        <v>483300</v>
      </c>
      <c r="O259" s="116">
        <f>+Nomina[[#This Row],[Incremento de Mayo]]+Nomina[[#This Row],[Incremento Febrero]]</f>
        <v>0.32</v>
      </c>
      <c r="P259" s="116">
        <v>0.12</v>
      </c>
    </row>
    <row r="260" spans="1:16" s="110" customFormat="1" x14ac:dyDescent="0.2">
      <c r="A260" s="119">
        <v>259</v>
      </c>
      <c r="B260" s="112" t="s">
        <v>964</v>
      </c>
      <c r="C260" s="113">
        <v>4</v>
      </c>
      <c r="D260" s="141" t="s">
        <v>71</v>
      </c>
      <c r="E260" s="130" t="s">
        <v>670</v>
      </c>
      <c r="F260" s="112" t="s">
        <v>128</v>
      </c>
      <c r="G260" s="112" t="s">
        <v>1058</v>
      </c>
      <c r="H260" s="114">
        <v>435032</v>
      </c>
      <c r="I260" s="115">
        <v>4</v>
      </c>
      <c r="J260" s="115">
        <v>4</v>
      </c>
      <c r="K260" s="115" t="s">
        <v>71</v>
      </c>
      <c r="L260" s="135">
        <v>14000</v>
      </c>
      <c r="M260" s="154">
        <v>0.2</v>
      </c>
      <c r="N260" s="118">
        <v>522038.4</v>
      </c>
      <c r="O260" s="116">
        <f>+Nomina[[#This Row],[Incremento de Mayo]]+Nomina[[#This Row],[Incremento Febrero]]</f>
        <v>0.32</v>
      </c>
      <c r="P260" s="116">
        <v>0.12</v>
      </c>
    </row>
    <row r="261" spans="1:16" s="110" customFormat="1" x14ac:dyDescent="0.2">
      <c r="A261" s="119">
        <v>260</v>
      </c>
      <c r="B261" s="112" t="s">
        <v>965</v>
      </c>
      <c r="C261" s="113">
        <v>3</v>
      </c>
      <c r="D261" s="141" t="s">
        <v>82</v>
      </c>
      <c r="E261" s="130" t="s">
        <v>675</v>
      </c>
      <c r="F261" s="112" t="s">
        <v>26</v>
      </c>
      <c r="G261" s="112" t="s">
        <v>122</v>
      </c>
      <c r="H261" s="114">
        <v>321485</v>
      </c>
      <c r="I261" s="115">
        <v>3</v>
      </c>
      <c r="J261" s="115">
        <v>3</v>
      </c>
      <c r="K261" s="115" t="s">
        <v>82</v>
      </c>
      <c r="L261" s="135">
        <v>14000</v>
      </c>
      <c r="M261" s="154">
        <v>0.2</v>
      </c>
      <c r="N261" s="118">
        <v>385782</v>
      </c>
      <c r="O261" s="116">
        <f>+Nomina[[#This Row],[Incremento de Mayo]]+Nomina[[#This Row],[Incremento Febrero]]</f>
        <v>0.32</v>
      </c>
      <c r="P261" s="116">
        <v>0.12</v>
      </c>
    </row>
    <row r="262" spans="1:16" s="110" customFormat="1" x14ac:dyDescent="0.2">
      <c r="A262" s="119">
        <v>261</v>
      </c>
      <c r="B262" s="112" t="s">
        <v>966</v>
      </c>
      <c r="C262" s="113">
        <v>4</v>
      </c>
      <c r="D262" s="141" t="s">
        <v>71</v>
      </c>
      <c r="E262" s="130" t="s">
        <v>670</v>
      </c>
      <c r="F262" s="112" t="s">
        <v>37</v>
      </c>
      <c r="G262" s="112" t="s">
        <v>28</v>
      </c>
      <c r="H262" s="114">
        <v>453211</v>
      </c>
      <c r="I262" s="115" t="s">
        <v>131</v>
      </c>
      <c r="J262" s="115">
        <v>4</v>
      </c>
      <c r="K262" s="115" t="s">
        <v>71</v>
      </c>
      <c r="L262" s="135">
        <v>14000</v>
      </c>
      <c r="M262" s="154">
        <v>0.2</v>
      </c>
      <c r="N262" s="118">
        <v>543853.19999999995</v>
      </c>
      <c r="O262" s="116">
        <f>+Nomina[[#This Row],[Incremento de Mayo]]+Nomina[[#This Row],[Incremento Febrero]]</f>
        <v>0.32</v>
      </c>
      <c r="P262" s="116">
        <v>0.12</v>
      </c>
    </row>
    <row r="263" spans="1:16" s="110" customFormat="1" x14ac:dyDescent="0.2">
      <c r="A263" s="119">
        <v>262</v>
      </c>
      <c r="B263" s="112" t="s">
        <v>967</v>
      </c>
      <c r="C263" s="113">
        <v>4</v>
      </c>
      <c r="D263" s="141" t="s">
        <v>83</v>
      </c>
      <c r="E263" s="130" t="s">
        <v>669</v>
      </c>
      <c r="F263" s="112" t="s">
        <v>15</v>
      </c>
      <c r="G263" s="112" t="s">
        <v>25</v>
      </c>
      <c r="H263" s="114">
        <v>320606</v>
      </c>
      <c r="I263" s="115">
        <v>4</v>
      </c>
      <c r="J263" s="115">
        <v>4</v>
      </c>
      <c r="K263" s="115" t="s">
        <v>83</v>
      </c>
      <c r="L263" s="135">
        <v>14000</v>
      </c>
      <c r="M263" s="154">
        <v>0.2</v>
      </c>
      <c r="N263" s="118">
        <v>384727.2</v>
      </c>
      <c r="O263" s="116">
        <f>+Nomina[[#This Row],[Incremento de Mayo]]+Nomina[[#This Row],[Incremento Febrero]]</f>
        <v>0.32</v>
      </c>
      <c r="P263" s="116">
        <v>0.12</v>
      </c>
    </row>
    <row r="264" spans="1:16" s="110" customFormat="1" x14ac:dyDescent="0.2">
      <c r="A264" s="119">
        <v>263</v>
      </c>
      <c r="B264" s="112" t="s">
        <v>968</v>
      </c>
      <c r="C264" s="113">
        <v>6</v>
      </c>
      <c r="D264" s="141" t="s">
        <v>113</v>
      </c>
      <c r="E264" s="130" t="s">
        <v>690</v>
      </c>
      <c r="F264" s="136" t="s">
        <v>26</v>
      </c>
      <c r="G264" s="112" t="s">
        <v>21</v>
      </c>
      <c r="H264" s="114">
        <v>1002824</v>
      </c>
      <c r="I264" s="115" t="s">
        <v>131</v>
      </c>
      <c r="J264" s="115">
        <v>6</v>
      </c>
      <c r="K264" s="115" t="s">
        <v>113</v>
      </c>
      <c r="L264" s="135">
        <v>14000</v>
      </c>
      <c r="M264" s="154">
        <v>0.2</v>
      </c>
      <c r="N264" s="118">
        <v>1203388.8</v>
      </c>
      <c r="O264" s="116">
        <f>+Nomina[[#This Row],[Incremento de Mayo]]+Nomina[[#This Row],[Incremento Febrero]]</f>
        <v>0.32</v>
      </c>
      <c r="P264" s="116">
        <v>0.12</v>
      </c>
    </row>
    <row r="265" spans="1:16" s="110" customFormat="1" x14ac:dyDescent="0.2">
      <c r="A265" s="119">
        <v>264</v>
      </c>
      <c r="B265" s="112" t="s">
        <v>969</v>
      </c>
      <c r="C265" s="113">
        <v>3</v>
      </c>
      <c r="D265" s="141" t="s">
        <v>94</v>
      </c>
      <c r="E265" s="130" t="s">
        <v>680</v>
      </c>
      <c r="F265" s="112" t="s">
        <v>36</v>
      </c>
      <c r="G265" s="112" t="s">
        <v>155</v>
      </c>
      <c r="H265" s="114">
        <v>352000</v>
      </c>
      <c r="I265" s="115" t="s">
        <v>131</v>
      </c>
      <c r="J265" s="115">
        <v>3</v>
      </c>
      <c r="K265" s="115" t="s">
        <v>94</v>
      </c>
      <c r="L265" s="135">
        <v>14000</v>
      </c>
      <c r="M265" s="154">
        <v>0.2</v>
      </c>
      <c r="N265" s="118">
        <v>422400</v>
      </c>
      <c r="O265" s="116">
        <f>+Nomina[[#This Row],[Incremento de Mayo]]+Nomina[[#This Row],[Incremento Febrero]]</f>
        <v>0.32</v>
      </c>
      <c r="P265" s="116">
        <v>0.12</v>
      </c>
    </row>
    <row r="266" spans="1:16" s="110" customFormat="1" x14ac:dyDescent="0.2">
      <c r="A266" s="119">
        <v>265</v>
      </c>
      <c r="B266" s="112" t="s">
        <v>970</v>
      </c>
      <c r="C266" s="113">
        <v>2</v>
      </c>
      <c r="D266" s="141" t="s">
        <v>69</v>
      </c>
      <c r="E266" s="130" t="s">
        <v>673</v>
      </c>
      <c r="F266" s="112" t="s">
        <v>128</v>
      </c>
      <c r="G266" s="112" t="s">
        <v>1058</v>
      </c>
      <c r="H266" s="114">
        <v>225468</v>
      </c>
      <c r="I266" s="115" t="s">
        <v>131</v>
      </c>
      <c r="J266" s="115">
        <v>2</v>
      </c>
      <c r="K266" s="115" t="s">
        <v>69</v>
      </c>
      <c r="L266" s="135">
        <v>14000</v>
      </c>
      <c r="M266" s="154">
        <v>0.2</v>
      </c>
      <c r="N266" s="118">
        <v>270561.59999999998</v>
      </c>
      <c r="O266" s="116">
        <f>+Nomina[[#This Row],[Incremento de Mayo]]+Nomina[[#This Row],[Incremento Febrero]]</f>
        <v>0.32</v>
      </c>
      <c r="P266" s="116">
        <v>0.12</v>
      </c>
    </row>
    <row r="267" spans="1:16" s="110" customFormat="1" x14ac:dyDescent="0.2">
      <c r="A267" s="119">
        <v>266</v>
      </c>
      <c r="B267" s="112" t="s">
        <v>971</v>
      </c>
      <c r="C267" s="113">
        <v>3</v>
      </c>
      <c r="D267" s="141" t="s">
        <v>94</v>
      </c>
      <c r="E267" s="130" t="s">
        <v>680</v>
      </c>
      <c r="F267" s="112" t="s">
        <v>128</v>
      </c>
      <c r="G267" s="112" t="s">
        <v>142</v>
      </c>
      <c r="H267" s="114">
        <v>284401</v>
      </c>
      <c r="I267" s="115" t="s">
        <v>131</v>
      </c>
      <c r="J267" s="115">
        <v>4</v>
      </c>
      <c r="K267" s="115" t="s">
        <v>95</v>
      </c>
      <c r="L267" s="135">
        <v>14000</v>
      </c>
      <c r="M267" s="154">
        <v>0.35</v>
      </c>
      <c r="N267" s="118">
        <v>383941.35</v>
      </c>
      <c r="O267" s="116">
        <f>+Nomina[[#This Row],[Incremento de Mayo]]+Nomina[[#This Row],[Incremento Febrero]]</f>
        <v>0.47</v>
      </c>
      <c r="P267" s="116">
        <v>0.12</v>
      </c>
    </row>
    <row r="268" spans="1:16" s="110" customFormat="1" x14ac:dyDescent="0.2">
      <c r="A268" s="119">
        <v>267</v>
      </c>
      <c r="B268" s="112" t="s">
        <v>972</v>
      </c>
      <c r="C268" s="113">
        <v>3</v>
      </c>
      <c r="D268" s="141" t="s">
        <v>70</v>
      </c>
      <c r="E268" s="130" t="s">
        <v>671</v>
      </c>
      <c r="F268" s="112" t="s">
        <v>24</v>
      </c>
      <c r="G268" s="112" t="s">
        <v>31</v>
      </c>
      <c r="H268" s="114">
        <v>289342</v>
      </c>
      <c r="I268" s="115">
        <v>3</v>
      </c>
      <c r="J268" s="115">
        <v>3</v>
      </c>
      <c r="K268" s="115" t="s">
        <v>70</v>
      </c>
      <c r="L268" s="135">
        <v>14000</v>
      </c>
      <c r="M268" s="154">
        <v>0.2</v>
      </c>
      <c r="N268" s="118">
        <v>347210.4</v>
      </c>
      <c r="O268" s="116">
        <f>+Nomina[[#This Row],[Incremento de Mayo]]+Nomina[[#This Row],[Incremento Febrero]]</f>
        <v>0.32</v>
      </c>
      <c r="P268" s="116">
        <v>0.12</v>
      </c>
    </row>
    <row r="269" spans="1:16" s="110" customFormat="1" x14ac:dyDescent="0.2">
      <c r="A269" s="119">
        <v>268</v>
      </c>
      <c r="B269" s="112" t="s">
        <v>973</v>
      </c>
      <c r="C269" s="113">
        <v>3</v>
      </c>
      <c r="D269" s="141" t="s">
        <v>70</v>
      </c>
      <c r="E269" s="130" t="s">
        <v>671</v>
      </c>
      <c r="F269" s="112" t="s">
        <v>30</v>
      </c>
      <c r="G269" s="112" t="s">
        <v>134</v>
      </c>
      <c r="H269" s="114">
        <v>289023.26</v>
      </c>
      <c r="I269" s="115">
        <v>3</v>
      </c>
      <c r="J269" s="115">
        <v>3</v>
      </c>
      <c r="K269" s="115" t="s">
        <v>70</v>
      </c>
      <c r="L269" s="135">
        <v>14000</v>
      </c>
      <c r="M269" s="154">
        <v>0.2</v>
      </c>
      <c r="N269" s="118">
        <v>346827.91200000001</v>
      </c>
      <c r="O269" s="116">
        <f>+Nomina[[#This Row],[Incremento de Mayo]]+Nomina[[#This Row],[Incremento Febrero]]</f>
        <v>0.32</v>
      </c>
      <c r="P269" s="116">
        <v>0.12</v>
      </c>
    </row>
    <row r="270" spans="1:16" s="110" customFormat="1" x14ac:dyDescent="0.2">
      <c r="A270" s="119">
        <v>269</v>
      </c>
      <c r="B270" s="112" t="s">
        <v>974</v>
      </c>
      <c r="C270" s="113">
        <v>3</v>
      </c>
      <c r="D270" s="141" t="s">
        <v>70</v>
      </c>
      <c r="E270" s="130" t="s">
        <v>671</v>
      </c>
      <c r="F270" s="112" t="s">
        <v>30</v>
      </c>
      <c r="G270" s="112" t="s">
        <v>134</v>
      </c>
      <c r="H270" s="114">
        <v>289023.26</v>
      </c>
      <c r="I270" s="115">
        <v>3</v>
      </c>
      <c r="J270" s="115">
        <v>3</v>
      </c>
      <c r="K270" s="115" t="s">
        <v>70</v>
      </c>
      <c r="L270" s="135">
        <v>14000</v>
      </c>
      <c r="M270" s="154">
        <v>0.2</v>
      </c>
      <c r="N270" s="118">
        <v>346827.91200000001</v>
      </c>
      <c r="O270" s="116">
        <f>+Nomina[[#This Row],[Incremento de Mayo]]+Nomina[[#This Row],[Incremento Febrero]]</f>
        <v>0.32</v>
      </c>
      <c r="P270" s="116">
        <v>0.12</v>
      </c>
    </row>
    <row r="271" spans="1:16" s="110" customFormat="1" x14ac:dyDescent="0.2">
      <c r="A271" s="119">
        <v>270</v>
      </c>
      <c r="B271" s="112" t="s">
        <v>975</v>
      </c>
      <c r="C271" s="113">
        <v>3</v>
      </c>
      <c r="D271" s="141" t="s">
        <v>70</v>
      </c>
      <c r="E271" s="130" t="s">
        <v>671</v>
      </c>
      <c r="F271" s="112" t="s">
        <v>20</v>
      </c>
      <c r="G271" s="112" t="s">
        <v>46</v>
      </c>
      <c r="H271" s="114">
        <v>280000</v>
      </c>
      <c r="I271" s="115">
        <v>3</v>
      </c>
      <c r="J271" s="115">
        <v>3</v>
      </c>
      <c r="K271" s="115" t="s">
        <v>70</v>
      </c>
      <c r="L271" s="135">
        <v>14000</v>
      </c>
      <c r="M271" s="154">
        <v>0.2</v>
      </c>
      <c r="N271" s="118">
        <v>336000</v>
      </c>
      <c r="O271" s="116">
        <f>+Nomina[[#This Row],[Incremento de Mayo]]+Nomina[[#This Row],[Incremento Febrero]]</f>
        <v>0.32</v>
      </c>
      <c r="P271" s="116">
        <v>0.12</v>
      </c>
    </row>
    <row r="272" spans="1:16" s="109" customFormat="1" x14ac:dyDescent="0.2">
      <c r="A272" s="119">
        <v>271</v>
      </c>
      <c r="B272" s="112" t="s">
        <v>976</v>
      </c>
      <c r="C272" s="113">
        <v>5</v>
      </c>
      <c r="D272" s="141" t="s">
        <v>72</v>
      </c>
      <c r="E272" s="130" t="s">
        <v>691</v>
      </c>
      <c r="F272" s="112" t="s">
        <v>128</v>
      </c>
      <c r="G272" s="112" t="s">
        <v>44</v>
      </c>
      <c r="H272" s="114">
        <v>896412</v>
      </c>
      <c r="I272" s="115" t="s">
        <v>131</v>
      </c>
      <c r="J272" s="115">
        <v>5</v>
      </c>
      <c r="K272" s="115" t="s">
        <v>72</v>
      </c>
      <c r="L272" s="135">
        <v>14000</v>
      </c>
      <c r="M272" s="154">
        <v>0.2</v>
      </c>
      <c r="N272" s="118">
        <v>1075694.3999999999</v>
      </c>
      <c r="O272" s="116">
        <f>+Nomina[[#This Row],[Incremento de Mayo]]+Nomina[[#This Row],[Incremento Febrero]]</f>
        <v>0.32</v>
      </c>
      <c r="P272" s="116">
        <v>0.12</v>
      </c>
    </row>
    <row r="273" spans="1:16" s="110" customFormat="1" x14ac:dyDescent="0.2">
      <c r="A273" s="119">
        <v>272</v>
      </c>
      <c r="B273" s="112" t="s">
        <v>977</v>
      </c>
      <c r="C273" s="113">
        <v>3</v>
      </c>
      <c r="D273" s="141" t="s">
        <v>70</v>
      </c>
      <c r="E273" s="130" t="s">
        <v>671</v>
      </c>
      <c r="F273" s="112" t="s">
        <v>15</v>
      </c>
      <c r="G273" s="112" t="s">
        <v>132</v>
      </c>
      <c r="H273" s="114">
        <v>279780</v>
      </c>
      <c r="I273" s="115">
        <v>3</v>
      </c>
      <c r="J273" s="115">
        <v>3</v>
      </c>
      <c r="K273" s="115" t="s">
        <v>70</v>
      </c>
      <c r="L273" s="135">
        <v>14000</v>
      </c>
      <c r="M273" s="154">
        <v>0.2</v>
      </c>
      <c r="N273" s="118">
        <v>335736</v>
      </c>
      <c r="O273" s="116">
        <f>+Nomina[[#This Row],[Incremento de Mayo]]+Nomina[[#This Row],[Incremento Febrero]]</f>
        <v>0.32</v>
      </c>
      <c r="P273" s="116">
        <v>0.12</v>
      </c>
    </row>
    <row r="274" spans="1:16" s="110" customFormat="1" x14ac:dyDescent="0.2">
      <c r="A274" s="119">
        <v>273</v>
      </c>
      <c r="B274" s="112" t="s">
        <v>978</v>
      </c>
      <c r="C274" s="113">
        <v>3</v>
      </c>
      <c r="D274" s="141" t="s">
        <v>82</v>
      </c>
      <c r="E274" s="130" t="s">
        <v>675</v>
      </c>
      <c r="F274" s="112" t="s">
        <v>36</v>
      </c>
      <c r="G274" s="112" t="s">
        <v>25</v>
      </c>
      <c r="H274" s="114">
        <v>304000</v>
      </c>
      <c r="I274" s="115">
        <v>3</v>
      </c>
      <c r="J274" s="115">
        <v>3</v>
      </c>
      <c r="K274" s="115" t="s">
        <v>82</v>
      </c>
      <c r="L274" s="135">
        <v>14000</v>
      </c>
      <c r="M274" s="154">
        <v>0.2</v>
      </c>
      <c r="N274" s="118">
        <v>364800</v>
      </c>
      <c r="O274" s="116">
        <f>+Nomina[[#This Row],[Incremento de Mayo]]+Nomina[[#This Row],[Incremento Febrero]]</f>
        <v>0.32</v>
      </c>
      <c r="P274" s="116">
        <v>0.12</v>
      </c>
    </row>
    <row r="275" spans="1:16" s="110" customFormat="1" x14ac:dyDescent="0.2">
      <c r="A275" s="119">
        <v>274</v>
      </c>
      <c r="B275" s="112" t="s">
        <v>979</v>
      </c>
      <c r="C275" s="113">
        <v>4</v>
      </c>
      <c r="D275" s="141" t="s">
        <v>100</v>
      </c>
      <c r="E275" s="130" t="s">
        <v>677</v>
      </c>
      <c r="F275" s="112" t="s">
        <v>665</v>
      </c>
      <c r="G275" s="112" t="s">
        <v>16</v>
      </c>
      <c r="H275" s="114">
        <v>382731</v>
      </c>
      <c r="I275" s="115" t="s">
        <v>131</v>
      </c>
      <c r="J275" s="115">
        <v>5</v>
      </c>
      <c r="K275" s="115" t="s">
        <v>101</v>
      </c>
      <c r="L275" s="135">
        <v>14000</v>
      </c>
      <c r="M275" s="154">
        <v>0.35</v>
      </c>
      <c r="N275" s="118">
        <v>516686.85</v>
      </c>
      <c r="O275" s="116">
        <f>+Nomina[[#This Row],[Incremento de Mayo]]+Nomina[[#This Row],[Incremento Febrero]]</f>
        <v>0.47</v>
      </c>
      <c r="P275" s="116">
        <v>0.12</v>
      </c>
    </row>
    <row r="276" spans="1:16" s="110" customFormat="1" x14ac:dyDescent="0.2">
      <c r="A276" s="119">
        <v>275</v>
      </c>
      <c r="B276" s="112" t="s">
        <v>980</v>
      </c>
      <c r="C276" s="113">
        <v>3</v>
      </c>
      <c r="D276" s="141" t="s">
        <v>82</v>
      </c>
      <c r="E276" s="130" t="s">
        <v>675</v>
      </c>
      <c r="F276" s="112" t="s">
        <v>36</v>
      </c>
      <c r="G276" s="112" t="s">
        <v>25</v>
      </c>
      <c r="H276" s="114">
        <v>296595</v>
      </c>
      <c r="I276" s="115">
        <v>3</v>
      </c>
      <c r="J276" s="115">
        <v>3</v>
      </c>
      <c r="K276" s="115" t="s">
        <v>82</v>
      </c>
      <c r="L276" s="135">
        <v>14000</v>
      </c>
      <c r="M276" s="154">
        <v>0.2</v>
      </c>
      <c r="N276" s="118">
        <v>355914</v>
      </c>
      <c r="O276" s="116">
        <f>+Nomina[[#This Row],[Incremento de Mayo]]+Nomina[[#This Row],[Incremento Febrero]]</f>
        <v>0.32</v>
      </c>
      <c r="P276" s="116">
        <v>0.12</v>
      </c>
    </row>
    <row r="277" spans="1:16" s="110" customFormat="1" x14ac:dyDescent="0.2">
      <c r="A277" s="119">
        <v>276</v>
      </c>
      <c r="B277" s="112" t="s">
        <v>981</v>
      </c>
      <c r="C277" s="113">
        <v>5</v>
      </c>
      <c r="D277" s="141" t="s">
        <v>72</v>
      </c>
      <c r="E277" s="130" t="s">
        <v>691</v>
      </c>
      <c r="F277" s="112" t="s">
        <v>36</v>
      </c>
      <c r="G277" s="112" t="s">
        <v>44</v>
      </c>
      <c r="H277" s="114">
        <v>639394</v>
      </c>
      <c r="I277" s="115">
        <v>5</v>
      </c>
      <c r="J277" s="115">
        <v>5</v>
      </c>
      <c r="K277" s="115" t="s">
        <v>72</v>
      </c>
      <c r="L277" s="135">
        <v>14000</v>
      </c>
      <c r="M277" s="154">
        <v>0.2</v>
      </c>
      <c r="N277" s="118">
        <v>767272.8</v>
      </c>
      <c r="O277" s="116">
        <f>+Nomina[[#This Row],[Incremento de Mayo]]+Nomina[[#This Row],[Incremento Febrero]]</f>
        <v>0.32</v>
      </c>
      <c r="P277" s="116">
        <v>0.12</v>
      </c>
    </row>
    <row r="278" spans="1:16" s="110" customFormat="1" ht="14.45" customHeight="1" x14ac:dyDescent="0.2">
      <c r="A278" s="119">
        <v>277</v>
      </c>
      <c r="B278" s="112" t="s">
        <v>982</v>
      </c>
      <c r="C278" s="113">
        <v>4</v>
      </c>
      <c r="D278" s="141" t="s">
        <v>71</v>
      </c>
      <c r="E278" s="130" t="s">
        <v>670</v>
      </c>
      <c r="F278" s="112" t="s">
        <v>36</v>
      </c>
      <c r="G278" s="112" t="s">
        <v>126</v>
      </c>
      <c r="H278" s="114">
        <v>366760</v>
      </c>
      <c r="I278" s="115" t="s">
        <v>131</v>
      </c>
      <c r="J278" s="115">
        <v>4</v>
      </c>
      <c r="K278" s="115" t="s">
        <v>71</v>
      </c>
      <c r="L278" s="135">
        <v>14000</v>
      </c>
      <c r="M278" s="154">
        <v>0.2</v>
      </c>
      <c r="N278" s="118">
        <v>440112</v>
      </c>
      <c r="O278" s="116">
        <f>+Nomina[[#This Row],[Incremento de Mayo]]+Nomina[[#This Row],[Incremento Febrero]]</f>
        <v>0.32</v>
      </c>
      <c r="P278" s="116">
        <v>0.12</v>
      </c>
    </row>
    <row r="279" spans="1:16" s="110" customFormat="1" x14ac:dyDescent="0.2">
      <c r="A279" s="119">
        <v>278</v>
      </c>
      <c r="B279" s="112" t="s">
        <v>983</v>
      </c>
      <c r="C279" s="113">
        <v>4</v>
      </c>
      <c r="D279" s="141" t="s">
        <v>76</v>
      </c>
      <c r="E279" s="130" t="s">
        <v>689</v>
      </c>
      <c r="F279" s="112" t="s">
        <v>33</v>
      </c>
      <c r="G279" s="112" t="s">
        <v>44</v>
      </c>
      <c r="H279" s="114">
        <v>470393</v>
      </c>
      <c r="I279" s="115" t="s">
        <v>131</v>
      </c>
      <c r="J279" s="115">
        <v>4</v>
      </c>
      <c r="K279" s="115" t="s">
        <v>76</v>
      </c>
      <c r="L279" s="135">
        <v>14000</v>
      </c>
      <c r="M279" s="154">
        <v>0.2</v>
      </c>
      <c r="N279" s="118">
        <v>564471.6</v>
      </c>
      <c r="O279" s="116">
        <f>+Nomina[[#This Row],[Incremento de Mayo]]+Nomina[[#This Row],[Incremento Febrero]]</f>
        <v>0.32</v>
      </c>
      <c r="P279" s="116">
        <v>0.12</v>
      </c>
    </row>
    <row r="280" spans="1:16" s="110" customFormat="1" x14ac:dyDescent="0.2">
      <c r="A280" s="119">
        <v>279</v>
      </c>
      <c r="B280" s="112" t="s">
        <v>984</v>
      </c>
      <c r="C280" s="113">
        <v>3</v>
      </c>
      <c r="D280" s="141" t="s">
        <v>70</v>
      </c>
      <c r="E280" s="130" t="s">
        <v>671</v>
      </c>
      <c r="F280" s="112" t="s">
        <v>26</v>
      </c>
      <c r="G280" s="112" t="s">
        <v>27</v>
      </c>
      <c r="H280" s="114">
        <v>279645</v>
      </c>
      <c r="I280" s="115">
        <v>3</v>
      </c>
      <c r="J280" s="115">
        <v>3</v>
      </c>
      <c r="K280" s="115" t="s">
        <v>70</v>
      </c>
      <c r="L280" s="135">
        <v>14000</v>
      </c>
      <c r="M280" s="154">
        <v>0.2</v>
      </c>
      <c r="N280" s="118">
        <v>335574</v>
      </c>
      <c r="O280" s="116">
        <f>+Nomina[[#This Row],[Incremento de Mayo]]+Nomina[[#This Row],[Incremento Febrero]]</f>
        <v>0.32</v>
      </c>
      <c r="P280" s="116">
        <v>0.12</v>
      </c>
    </row>
    <row r="281" spans="1:16" s="110" customFormat="1" x14ac:dyDescent="0.2">
      <c r="A281" s="119">
        <v>280</v>
      </c>
      <c r="B281" s="112" t="s">
        <v>985</v>
      </c>
      <c r="C281" s="113">
        <v>3</v>
      </c>
      <c r="D281" s="141" t="s">
        <v>70</v>
      </c>
      <c r="E281" s="130" t="s">
        <v>671</v>
      </c>
      <c r="F281" s="112" t="s">
        <v>665</v>
      </c>
      <c r="G281" s="112" t="s">
        <v>28</v>
      </c>
      <c r="H281" s="114">
        <v>270054</v>
      </c>
      <c r="I281" s="115">
        <v>3</v>
      </c>
      <c r="J281" s="115">
        <v>3</v>
      </c>
      <c r="K281" s="115" t="s">
        <v>70</v>
      </c>
      <c r="L281" s="135">
        <v>14000</v>
      </c>
      <c r="M281" s="154">
        <v>0.2</v>
      </c>
      <c r="N281" s="118">
        <v>324064.8</v>
      </c>
      <c r="O281" s="116">
        <f>+Nomina[[#This Row],[Incremento de Mayo]]+Nomina[[#This Row],[Incremento Febrero]]</f>
        <v>0.32</v>
      </c>
      <c r="P281" s="116">
        <v>0.12</v>
      </c>
    </row>
    <row r="282" spans="1:16" s="110" customFormat="1" ht="14.45" customHeight="1" x14ac:dyDescent="0.2">
      <c r="A282" s="119">
        <v>281</v>
      </c>
      <c r="B282" s="112" t="s">
        <v>986</v>
      </c>
      <c r="C282" s="113">
        <v>3</v>
      </c>
      <c r="D282" s="141" t="s">
        <v>70</v>
      </c>
      <c r="E282" s="130" t="s">
        <v>671</v>
      </c>
      <c r="F282" s="112" t="s">
        <v>665</v>
      </c>
      <c r="G282" s="112" t="s">
        <v>665</v>
      </c>
      <c r="H282" s="114">
        <v>255000</v>
      </c>
      <c r="I282" s="115">
        <v>3</v>
      </c>
      <c r="J282" s="115">
        <v>3</v>
      </c>
      <c r="K282" s="115" t="s">
        <v>70</v>
      </c>
      <c r="L282" s="135">
        <v>14000</v>
      </c>
      <c r="M282" s="154">
        <v>0.2</v>
      </c>
      <c r="N282" s="118">
        <v>306000</v>
      </c>
      <c r="O282" s="116">
        <f>+Nomina[[#This Row],[Incremento de Mayo]]+Nomina[[#This Row],[Incremento Febrero]]</f>
        <v>0.32</v>
      </c>
      <c r="P282" s="116">
        <v>0.12</v>
      </c>
    </row>
    <row r="283" spans="1:16" s="110" customFormat="1" ht="14.45" customHeight="1" x14ac:dyDescent="0.2">
      <c r="A283" s="119">
        <v>282</v>
      </c>
      <c r="B283" s="112" t="s">
        <v>987</v>
      </c>
      <c r="C283" s="113">
        <v>4</v>
      </c>
      <c r="D283" s="141" t="s">
        <v>71</v>
      </c>
      <c r="E283" s="130" t="s">
        <v>670</v>
      </c>
      <c r="F283" s="112" t="s">
        <v>30</v>
      </c>
      <c r="G283" s="112" t="s">
        <v>134</v>
      </c>
      <c r="H283" s="114">
        <v>363008</v>
      </c>
      <c r="I283" s="115">
        <v>4</v>
      </c>
      <c r="J283" s="115">
        <v>4</v>
      </c>
      <c r="K283" s="115" t="s">
        <v>71</v>
      </c>
      <c r="L283" s="135">
        <v>14000</v>
      </c>
      <c r="M283" s="154">
        <v>0.2</v>
      </c>
      <c r="N283" s="118">
        <v>435609.59999999998</v>
      </c>
      <c r="O283" s="116">
        <f>+Nomina[[#This Row],[Incremento de Mayo]]+Nomina[[#This Row],[Incremento Febrero]]</f>
        <v>0.32</v>
      </c>
      <c r="P283" s="116">
        <v>0.12</v>
      </c>
    </row>
    <row r="284" spans="1:16" s="110" customFormat="1" x14ac:dyDescent="0.2">
      <c r="A284" s="119">
        <v>283</v>
      </c>
      <c r="B284" s="112" t="s">
        <v>988</v>
      </c>
      <c r="C284" s="113">
        <v>3</v>
      </c>
      <c r="D284" s="141" t="s">
        <v>70</v>
      </c>
      <c r="E284" s="130" t="s">
        <v>671</v>
      </c>
      <c r="F284" s="112" t="s">
        <v>20</v>
      </c>
      <c r="G284" s="112" t="s">
        <v>39</v>
      </c>
      <c r="H284" s="114">
        <v>248391</v>
      </c>
      <c r="I284" s="115">
        <v>3</v>
      </c>
      <c r="J284" s="115">
        <v>3</v>
      </c>
      <c r="K284" s="115" t="s">
        <v>70</v>
      </c>
      <c r="L284" s="135">
        <v>14000</v>
      </c>
      <c r="M284" s="154">
        <v>0.2</v>
      </c>
      <c r="N284" s="118">
        <v>298069.2</v>
      </c>
      <c r="O284" s="116">
        <f>+Nomina[[#This Row],[Incremento de Mayo]]+Nomina[[#This Row],[Incremento Febrero]]</f>
        <v>0.32</v>
      </c>
      <c r="P284" s="116">
        <v>0.12</v>
      </c>
    </row>
    <row r="285" spans="1:16" s="110" customFormat="1" x14ac:dyDescent="0.2">
      <c r="A285" s="119">
        <v>284</v>
      </c>
      <c r="B285" s="112" t="s">
        <v>989</v>
      </c>
      <c r="C285" s="113">
        <v>3</v>
      </c>
      <c r="D285" s="141" t="s">
        <v>82</v>
      </c>
      <c r="E285" s="130" t="s">
        <v>675</v>
      </c>
      <c r="F285" s="112" t="s">
        <v>36</v>
      </c>
      <c r="G285" s="112" t="s">
        <v>150</v>
      </c>
      <c r="H285" s="114">
        <v>290451</v>
      </c>
      <c r="I285" s="115">
        <v>3</v>
      </c>
      <c r="J285" s="115">
        <v>3</v>
      </c>
      <c r="K285" s="115" t="s">
        <v>82</v>
      </c>
      <c r="L285" s="135">
        <v>14000</v>
      </c>
      <c r="M285" s="154">
        <v>0.2</v>
      </c>
      <c r="N285" s="118">
        <v>348541.2</v>
      </c>
      <c r="O285" s="116">
        <f>+Nomina[[#This Row],[Incremento de Mayo]]+Nomina[[#This Row],[Incremento Febrero]]</f>
        <v>0.32</v>
      </c>
      <c r="P285" s="116">
        <v>0.12</v>
      </c>
    </row>
    <row r="286" spans="1:16" s="110" customFormat="1" x14ac:dyDescent="0.2">
      <c r="A286" s="119">
        <v>285</v>
      </c>
      <c r="B286" s="112" t="s">
        <v>990</v>
      </c>
      <c r="C286" s="113">
        <v>4</v>
      </c>
      <c r="D286" s="141" t="s">
        <v>71</v>
      </c>
      <c r="E286" s="130" t="s">
        <v>670</v>
      </c>
      <c r="F286" s="112" t="s">
        <v>20</v>
      </c>
      <c r="G286" s="112" t="s">
        <v>132</v>
      </c>
      <c r="H286" s="114">
        <v>366667.33</v>
      </c>
      <c r="I286" s="115">
        <v>4</v>
      </c>
      <c r="J286" s="115">
        <v>4</v>
      </c>
      <c r="K286" s="115" t="s">
        <v>71</v>
      </c>
      <c r="L286" s="135">
        <v>14000</v>
      </c>
      <c r="M286" s="154">
        <v>0.2</v>
      </c>
      <c r="N286" s="118">
        <v>440000.79600000003</v>
      </c>
      <c r="O286" s="116">
        <f>+Nomina[[#This Row],[Incremento de Mayo]]+Nomina[[#This Row],[Incremento Febrero]]</f>
        <v>0.32</v>
      </c>
      <c r="P286" s="116">
        <v>0.12</v>
      </c>
    </row>
    <row r="287" spans="1:16" s="110" customFormat="1" ht="14.45" customHeight="1" x14ac:dyDescent="0.2">
      <c r="A287" s="119">
        <v>286</v>
      </c>
      <c r="B287" s="112" t="s">
        <v>991</v>
      </c>
      <c r="C287" s="113">
        <v>3</v>
      </c>
      <c r="D287" s="141" t="s">
        <v>94</v>
      </c>
      <c r="E287" s="130" t="s">
        <v>680</v>
      </c>
      <c r="F287" s="112" t="s">
        <v>665</v>
      </c>
      <c r="G287" s="112" t="s">
        <v>154</v>
      </c>
      <c r="H287" s="114">
        <v>251029</v>
      </c>
      <c r="I287" s="115">
        <v>3</v>
      </c>
      <c r="J287" s="115">
        <v>3</v>
      </c>
      <c r="K287" s="115" t="s">
        <v>94</v>
      </c>
      <c r="L287" s="135">
        <v>14000</v>
      </c>
      <c r="M287" s="154">
        <v>0.2</v>
      </c>
      <c r="N287" s="118">
        <v>301234.8</v>
      </c>
      <c r="O287" s="116">
        <f>+Nomina[[#This Row],[Incremento de Mayo]]+Nomina[[#This Row],[Incremento Febrero]]</f>
        <v>0.32</v>
      </c>
      <c r="P287" s="116">
        <v>0.12</v>
      </c>
    </row>
    <row r="288" spans="1:16" s="110" customFormat="1" x14ac:dyDescent="0.2">
      <c r="A288" s="119">
        <v>287</v>
      </c>
      <c r="B288" s="112" t="s">
        <v>992</v>
      </c>
      <c r="C288" s="113">
        <v>4</v>
      </c>
      <c r="D288" s="141" t="s">
        <v>71</v>
      </c>
      <c r="E288" s="130" t="s">
        <v>670</v>
      </c>
      <c r="F288" s="112" t="s">
        <v>23</v>
      </c>
      <c r="G288" s="112" t="s">
        <v>141</v>
      </c>
      <c r="H288" s="114">
        <v>518163</v>
      </c>
      <c r="I288" s="115" t="s">
        <v>131</v>
      </c>
      <c r="J288" s="115">
        <v>4</v>
      </c>
      <c r="K288" s="115" t="s">
        <v>71</v>
      </c>
      <c r="L288" s="135">
        <v>14000</v>
      </c>
      <c r="M288" s="154">
        <v>0.2</v>
      </c>
      <c r="N288" s="118">
        <v>621795.6</v>
      </c>
      <c r="O288" s="116">
        <f>+Nomina[[#This Row],[Incremento de Mayo]]+Nomina[[#This Row],[Incremento Febrero]]</f>
        <v>0.32</v>
      </c>
      <c r="P288" s="116">
        <v>0.12</v>
      </c>
    </row>
    <row r="289" spans="1:16" s="110" customFormat="1" x14ac:dyDescent="0.2">
      <c r="A289" s="119">
        <v>288</v>
      </c>
      <c r="B289" s="112" t="s">
        <v>993</v>
      </c>
      <c r="C289" s="113">
        <v>3</v>
      </c>
      <c r="D289" s="141" t="s">
        <v>70</v>
      </c>
      <c r="E289" s="130" t="s">
        <v>671</v>
      </c>
      <c r="F289" s="112" t="s">
        <v>26</v>
      </c>
      <c r="G289" s="112" t="s">
        <v>28</v>
      </c>
      <c r="H289" s="114">
        <v>248391</v>
      </c>
      <c r="I289" s="115">
        <v>3</v>
      </c>
      <c r="J289" s="115">
        <v>3</v>
      </c>
      <c r="K289" s="115" t="s">
        <v>70</v>
      </c>
      <c r="L289" s="135">
        <v>14000</v>
      </c>
      <c r="M289" s="154">
        <v>0.2</v>
      </c>
      <c r="N289" s="118">
        <v>298069.2</v>
      </c>
      <c r="O289" s="116">
        <f>+Nomina[[#This Row],[Incremento de Mayo]]+Nomina[[#This Row],[Incremento Febrero]]</f>
        <v>0.32</v>
      </c>
      <c r="P289" s="116">
        <v>0.12</v>
      </c>
    </row>
    <row r="290" spans="1:16" s="109" customFormat="1" x14ac:dyDescent="0.2">
      <c r="A290" s="119">
        <v>289</v>
      </c>
      <c r="B290" s="112" t="s">
        <v>994</v>
      </c>
      <c r="C290" s="113">
        <v>4</v>
      </c>
      <c r="D290" s="141" t="s">
        <v>71</v>
      </c>
      <c r="E290" s="130" t="s">
        <v>670</v>
      </c>
      <c r="F290" s="112" t="s">
        <v>30</v>
      </c>
      <c r="G290" s="112" t="s">
        <v>32</v>
      </c>
      <c r="H290" s="114">
        <v>434709</v>
      </c>
      <c r="I290" s="115" t="s">
        <v>131</v>
      </c>
      <c r="J290" s="115">
        <v>4</v>
      </c>
      <c r="K290" s="115" t="s">
        <v>71</v>
      </c>
      <c r="L290" s="135">
        <v>14000</v>
      </c>
      <c r="M290" s="154">
        <v>0.2</v>
      </c>
      <c r="N290" s="118">
        <v>521650.8</v>
      </c>
      <c r="O290" s="116">
        <f>+Nomina[[#This Row],[Incremento de Mayo]]+Nomina[[#This Row],[Incremento Febrero]]</f>
        <v>0.32</v>
      </c>
      <c r="P290" s="116">
        <v>0.12</v>
      </c>
    </row>
    <row r="291" spans="1:16" s="110" customFormat="1" x14ac:dyDescent="0.2">
      <c r="A291" s="119">
        <v>290</v>
      </c>
      <c r="B291" s="112" t="s">
        <v>995</v>
      </c>
      <c r="C291" s="113">
        <v>4</v>
      </c>
      <c r="D291" s="141" t="s">
        <v>71</v>
      </c>
      <c r="E291" s="130" t="s">
        <v>670</v>
      </c>
      <c r="F291" s="112" t="s">
        <v>23</v>
      </c>
      <c r="G291" s="112" t="s">
        <v>141</v>
      </c>
      <c r="H291" s="114">
        <v>538953</v>
      </c>
      <c r="I291" s="115" t="s">
        <v>131</v>
      </c>
      <c r="J291" s="115">
        <v>4</v>
      </c>
      <c r="K291" s="115" t="s">
        <v>71</v>
      </c>
      <c r="L291" s="135">
        <v>14000</v>
      </c>
      <c r="M291" s="154">
        <v>0.2</v>
      </c>
      <c r="N291" s="118">
        <v>646743.6</v>
      </c>
      <c r="O291" s="116">
        <f>+Nomina[[#This Row],[Incremento de Mayo]]+Nomina[[#This Row],[Incremento Febrero]]</f>
        <v>0.32</v>
      </c>
      <c r="P291" s="116">
        <v>0.12</v>
      </c>
    </row>
    <row r="292" spans="1:16" s="110" customFormat="1" x14ac:dyDescent="0.2">
      <c r="A292" s="119">
        <v>291</v>
      </c>
      <c r="B292" s="112" t="s">
        <v>996</v>
      </c>
      <c r="C292" s="113">
        <v>3</v>
      </c>
      <c r="D292" s="141" t="s">
        <v>70</v>
      </c>
      <c r="E292" s="130" t="s">
        <v>671</v>
      </c>
      <c r="F292" s="112" t="s">
        <v>128</v>
      </c>
      <c r="G292" s="112" t="s">
        <v>30</v>
      </c>
      <c r="H292" s="114">
        <v>246137</v>
      </c>
      <c r="I292" s="115">
        <v>3</v>
      </c>
      <c r="J292" s="115">
        <v>3</v>
      </c>
      <c r="K292" s="115" t="s">
        <v>70</v>
      </c>
      <c r="L292" s="135">
        <v>14000</v>
      </c>
      <c r="M292" s="154">
        <v>0.2</v>
      </c>
      <c r="N292" s="118">
        <v>295364.40000000002</v>
      </c>
      <c r="O292" s="116">
        <f>+Nomina[[#This Row],[Incremento de Mayo]]+Nomina[[#This Row],[Incremento Febrero]]</f>
        <v>0.32</v>
      </c>
      <c r="P292" s="116">
        <v>0.12</v>
      </c>
    </row>
    <row r="293" spans="1:16" s="110" customFormat="1" ht="14.45" customHeight="1" x14ac:dyDescent="0.2">
      <c r="A293" s="119">
        <v>292</v>
      </c>
      <c r="B293" s="112" t="s">
        <v>997</v>
      </c>
      <c r="C293" s="113">
        <v>4</v>
      </c>
      <c r="D293" s="141" t="s">
        <v>71</v>
      </c>
      <c r="E293" s="130" t="s">
        <v>670</v>
      </c>
      <c r="F293" s="112" t="s">
        <v>20</v>
      </c>
      <c r="G293" s="112" t="s">
        <v>132</v>
      </c>
      <c r="H293" s="114">
        <v>417336</v>
      </c>
      <c r="I293" s="115">
        <v>4</v>
      </c>
      <c r="J293" s="115">
        <v>4</v>
      </c>
      <c r="K293" s="115" t="s">
        <v>71</v>
      </c>
      <c r="L293" s="135">
        <v>14000</v>
      </c>
      <c r="M293" s="154">
        <v>0.2</v>
      </c>
      <c r="N293" s="118">
        <v>500803.2</v>
      </c>
      <c r="O293" s="116">
        <f>+Nomina[[#This Row],[Incremento de Mayo]]+Nomina[[#This Row],[Incremento Febrero]]</f>
        <v>0.32</v>
      </c>
      <c r="P293" s="116">
        <v>0.12</v>
      </c>
    </row>
    <row r="294" spans="1:16" s="110" customFormat="1" x14ac:dyDescent="0.2">
      <c r="A294" s="119">
        <v>293</v>
      </c>
      <c r="B294" s="112" t="s">
        <v>998</v>
      </c>
      <c r="C294" s="113">
        <v>4</v>
      </c>
      <c r="D294" s="141" t="s">
        <v>100</v>
      </c>
      <c r="E294" s="130" t="s">
        <v>686</v>
      </c>
      <c r="F294" s="112" t="s">
        <v>128</v>
      </c>
      <c r="G294" s="112" t="s">
        <v>142</v>
      </c>
      <c r="H294" s="114">
        <v>383122</v>
      </c>
      <c r="I294" s="115" t="s">
        <v>131</v>
      </c>
      <c r="J294" s="115">
        <v>4</v>
      </c>
      <c r="K294" s="115" t="s">
        <v>100</v>
      </c>
      <c r="L294" s="135">
        <v>14000</v>
      </c>
      <c r="M294" s="154">
        <v>0.2</v>
      </c>
      <c r="N294" s="118">
        <v>459746.4</v>
      </c>
      <c r="O294" s="116">
        <f>+Nomina[[#This Row],[Incremento de Mayo]]+Nomina[[#This Row],[Incremento Febrero]]</f>
        <v>0.32</v>
      </c>
      <c r="P294" s="116">
        <v>0.12</v>
      </c>
    </row>
    <row r="295" spans="1:16" s="110" customFormat="1" x14ac:dyDescent="0.2">
      <c r="A295" s="119">
        <v>294</v>
      </c>
      <c r="B295" s="112" t="s">
        <v>999</v>
      </c>
      <c r="C295" s="113">
        <v>4</v>
      </c>
      <c r="D295" s="141" t="s">
        <v>71</v>
      </c>
      <c r="E295" s="130" t="s">
        <v>670</v>
      </c>
      <c r="F295" s="112" t="s">
        <v>20</v>
      </c>
      <c r="G295" s="112" t="s">
        <v>21</v>
      </c>
      <c r="H295" s="114">
        <v>531614</v>
      </c>
      <c r="I295" s="115" t="s">
        <v>131</v>
      </c>
      <c r="J295" s="115">
        <v>5</v>
      </c>
      <c r="K295" s="115" t="s">
        <v>72</v>
      </c>
      <c r="L295" s="135">
        <v>14000</v>
      </c>
      <c r="M295" s="154">
        <v>0.35</v>
      </c>
      <c r="N295" s="118">
        <v>717678.9</v>
      </c>
      <c r="O295" s="116">
        <f>+Nomina[[#This Row],[Incremento de Mayo]]+Nomina[[#This Row],[Incremento Febrero]]</f>
        <v>0.47</v>
      </c>
      <c r="P295" s="116">
        <v>0.12</v>
      </c>
    </row>
    <row r="296" spans="1:16" s="110" customFormat="1" x14ac:dyDescent="0.2">
      <c r="A296" s="119">
        <v>295</v>
      </c>
      <c r="B296" s="112" t="s">
        <v>1000</v>
      </c>
      <c r="C296" s="113">
        <v>4</v>
      </c>
      <c r="D296" s="141" t="s">
        <v>95</v>
      </c>
      <c r="E296" s="130" t="s">
        <v>677</v>
      </c>
      <c r="F296" s="112" t="s">
        <v>24</v>
      </c>
      <c r="G296" s="112" t="s">
        <v>16</v>
      </c>
      <c r="H296" s="114">
        <v>328302</v>
      </c>
      <c r="I296" s="115" t="s">
        <v>131</v>
      </c>
      <c r="J296" s="115">
        <v>5</v>
      </c>
      <c r="K296" s="115" t="s">
        <v>96</v>
      </c>
      <c r="L296" s="135">
        <v>14000</v>
      </c>
      <c r="M296" s="154">
        <v>0.2</v>
      </c>
      <c r="N296" s="118">
        <v>393962.4</v>
      </c>
      <c r="O296" s="116">
        <f>+Nomina[[#This Row],[Incremento de Mayo]]+Nomina[[#This Row],[Incremento Febrero]]</f>
        <v>0.32</v>
      </c>
      <c r="P296" s="116">
        <v>0.12</v>
      </c>
    </row>
    <row r="297" spans="1:16" s="110" customFormat="1" x14ac:dyDescent="0.2">
      <c r="A297" s="119">
        <v>296</v>
      </c>
      <c r="B297" s="112" t="s">
        <v>1001</v>
      </c>
      <c r="C297" s="113">
        <v>3</v>
      </c>
      <c r="D297" s="141" t="s">
        <v>99</v>
      </c>
      <c r="E297" s="130" t="s">
        <v>679</v>
      </c>
      <c r="F297" s="112" t="s">
        <v>18</v>
      </c>
      <c r="G297" s="112" t="s">
        <v>142</v>
      </c>
      <c r="H297" s="114">
        <v>301606</v>
      </c>
      <c r="I297" s="115" t="s">
        <v>131</v>
      </c>
      <c r="J297" s="115">
        <v>3</v>
      </c>
      <c r="K297" s="115" t="s">
        <v>99</v>
      </c>
      <c r="L297" s="135">
        <v>14000</v>
      </c>
      <c r="M297" s="154">
        <v>0.2</v>
      </c>
      <c r="N297" s="118">
        <v>361927.2</v>
      </c>
      <c r="O297" s="116">
        <f>+Nomina[[#This Row],[Incremento de Mayo]]+Nomina[[#This Row],[Incremento Febrero]]</f>
        <v>0.32</v>
      </c>
      <c r="P297" s="116">
        <v>0.12</v>
      </c>
    </row>
    <row r="298" spans="1:16" s="110" customFormat="1" ht="14.45" customHeight="1" x14ac:dyDescent="0.2">
      <c r="A298" s="119">
        <v>297</v>
      </c>
      <c r="B298" s="112" t="s">
        <v>1002</v>
      </c>
      <c r="C298" s="113">
        <v>5</v>
      </c>
      <c r="D298" s="141" t="s">
        <v>72</v>
      </c>
      <c r="E298" s="130" t="s">
        <v>691</v>
      </c>
      <c r="F298" s="112" t="s">
        <v>36</v>
      </c>
      <c r="G298" s="112" t="s">
        <v>21</v>
      </c>
      <c r="H298" s="114">
        <v>636396</v>
      </c>
      <c r="I298" s="115" t="s">
        <v>131</v>
      </c>
      <c r="J298" s="115">
        <v>5</v>
      </c>
      <c r="K298" s="115" t="s">
        <v>72</v>
      </c>
      <c r="L298" s="135">
        <v>14000</v>
      </c>
      <c r="M298" s="154">
        <v>0.2</v>
      </c>
      <c r="N298" s="118">
        <v>763675.2</v>
      </c>
      <c r="O298" s="116">
        <f>+Nomina[[#This Row],[Incremento de Mayo]]+Nomina[[#This Row],[Incremento Febrero]]</f>
        <v>0.32</v>
      </c>
      <c r="P298" s="116">
        <v>0.12</v>
      </c>
    </row>
    <row r="299" spans="1:16" s="110" customFormat="1" x14ac:dyDescent="0.2">
      <c r="A299" s="119">
        <v>298</v>
      </c>
      <c r="B299" s="112" t="s">
        <v>1003</v>
      </c>
      <c r="C299" s="113">
        <v>4</v>
      </c>
      <c r="D299" s="141" t="s">
        <v>71</v>
      </c>
      <c r="E299" s="130" t="s">
        <v>670</v>
      </c>
      <c r="F299" s="136" t="s">
        <v>14</v>
      </c>
      <c r="G299" s="112" t="s">
        <v>13</v>
      </c>
      <c r="H299" s="114">
        <v>445466</v>
      </c>
      <c r="I299" s="115" t="s">
        <v>131</v>
      </c>
      <c r="J299" s="115">
        <v>4</v>
      </c>
      <c r="K299" s="115" t="s">
        <v>71</v>
      </c>
      <c r="L299" s="135">
        <v>14000</v>
      </c>
      <c r="M299" s="154">
        <v>0.2</v>
      </c>
      <c r="N299" s="118">
        <v>534559.19999999995</v>
      </c>
      <c r="O299" s="116">
        <f>+Nomina[[#This Row],[Incremento de Mayo]]+Nomina[[#This Row],[Incremento Febrero]]</f>
        <v>0.32</v>
      </c>
      <c r="P299" s="116">
        <v>0.12</v>
      </c>
    </row>
    <row r="300" spans="1:16" s="110" customFormat="1" x14ac:dyDescent="0.2">
      <c r="A300" s="119">
        <v>299</v>
      </c>
      <c r="B300" s="112" t="s">
        <v>1004</v>
      </c>
      <c r="C300" s="113">
        <v>4</v>
      </c>
      <c r="D300" s="141" t="s">
        <v>95</v>
      </c>
      <c r="E300" s="130" t="s">
        <v>677</v>
      </c>
      <c r="F300" s="112" t="s">
        <v>16</v>
      </c>
      <c r="G300" s="112" t="s">
        <v>16</v>
      </c>
      <c r="H300" s="114">
        <v>371279</v>
      </c>
      <c r="I300" s="115" t="s">
        <v>131</v>
      </c>
      <c r="J300" s="115">
        <v>4</v>
      </c>
      <c r="K300" s="115" t="s">
        <v>95</v>
      </c>
      <c r="L300" s="135">
        <v>14000</v>
      </c>
      <c r="M300" s="154">
        <v>0.2</v>
      </c>
      <c r="N300" s="118">
        <v>445534.8</v>
      </c>
      <c r="O300" s="116">
        <f>+Nomina[[#This Row],[Incremento de Mayo]]+Nomina[[#This Row],[Incremento Febrero]]</f>
        <v>0.32</v>
      </c>
      <c r="P300" s="116">
        <v>0.12</v>
      </c>
    </row>
    <row r="301" spans="1:16" s="110" customFormat="1" ht="14.45" customHeight="1" x14ac:dyDescent="0.2">
      <c r="A301" s="119">
        <v>300</v>
      </c>
      <c r="B301" s="112" t="s">
        <v>1005</v>
      </c>
      <c r="C301" s="113">
        <v>4</v>
      </c>
      <c r="D301" s="141" t="s">
        <v>71</v>
      </c>
      <c r="E301" s="130" t="s">
        <v>670</v>
      </c>
      <c r="F301" s="136" t="s">
        <v>47</v>
      </c>
      <c r="G301" s="112" t="s">
        <v>29</v>
      </c>
      <c r="H301" s="114">
        <v>517206</v>
      </c>
      <c r="I301" s="115" t="s">
        <v>131</v>
      </c>
      <c r="J301" s="115">
        <v>5</v>
      </c>
      <c r="K301" s="115" t="s">
        <v>72</v>
      </c>
      <c r="L301" s="135">
        <v>14000</v>
      </c>
      <c r="M301" s="154">
        <v>0.35</v>
      </c>
      <c r="N301" s="118">
        <v>698228.1</v>
      </c>
      <c r="O301" s="116">
        <f>+Nomina[[#This Row],[Incremento de Mayo]]+Nomina[[#This Row],[Incremento Febrero]]</f>
        <v>0.47</v>
      </c>
      <c r="P301" s="116">
        <v>0.12</v>
      </c>
    </row>
    <row r="302" spans="1:16" s="110" customFormat="1" ht="14.45" customHeight="1" x14ac:dyDescent="0.2">
      <c r="A302" s="119">
        <v>301</v>
      </c>
      <c r="B302" s="112" t="s">
        <v>1006</v>
      </c>
      <c r="C302" s="113">
        <v>4</v>
      </c>
      <c r="D302" s="141" t="s">
        <v>71</v>
      </c>
      <c r="E302" s="130" t="s">
        <v>670</v>
      </c>
      <c r="F302" s="112" t="s">
        <v>33</v>
      </c>
      <c r="G302" s="112" t="s">
        <v>35</v>
      </c>
      <c r="H302" s="114">
        <v>279401</v>
      </c>
      <c r="I302" s="115" t="s">
        <v>131</v>
      </c>
      <c r="J302" s="115">
        <v>4</v>
      </c>
      <c r="K302" s="115" t="s">
        <v>71</v>
      </c>
      <c r="L302" s="135">
        <v>14000</v>
      </c>
      <c r="M302" s="154">
        <v>0.2</v>
      </c>
      <c r="N302" s="118">
        <v>335281.2</v>
      </c>
      <c r="O302" s="116">
        <f>+Nomina[[#This Row],[Incremento de Mayo]]+Nomina[[#This Row],[Incremento Febrero]]</f>
        <v>0.32</v>
      </c>
      <c r="P302" s="116">
        <v>0.12</v>
      </c>
    </row>
    <row r="303" spans="1:16" s="110" customFormat="1" ht="14.45" customHeight="1" x14ac:dyDescent="0.2">
      <c r="A303" s="119">
        <v>302</v>
      </c>
      <c r="B303" s="112" t="s">
        <v>1007</v>
      </c>
      <c r="C303" s="113">
        <v>4</v>
      </c>
      <c r="D303" s="141" t="s">
        <v>71</v>
      </c>
      <c r="E303" s="130" t="s">
        <v>670</v>
      </c>
      <c r="F303" s="112" t="s">
        <v>23</v>
      </c>
      <c r="G303" s="112" t="s">
        <v>21</v>
      </c>
      <c r="H303" s="114">
        <v>591779</v>
      </c>
      <c r="I303" s="115" t="s">
        <v>131</v>
      </c>
      <c r="J303" s="115">
        <v>5</v>
      </c>
      <c r="K303" s="115" t="s">
        <v>72</v>
      </c>
      <c r="L303" s="135">
        <v>14000</v>
      </c>
      <c r="M303" s="154">
        <v>0.35</v>
      </c>
      <c r="N303" s="118">
        <v>798901.65</v>
      </c>
      <c r="O303" s="116">
        <f>+Nomina[[#This Row],[Incremento de Mayo]]+Nomina[[#This Row],[Incremento Febrero]]</f>
        <v>0.47</v>
      </c>
      <c r="P303" s="116">
        <v>0.12</v>
      </c>
    </row>
    <row r="304" spans="1:16" s="110" customFormat="1" x14ac:dyDescent="0.2">
      <c r="A304" s="119">
        <v>303</v>
      </c>
      <c r="B304" s="112" t="s">
        <v>1008</v>
      </c>
      <c r="C304" s="137">
        <v>5</v>
      </c>
      <c r="D304" s="141" t="s">
        <v>72</v>
      </c>
      <c r="E304" s="138" t="s">
        <v>691</v>
      </c>
      <c r="F304" s="120" t="s">
        <v>24</v>
      </c>
      <c r="G304" s="120" t="s">
        <v>30</v>
      </c>
      <c r="H304" s="114">
        <v>534425</v>
      </c>
      <c r="I304" s="115">
        <v>5</v>
      </c>
      <c r="J304" s="139">
        <v>5</v>
      </c>
      <c r="K304" s="115" t="s">
        <v>72</v>
      </c>
      <c r="L304" s="135">
        <v>14000</v>
      </c>
      <c r="M304" s="154">
        <v>0.2</v>
      </c>
      <c r="N304" s="118">
        <v>641310</v>
      </c>
      <c r="O304" s="116">
        <f>+Nomina[[#This Row],[Incremento de Mayo]]+Nomina[[#This Row],[Incremento Febrero]]</f>
        <v>0.32</v>
      </c>
      <c r="P304" s="116">
        <v>0.12</v>
      </c>
    </row>
    <row r="305" spans="1:17" x14ac:dyDescent="0.2">
      <c r="A305" s="119">
        <v>304</v>
      </c>
      <c r="B305" s="112" t="s">
        <v>1009</v>
      </c>
      <c r="C305" s="113">
        <v>3</v>
      </c>
      <c r="D305" s="141" t="s">
        <v>82</v>
      </c>
      <c r="E305" s="130" t="s">
        <v>675</v>
      </c>
      <c r="F305" s="112" t="s">
        <v>15</v>
      </c>
      <c r="G305" s="112" t="s">
        <v>25</v>
      </c>
      <c r="H305" s="114">
        <v>280000</v>
      </c>
      <c r="I305" s="115">
        <v>3</v>
      </c>
      <c r="J305" s="115">
        <v>3</v>
      </c>
      <c r="K305" s="115" t="s">
        <v>82</v>
      </c>
      <c r="L305" s="135">
        <v>14000</v>
      </c>
      <c r="M305" s="154">
        <v>0.2</v>
      </c>
      <c r="N305" s="118">
        <v>336000</v>
      </c>
      <c r="O305" s="116">
        <f>+Nomina[[#This Row],[Incremento de Mayo]]+Nomina[[#This Row],[Incremento Febrero]]</f>
        <v>0.32</v>
      </c>
      <c r="P305" s="116">
        <v>0.12</v>
      </c>
      <c r="Q305" s="102"/>
    </row>
    <row r="306" spans="1:17" x14ac:dyDescent="0.2">
      <c r="A306" s="119">
        <v>305</v>
      </c>
      <c r="B306" s="112" t="s">
        <v>1010</v>
      </c>
      <c r="C306" s="113">
        <v>3</v>
      </c>
      <c r="D306" s="141" t="s">
        <v>82</v>
      </c>
      <c r="E306" s="130" t="s">
        <v>675</v>
      </c>
      <c r="F306" s="112" t="s">
        <v>26</v>
      </c>
      <c r="G306" s="112" t="s">
        <v>122</v>
      </c>
      <c r="H306" s="114">
        <v>271253</v>
      </c>
      <c r="I306" s="115">
        <v>3</v>
      </c>
      <c r="J306" s="115">
        <v>3</v>
      </c>
      <c r="K306" s="115" t="s">
        <v>82</v>
      </c>
      <c r="L306" s="135">
        <v>14000</v>
      </c>
      <c r="M306" s="154">
        <v>0.2</v>
      </c>
      <c r="N306" s="118">
        <v>325503.59999999998</v>
      </c>
      <c r="O306" s="116">
        <f>+Nomina[[#This Row],[Incremento de Mayo]]+Nomina[[#This Row],[Incremento Febrero]]</f>
        <v>0.32</v>
      </c>
      <c r="P306" s="116">
        <v>0.12</v>
      </c>
      <c r="Q306" s="102"/>
    </row>
    <row r="307" spans="1:17" x14ac:dyDescent="0.2">
      <c r="A307" s="119">
        <v>306</v>
      </c>
      <c r="B307" s="112" t="s">
        <v>1011</v>
      </c>
      <c r="C307" s="113">
        <v>3</v>
      </c>
      <c r="D307" s="141" t="s">
        <v>82</v>
      </c>
      <c r="E307" s="130" t="s">
        <v>675</v>
      </c>
      <c r="F307" s="112" t="s">
        <v>665</v>
      </c>
      <c r="G307" s="112" t="s">
        <v>122</v>
      </c>
      <c r="H307" s="114">
        <v>261081</v>
      </c>
      <c r="I307" s="115">
        <v>3</v>
      </c>
      <c r="J307" s="115">
        <v>3</v>
      </c>
      <c r="K307" s="115" t="s">
        <v>82</v>
      </c>
      <c r="L307" s="135">
        <v>14000</v>
      </c>
      <c r="M307" s="154">
        <v>0.2</v>
      </c>
      <c r="N307" s="118">
        <v>313297.2</v>
      </c>
      <c r="O307" s="116">
        <f>+Nomina[[#This Row],[Incremento de Mayo]]+Nomina[[#This Row],[Incremento Febrero]]</f>
        <v>0.32</v>
      </c>
      <c r="P307" s="116">
        <v>0.12</v>
      </c>
      <c r="Q307" s="102"/>
    </row>
    <row r="308" spans="1:17" ht="14.45" customHeight="1" x14ac:dyDescent="0.2">
      <c r="A308" s="119">
        <v>307</v>
      </c>
      <c r="B308" s="112" t="s">
        <v>1012</v>
      </c>
      <c r="C308" s="113">
        <v>4</v>
      </c>
      <c r="D308" s="141" t="s">
        <v>95</v>
      </c>
      <c r="E308" s="130" t="s">
        <v>677</v>
      </c>
      <c r="F308" s="112" t="s">
        <v>20</v>
      </c>
      <c r="G308" s="136" t="s">
        <v>16</v>
      </c>
      <c r="H308" s="114">
        <v>367780</v>
      </c>
      <c r="I308" s="115" t="s">
        <v>131</v>
      </c>
      <c r="J308" s="115">
        <v>4</v>
      </c>
      <c r="K308" s="115" t="s">
        <v>95</v>
      </c>
      <c r="L308" s="135">
        <v>14000</v>
      </c>
      <c r="M308" s="154">
        <v>0.2</v>
      </c>
      <c r="N308" s="118">
        <v>441336</v>
      </c>
      <c r="O308" s="116">
        <f>+Nomina[[#This Row],[Incremento de Mayo]]+Nomina[[#This Row],[Incremento Febrero]]</f>
        <v>0.32</v>
      </c>
      <c r="P308" s="116">
        <v>0.12</v>
      </c>
      <c r="Q308" s="102"/>
    </row>
    <row r="309" spans="1:17" ht="14.45" customHeight="1" x14ac:dyDescent="0.2">
      <c r="A309" s="119">
        <v>308</v>
      </c>
      <c r="B309" s="112" t="s">
        <v>1013</v>
      </c>
      <c r="C309" s="113">
        <v>4</v>
      </c>
      <c r="D309" s="141" t="s">
        <v>76</v>
      </c>
      <c r="E309" s="130" t="s">
        <v>689</v>
      </c>
      <c r="F309" s="112" t="s">
        <v>23</v>
      </c>
      <c r="G309" s="112" t="s">
        <v>141</v>
      </c>
      <c r="H309" s="114">
        <v>470520</v>
      </c>
      <c r="I309" s="115" t="s">
        <v>131</v>
      </c>
      <c r="J309" s="115">
        <v>4</v>
      </c>
      <c r="K309" s="115" t="s">
        <v>76</v>
      </c>
      <c r="L309" s="135">
        <v>14000</v>
      </c>
      <c r="M309" s="154">
        <v>0.2</v>
      </c>
      <c r="N309" s="118">
        <v>564624</v>
      </c>
      <c r="O309" s="116">
        <f>+Nomina[[#This Row],[Incremento de Mayo]]+Nomina[[#This Row],[Incremento Febrero]]</f>
        <v>0.32</v>
      </c>
      <c r="P309" s="116">
        <v>0.12</v>
      </c>
      <c r="Q309" s="102"/>
    </row>
    <row r="310" spans="1:17" x14ac:dyDescent="0.2">
      <c r="A310" s="119">
        <v>309</v>
      </c>
      <c r="B310" s="112" t="s">
        <v>1014</v>
      </c>
      <c r="C310" s="113">
        <v>6</v>
      </c>
      <c r="D310" s="141" t="s">
        <v>55</v>
      </c>
      <c r="E310" s="130" t="s">
        <v>692</v>
      </c>
      <c r="F310" s="112" t="s">
        <v>24</v>
      </c>
      <c r="G310" s="112" t="s">
        <v>18</v>
      </c>
      <c r="H310" s="114">
        <v>408703</v>
      </c>
      <c r="I310" s="115" t="s">
        <v>131</v>
      </c>
      <c r="J310" s="115">
        <v>6</v>
      </c>
      <c r="K310" s="115" t="s">
        <v>55</v>
      </c>
      <c r="L310" s="135">
        <v>14000</v>
      </c>
      <c r="M310" s="154">
        <v>0.2</v>
      </c>
      <c r="N310" s="118">
        <v>490443.6</v>
      </c>
      <c r="O310" s="116">
        <f>+Nomina[[#This Row],[Incremento de Mayo]]+Nomina[[#This Row],[Incremento Febrero]]</f>
        <v>0.32</v>
      </c>
      <c r="P310" s="116">
        <v>0.12</v>
      </c>
      <c r="Q310" s="102"/>
    </row>
    <row r="311" spans="1:17" x14ac:dyDescent="0.2">
      <c r="A311" s="119">
        <v>310</v>
      </c>
      <c r="B311" s="112" t="s">
        <v>1015</v>
      </c>
      <c r="C311" s="113">
        <v>4</v>
      </c>
      <c r="D311" s="141" t="s">
        <v>95</v>
      </c>
      <c r="E311" s="130" t="s">
        <v>677</v>
      </c>
      <c r="F311" s="112" t="s">
        <v>36</v>
      </c>
      <c r="G311" s="112" t="s">
        <v>16</v>
      </c>
      <c r="H311" s="114">
        <v>380137</v>
      </c>
      <c r="I311" s="115" t="s">
        <v>131</v>
      </c>
      <c r="J311" s="115">
        <v>4</v>
      </c>
      <c r="K311" s="115" t="s">
        <v>95</v>
      </c>
      <c r="L311" s="135">
        <v>14000</v>
      </c>
      <c r="M311" s="154">
        <v>0.2</v>
      </c>
      <c r="N311" s="118">
        <v>456164.4</v>
      </c>
      <c r="O311" s="116">
        <f>+Nomina[[#This Row],[Incremento de Mayo]]+Nomina[[#This Row],[Incremento Febrero]]</f>
        <v>0.32</v>
      </c>
      <c r="P311" s="116">
        <v>0.12</v>
      </c>
      <c r="Q311" s="102"/>
    </row>
    <row r="312" spans="1:17" ht="14.45" customHeight="1" x14ac:dyDescent="0.2">
      <c r="A312" s="119">
        <v>311</v>
      </c>
      <c r="B312" s="112" t="s">
        <v>1016</v>
      </c>
      <c r="C312" s="113">
        <v>2</v>
      </c>
      <c r="D312" s="141" t="s">
        <v>69</v>
      </c>
      <c r="E312" s="130" t="s">
        <v>673</v>
      </c>
      <c r="F312" s="112" t="s">
        <v>128</v>
      </c>
      <c r="G312" s="112" t="s">
        <v>1058</v>
      </c>
      <c r="H312" s="114">
        <v>233423</v>
      </c>
      <c r="I312" s="115" t="s">
        <v>131</v>
      </c>
      <c r="J312" s="115">
        <v>2</v>
      </c>
      <c r="K312" s="115" t="s">
        <v>69</v>
      </c>
      <c r="L312" s="135">
        <v>14000</v>
      </c>
      <c r="M312" s="154">
        <v>0.2</v>
      </c>
      <c r="N312" s="118">
        <v>280107.59999999998</v>
      </c>
      <c r="O312" s="116">
        <f>+Nomina[[#This Row],[Incremento de Mayo]]+Nomina[[#This Row],[Incremento Febrero]]</f>
        <v>0.32</v>
      </c>
      <c r="P312" s="116">
        <v>0.12</v>
      </c>
      <c r="Q312" s="102"/>
    </row>
    <row r="313" spans="1:17" x14ac:dyDescent="0.2">
      <c r="A313" s="119">
        <v>312</v>
      </c>
      <c r="B313" s="112" t="s">
        <v>1017</v>
      </c>
      <c r="C313" s="113">
        <v>3</v>
      </c>
      <c r="D313" s="141" t="s">
        <v>70</v>
      </c>
      <c r="E313" s="130" t="s">
        <v>671</v>
      </c>
      <c r="F313" s="112" t="s">
        <v>665</v>
      </c>
      <c r="G313" s="112" t="s">
        <v>665</v>
      </c>
      <c r="H313" s="114">
        <v>245536</v>
      </c>
      <c r="I313" s="115">
        <v>3</v>
      </c>
      <c r="J313" s="115">
        <v>3</v>
      </c>
      <c r="K313" s="115" t="s">
        <v>70</v>
      </c>
      <c r="L313" s="135">
        <v>14000</v>
      </c>
      <c r="M313" s="154">
        <v>0.2</v>
      </c>
      <c r="N313" s="118">
        <v>294643.20000000001</v>
      </c>
      <c r="O313" s="116">
        <f>+Nomina[[#This Row],[Incremento de Mayo]]+Nomina[[#This Row],[Incremento Febrero]]</f>
        <v>0.32</v>
      </c>
      <c r="P313" s="116">
        <v>0.12</v>
      </c>
      <c r="Q313" s="102"/>
    </row>
    <row r="314" spans="1:17" ht="14.45" customHeight="1" x14ac:dyDescent="0.2">
      <c r="A314" s="119">
        <v>313</v>
      </c>
      <c r="B314" s="112" t="s">
        <v>1018</v>
      </c>
      <c r="C314" s="113">
        <v>4</v>
      </c>
      <c r="D314" s="141" t="s">
        <v>71</v>
      </c>
      <c r="E314" s="130" t="s">
        <v>670</v>
      </c>
      <c r="F314" s="136" t="s">
        <v>12</v>
      </c>
      <c r="G314" s="112" t="s">
        <v>31</v>
      </c>
      <c r="H314" s="114">
        <v>375391</v>
      </c>
      <c r="I314" s="115">
        <v>4</v>
      </c>
      <c r="J314" s="115">
        <v>4</v>
      </c>
      <c r="K314" s="115" t="s">
        <v>71</v>
      </c>
      <c r="L314" s="135">
        <v>14000</v>
      </c>
      <c r="M314" s="154">
        <v>0.2</v>
      </c>
      <c r="N314" s="118">
        <v>450469.2</v>
      </c>
      <c r="O314" s="116">
        <f>+Nomina[[#This Row],[Incremento de Mayo]]+Nomina[[#This Row],[Incremento Febrero]]</f>
        <v>0.32</v>
      </c>
      <c r="P314" s="116">
        <v>0.12</v>
      </c>
      <c r="Q314" s="102"/>
    </row>
    <row r="315" spans="1:17" x14ac:dyDescent="0.2">
      <c r="A315" s="119">
        <v>314</v>
      </c>
      <c r="B315" s="112" t="s">
        <v>1019</v>
      </c>
      <c r="C315" s="113">
        <v>4</v>
      </c>
      <c r="D315" s="141" t="s">
        <v>71</v>
      </c>
      <c r="E315" s="130" t="s">
        <v>670</v>
      </c>
      <c r="F315" s="112" t="s">
        <v>23</v>
      </c>
      <c r="G315" s="112" t="s">
        <v>141</v>
      </c>
      <c r="H315" s="114">
        <v>387106</v>
      </c>
      <c r="I315" s="115" t="s">
        <v>131</v>
      </c>
      <c r="J315" s="115">
        <v>4</v>
      </c>
      <c r="K315" s="115" t="s">
        <v>71</v>
      </c>
      <c r="L315" s="135">
        <v>14000</v>
      </c>
      <c r="M315" s="154">
        <v>0.2</v>
      </c>
      <c r="N315" s="118">
        <v>464527.2</v>
      </c>
      <c r="O315" s="116">
        <f>+Nomina[[#This Row],[Incremento de Mayo]]+Nomina[[#This Row],[Incremento Febrero]]</f>
        <v>0.32</v>
      </c>
      <c r="P315" s="116">
        <v>0.12</v>
      </c>
      <c r="Q315" s="102"/>
    </row>
    <row r="316" spans="1:17" x14ac:dyDescent="0.2">
      <c r="A316" s="119">
        <v>315</v>
      </c>
      <c r="B316" s="112" t="s">
        <v>1020</v>
      </c>
      <c r="C316" s="113">
        <v>4</v>
      </c>
      <c r="D316" s="141" t="s">
        <v>95</v>
      </c>
      <c r="E316" s="130" t="s">
        <v>677</v>
      </c>
      <c r="F316" s="136" t="s">
        <v>665</v>
      </c>
      <c r="G316" s="112" t="s">
        <v>18</v>
      </c>
      <c r="H316" s="114">
        <v>339348</v>
      </c>
      <c r="I316" s="115" t="s">
        <v>131</v>
      </c>
      <c r="J316" s="115">
        <v>4</v>
      </c>
      <c r="K316" s="115" t="s">
        <v>95</v>
      </c>
      <c r="L316" s="135">
        <v>14000</v>
      </c>
      <c r="M316" s="154">
        <v>0.2</v>
      </c>
      <c r="N316" s="118">
        <v>407217.6</v>
      </c>
      <c r="O316" s="116">
        <f>+Nomina[[#This Row],[Incremento de Mayo]]+Nomina[[#This Row],[Incremento Febrero]]</f>
        <v>0.32</v>
      </c>
      <c r="P316" s="116">
        <v>0.12</v>
      </c>
      <c r="Q316" s="102"/>
    </row>
    <row r="317" spans="1:17" x14ac:dyDescent="0.2">
      <c r="A317" s="119">
        <v>316</v>
      </c>
      <c r="B317" s="112" t="s">
        <v>1021</v>
      </c>
      <c r="C317" s="113">
        <v>4</v>
      </c>
      <c r="D317" s="141" t="s">
        <v>95</v>
      </c>
      <c r="E317" s="130" t="s">
        <v>677</v>
      </c>
      <c r="F317" s="112" t="s">
        <v>128</v>
      </c>
      <c r="G317" s="112" t="s">
        <v>16</v>
      </c>
      <c r="H317" s="114">
        <v>349643</v>
      </c>
      <c r="I317" s="115" t="s">
        <v>131</v>
      </c>
      <c r="J317" s="115">
        <v>4</v>
      </c>
      <c r="K317" s="115" t="s">
        <v>95</v>
      </c>
      <c r="L317" s="135">
        <v>14000</v>
      </c>
      <c r="M317" s="154">
        <v>0.2</v>
      </c>
      <c r="N317" s="118">
        <v>419571.6</v>
      </c>
      <c r="O317" s="116">
        <f>+Nomina[[#This Row],[Incremento de Mayo]]+Nomina[[#This Row],[Incremento Febrero]]</f>
        <v>0.32</v>
      </c>
      <c r="P317" s="116">
        <v>0.12</v>
      </c>
      <c r="Q317" s="102"/>
    </row>
    <row r="318" spans="1:17" x14ac:dyDescent="0.2">
      <c r="A318" s="119">
        <v>317</v>
      </c>
      <c r="B318" s="112" t="s">
        <v>1022</v>
      </c>
      <c r="C318" s="113">
        <v>4</v>
      </c>
      <c r="D318" s="141" t="s">
        <v>71</v>
      </c>
      <c r="E318" s="130" t="s">
        <v>670</v>
      </c>
      <c r="F318" s="112" t="s">
        <v>20</v>
      </c>
      <c r="G318" s="112" t="s">
        <v>21</v>
      </c>
      <c r="H318" s="114">
        <v>524119</v>
      </c>
      <c r="I318" s="115" t="s">
        <v>131</v>
      </c>
      <c r="J318" s="115">
        <v>5</v>
      </c>
      <c r="K318" s="115" t="s">
        <v>72</v>
      </c>
      <c r="L318" s="135">
        <v>14000</v>
      </c>
      <c r="M318" s="154">
        <v>0.35</v>
      </c>
      <c r="N318" s="118">
        <v>707560.65</v>
      </c>
      <c r="O318" s="116">
        <f>+Nomina[[#This Row],[Incremento de Mayo]]+Nomina[[#This Row],[Incremento Febrero]]</f>
        <v>0.47</v>
      </c>
      <c r="P318" s="116">
        <v>0.12</v>
      </c>
      <c r="Q318" s="102"/>
    </row>
    <row r="319" spans="1:17" x14ac:dyDescent="0.2">
      <c r="A319" s="119">
        <v>318</v>
      </c>
      <c r="B319" s="112" t="s">
        <v>1023</v>
      </c>
      <c r="C319" s="113">
        <v>4</v>
      </c>
      <c r="D319" s="141" t="s">
        <v>83</v>
      </c>
      <c r="E319" s="130" t="s">
        <v>669</v>
      </c>
      <c r="F319" s="112" t="s">
        <v>26</v>
      </c>
      <c r="G319" s="112" t="s">
        <v>122</v>
      </c>
      <c r="H319" s="114">
        <v>259584</v>
      </c>
      <c r="I319" s="115" t="s">
        <v>131</v>
      </c>
      <c r="J319" s="115">
        <v>4</v>
      </c>
      <c r="K319" s="115" t="s">
        <v>83</v>
      </c>
      <c r="L319" s="135">
        <v>14000</v>
      </c>
      <c r="M319" s="154">
        <v>0.2</v>
      </c>
      <c r="N319" s="118">
        <v>311500.79999999999</v>
      </c>
      <c r="O319" s="116">
        <f>+Nomina[[#This Row],[Incremento de Mayo]]+Nomina[[#This Row],[Incremento Febrero]]</f>
        <v>0.32</v>
      </c>
      <c r="P319" s="116">
        <v>0.12</v>
      </c>
      <c r="Q319" s="102"/>
    </row>
    <row r="320" spans="1:17" x14ac:dyDescent="0.2">
      <c r="A320" s="119">
        <v>319</v>
      </c>
      <c r="B320" s="112" t="s">
        <v>1024</v>
      </c>
      <c r="C320" s="113">
        <v>4</v>
      </c>
      <c r="D320" s="141" t="s">
        <v>95</v>
      </c>
      <c r="E320" s="130" t="s">
        <v>677</v>
      </c>
      <c r="F320" s="112" t="s">
        <v>18</v>
      </c>
      <c r="G320" s="112" t="s">
        <v>18</v>
      </c>
      <c r="H320" s="114">
        <v>294622</v>
      </c>
      <c r="I320" s="115" t="s">
        <v>131</v>
      </c>
      <c r="J320" s="115">
        <v>4</v>
      </c>
      <c r="K320" s="115" t="s">
        <v>95</v>
      </c>
      <c r="L320" s="135">
        <v>14000</v>
      </c>
      <c r="M320" s="154">
        <v>0.2</v>
      </c>
      <c r="N320" s="118">
        <v>353546.4</v>
      </c>
      <c r="O320" s="116">
        <f>+Nomina[[#This Row],[Incremento de Mayo]]+Nomina[[#This Row],[Incremento Febrero]]</f>
        <v>0.32</v>
      </c>
      <c r="P320" s="116">
        <v>0.12</v>
      </c>
      <c r="Q320" s="102"/>
    </row>
    <row r="321" spans="1:17" x14ac:dyDescent="0.2">
      <c r="A321" s="119">
        <v>320</v>
      </c>
      <c r="B321" s="112" t="s">
        <v>1025</v>
      </c>
      <c r="C321" s="113">
        <v>3</v>
      </c>
      <c r="D321" s="141" t="s">
        <v>94</v>
      </c>
      <c r="E321" s="130" t="s">
        <v>680</v>
      </c>
      <c r="F321" s="112" t="s">
        <v>15</v>
      </c>
      <c r="G321" s="112" t="s">
        <v>47</v>
      </c>
      <c r="H321" s="114">
        <v>222278</v>
      </c>
      <c r="I321" s="115" t="s">
        <v>131</v>
      </c>
      <c r="J321" s="115">
        <v>3</v>
      </c>
      <c r="K321" s="115" t="s">
        <v>94</v>
      </c>
      <c r="L321" s="135">
        <v>14000</v>
      </c>
      <c r="M321" s="154">
        <v>0.2</v>
      </c>
      <c r="N321" s="118">
        <v>266733.59999999998</v>
      </c>
      <c r="O321" s="116">
        <f>+Nomina[[#This Row],[Incremento de Mayo]]+Nomina[[#This Row],[Incremento Febrero]]</f>
        <v>0.32</v>
      </c>
      <c r="P321" s="116">
        <v>0.12</v>
      </c>
      <c r="Q321" s="102"/>
    </row>
    <row r="322" spans="1:17" x14ac:dyDescent="0.2">
      <c r="A322" s="119">
        <v>321</v>
      </c>
      <c r="B322" s="112" t="s">
        <v>1026</v>
      </c>
      <c r="C322" s="113">
        <v>5</v>
      </c>
      <c r="D322" s="141" t="s">
        <v>96</v>
      </c>
      <c r="E322" s="130" t="s">
        <v>688</v>
      </c>
      <c r="F322" s="112" t="s">
        <v>43</v>
      </c>
      <c r="G322" s="112" t="s">
        <v>21</v>
      </c>
      <c r="H322" s="114">
        <v>566335</v>
      </c>
      <c r="I322" s="115">
        <v>5</v>
      </c>
      <c r="J322" s="115">
        <v>5</v>
      </c>
      <c r="K322" s="115" t="s">
        <v>96</v>
      </c>
      <c r="L322" s="135">
        <v>14000</v>
      </c>
      <c r="M322" s="154">
        <v>0.2</v>
      </c>
      <c r="N322" s="118">
        <v>679602</v>
      </c>
      <c r="O322" s="116">
        <f>+Nomina[[#This Row],[Incremento de Mayo]]+Nomina[[#This Row],[Incremento Febrero]]</f>
        <v>0.32</v>
      </c>
      <c r="P322" s="116">
        <v>0.12</v>
      </c>
      <c r="Q322" s="102"/>
    </row>
    <row r="323" spans="1:17" x14ac:dyDescent="0.2">
      <c r="A323" s="119">
        <v>322</v>
      </c>
      <c r="B323" s="112" t="s">
        <v>1027</v>
      </c>
      <c r="C323" s="113">
        <v>4</v>
      </c>
      <c r="D323" s="141" t="s">
        <v>71</v>
      </c>
      <c r="E323" s="130" t="s">
        <v>670</v>
      </c>
      <c r="F323" s="112" t="s">
        <v>128</v>
      </c>
      <c r="G323" s="112" t="s">
        <v>1058</v>
      </c>
      <c r="H323" s="114">
        <v>354287</v>
      </c>
      <c r="I323" s="115" t="s">
        <v>131</v>
      </c>
      <c r="J323" s="115">
        <v>4</v>
      </c>
      <c r="K323" s="115" t="s">
        <v>71</v>
      </c>
      <c r="L323" s="135">
        <v>14000</v>
      </c>
      <c r="M323" s="154">
        <v>0.2</v>
      </c>
      <c r="N323" s="118">
        <v>425144.4</v>
      </c>
      <c r="O323" s="116">
        <f>+Nomina[[#This Row],[Incremento de Mayo]]+Nomina[[#This Row],[Incremento Febrero]]</f>
        <v>0.32</v>
      </c>
      <c r="P323" s="116">
        <v>0.12</v>
      </c>
      <c r="Q323" s="102"/>
    </row>
    <row r="324" spans="1:17" x14ac:dyDescent="0.2">
      <c r="A324" s="119">
        <v>323</v>
      </c>
      <c r="B324" s="112" t="s">
        <v>1028</v>
      </c>
      <c r="C324" s="113">
        <v>5</v>
      </c>
      <c r="D324" s="141" t="s">
        <v>72</v>
      </c>
      <c r="E324" s="130" t="s">
        <v>691</v>
      </c>
      <c r="F324" s="112" t="s">
        <v>20</v>
      </c>
      <c r="G324" s="112" t="s">
        <v>13</v>
      </c>
      <c r="H324" s="114">
        <v>528897</v>
      </c>
      <c r="I324" s="115">
        <v>5</v>
      </c>
      <c r="J324" s="115">
        <v>5</v>
      </c>
      <c r="K324" s="115" t="s">
        <v>72</v>
      </c>
      <c r="L324" s="135">
        <v>14000</v>
      </c>
      <c r="M324" s="154">
        <v>0.2</v>
      </c>
      <c r="N324" s="118">
        <v>634676.4</v>
      </c>
      <c r="O324" s="116">
        <f>+Nomina[[#This Row],[Incremento de Mayo]]+Nomina[[#This Row],[Incremento Febrero]]</f>
        <v>0.32</v>
      </c>
      <c r="P324" s="116">
        <v>0.12</v>
      </c>
      <c r="Q324" s="102"/>
    </row>
    <row r="325" spans="1:17" ht="14.45" customHeight="1" x14ac:dyDescent="0.2">
      <c r="A325" s="119">
        <v>324</v>
      </c>
      <c r="B325" s="112" t="s">
        <v>1029</v>
      </c>
      <c r="C325" s="113">
        <v>5</v>
      </c>
      <c r="D325" s="141" t="s">
        <v>72</v>
      </c>
      <c r="E325" s="130" t="s">
        <v>691</v>
      </c>
      <c r="F325" s="112" t="s">
        <v>26</v>
      </c>
      <c r="G325" s="112" t="s">
        <v>44</v>
      </c>
      <c r="H325" s="114">
        <v>466811</v>
      </c>
      <c r="I325" s="115" t="s">
        <v>131</v>
      </c>
      <c r="J325" s="115">
        <v>5</v>
      </c>
      <c r="K325" s="115" t="s">
        <v>72</v>
      </c>
      <c r="L325" s="135">
        <v>14000</v>
      </c>
      <c r="M325" s="154">
        <v>0.2</v>
      </c>
      <c r="N325" s="118">
        <v>560173.19999999995</v>
      </c>
      <c r="O325" s="116">
        <f>+Nomina[[#This Row],[Incremento de Mayo]]+Nomina[[#This Row],[Incremento Febrero]]</f>
        <v>0.32</v>
      </c>
      <c r="P325" s="116">
        <v>0.12</v>
      </c>
      <c r="Q325" s="102"/>
    </row>
    <row r="326" spans="1:17" ht="14.45" customHeight="1" x14ac:dyDescent="0.2">
      <c r="A326" s="119">
        <v>325</v>
      </c>
      <c r="B326" s="112" t="s">
        <v>1030</v>
      </c>
      <c r="C326" s="113">
        <v>5</v>
      </c>
      <c r="D326" s="141" t="s">
        <v>72</v>
      </c>
      <c r="E326" s="130" t="s">
        <v>691</v>
      </c>
      <c r="F326" s="112" t="s">
        <v>37</v>
      </c>
      <c r="G326" s="112" t="s">
        <v>21</v>
      </c>
      <c r="H326" s="114">
        <v>637320</v>
      </c>
      <c r="I326" s="115" t="s">
        <v>131</v>
      </c>
      <c r="J326" s="115">
        <v>5</v>
      </c>
      <c r="K326" s="115" t="s">
        <v>72</v>
      </c>
      <c r="L326" s="135">
        <v>14000</v>
      </c>
      <c r="M326" s="154">
        <v>0.2</v>
      </c>
      <c r="N326" s="118">
        <v>764784</v>
      </c>
      <c r="O326" s="116">
        <f>+Nomina[[#This Row],[Incremento de Mayo]]+Nomina[[#This Row],[Incremento Febrero]]</f>
        <v>0.32</v>
      </c>
      <c r="P326" s="116">
        <v>0.12</v>
      </c>
      <c r="Q326" s="102"/>
    </row>
    <row r="327" spans="1:17" x14ac:dyDescent="0.2">
      <c r="A327" s="119">
        <v>326</v>
      </c>
      <c r="B327" s="112" t="s">
        <v>1031</v>
      </c>
      <c r="C327" s="113">
        <v>4</v>
      </c>
      <c r="D327" s="141" t="s">
        <v>71</v>
      </c>
      <c r="E327" s="130" t="s">
        <v>670</v>
      </c>
      <c r="F327" s="112" t="s">
        <v>21</v>
      </c>
      <c r="G327" s="112" t="s">
        <v>28</v>
      </c>
      <c r="H327" s="114">
        <v>560540</v>
      </c>
      <c r="I327" s="115" t="s">
        <v>131</v>
      </c>
      <c r="J327" s="115">
        <v>4</v>
      </c>
      <c r="K327" s="115" t="s">
        <v>71</v>
      </c>
      <c r="L327" s="135">
        <v>14000</v>
      </c>
      <c r="M327" s="154">
        <v>0.2</v>
      </c>
      <c r="N327" s="118">
        <v>672648</v>
      </c>
      <c r="O327" s="116">
        <f>+Nomina[[#This Row],[Incremento de Mayo]]+Nomina[[#This Row],[Incremento Febrero]]</f>
        <v>0.32</v>
      </c>
      <c r="P327" s="116">
        <v>0.12</v>
      </c>
      <c r="Q327" s="102"/>
    </row>
    <row r="328" spans="1:17" x14ac:dyDescent="0.2">
      <c r="A328" s="119">
        <v>327</v>
      </c>
      <c r="B328" s="112" t="s">
        <v>1032</v>
      </c>
      <c r="C328" s="113">
        <v>4</v>
      </c>
      <c r="D328" s="141" t="s">
        <v>71</v>
      </c>
      <c r="E328" s="130" t="s">
        <v>670</v>
      </c>
      <c r="F328" s="136" t="s">
        <v>36</v>
      </c>
      <c r="G328" s="112" t="s">
        <v>134</v>
      </c>
      <c r="H328" s="114">
        <v>410334</v>
      </c>
      <c r="I328" s="115" t="s">
        <v>131</v>
      </c>
      <c r="J328" s="115">
        <v>5</v>
      </c>
      <c r="K328" s="115" t="s">
        <v>72</v>
      </c>
      <c r="L328" s="135">
        <v>14000</v>
      </c>
      <c r="M328" s="154">
        <v>0.35</v>
      </c>
      <c r="N328" s="118">
        <v>553950.9</v>
      </c>
      <c r="O328" s="116">
        <f>+Nomina[[#This Row],[Incremento de Mayo]]+Nomina[[#This Row],[Incremento Febrero]]</f>
        <v>0.47</v>
      </c>
      <c r="P328" s="116">
        <v>0.12</v>
      </c>
      <c r="Q328" s="102"/>
    </row>
    <row r="329" spans="1:17" x14ac:dyDescent="0.2">
      <c r="A329" s="119">
        <v>328</v>
      </c>
      <c r="B329" s="112" t="s">
        <v>1033</v>
      </c>
      <c r="C329" s="113">
        <v>4</v>
      </c>
      <c r="D329" s="141" t="s">
        <v>71</v>
      </c>
      <c r="E329" s="130" t="s">
        <v>670</v>
      </c>
      <c r="F329" s="136" t="s">
        <v>42</v>
      </c>
      <c r="G329" s="112" t="s">
        <v>134</v>
      </c>
      <c r="H329" s="114">
        <v>410332</v>
      </c>
      <c r="I329" s="115" t="s">
        <v>131</v>
      </c>
      <c r="J329" s="115">
        <v>4</v>
      </c>
      <c r="K329" s="115" t="s">
        <v>71</v>
      </c>
      <c r="L329" s="135">
        <v>14000</v>
      </c>
      <c r="M329" s="154">
        <v>0.2</v>
      </c>
      <c r="N329" s="118">
        <v>492398.4</v>
      </c>
      <c r="O329" s="116">
        <f>+Nomina[[#This Row],[Incremento de Mayo]]+Nomina[[#This Row],[Incremento Febrero]]</f>
        <v>0.32</v>
      </c>
      <c r="P329" s="116">
        <v>0.12</v>
      </c>
      <c r="Q329" s="102"/>
    </row>
    <row r="330" spans="1:17" x14ac:dyDescent="0.2">
      <c r="A330" s="119">
        <v>329</v>
      </c>
      <c r="B330" s="112" t="s">
        <v>1034</v>
      </c>
      <c r="C330" s="113">
        <v>4</v>
      </c>
      <c r="D330" s="141" t="s">
        <v>71</v>
      </c>
      <c r="E330" s="130" t="s">
        <v>670</v>
      </c>
      <c r="F330" s="112" t="s">
        <v>665</v>
      </c>
      <c r="G330" s="112" t="s">
        <v>134</v>
      </c>
      <c r="H330" s="114">
        <v>395579</v>
      </c>
      <c r="I330" s="115" t="s">
        <v>131</v>
      </c>
      <c r="J330" s="115">
        <v>4</v>
      </c>
      <c r="K330" s="115" t="s">
        <v>71</v>
      </c>
      <c r="L330" s="135">
        <v>14000</v>
      </c>
      <c r="M330" s="154">
        <v>0.2</v>
      </c>
      <c r="N330" s="118">
        <v>474694.8</v>
      </c>
      <c r="O330" s="116">
        <f>+Nomina[[#This Row],[Incremento de Mayo]]+Nomina[[#This Row],[Incremento Febrero]]</f>
        <v>0.32</v>
      </c>
      <c r="P330" s="116">
        <v>0.12</v>
      </c>
      <c r="Q330" s="102"/>
    </row>
    <row r="331" spans="1:17" ht="14.45" customHeight="1" x14ac:dyDescent="0.2">
      <c r="A331" s="119">
        <v>330</v>
      </c>
      <c r="B331" s="112" t="s">
        <v>1035</v>
      </c>
      <c r="C331" s="113">
        <v>4</v>
      </c>
      <c r="D331" s="141" t="s">
        <v>71</v>
      </c>
      <c r="E331" s="130" t="s">
        <v>670</v>
      </c>
      <c r="F331" s="112" t="s">
        <v>26</v>
      </c>
      <c r="G331" s="112" t="s">
        <v>27</v>
      </c>
      <c r="H331" s="114">
        <v>394454</v>
      </c>
      <c r="I331" s="115" t="s">
        <v>131</v>
      </c>
      <c r="J331" s="115">
        <v>4</v>
      </c>
      <c r="K331" s="115" t="s">
        <v>71</v>
      </c>
      <c r="L331" s="135">
        <v>14000</v>
      </c>
      <c r="M331" s="154">
        <v>0.2</v>
      </c>
      <c r="N331" s="118">
        <v>473344.8</v>
      </c>
      <c r="O331" s="116">
        <f>+Nomina[[#This Row],[Incremento de Mayo]]+Nomina[[#This Row],[Incremento Febrero]]</f>
        <v>0.32</v>
      </c>
      <c r="P331" s="116">
        <v>0.12</v>
      </c>
      <c r="Q331" s="102"/>
    </row>
    <row r="332" spans="1:17" x14ac:dyDescent="0.2">
      <c r="A332" s="119">
        <v>331</v>
      </c>
      <c r="B332" s="112" t="s">
        <v>1036</v>
      </c>
      <c r="C332" s="113">
        <v>5</v>
      </c>
      <c r="D332" s="141" t="s">
        <v>72</v>
      </c>
      <c r="E332" s="130" t="s">
        <v>691</v>
      </c>
      <c r="F332" s="112" t="s">
        <v>665</v>
      </c>
      <c r="G332" s="112" t="s">
        <v>21</v>
      </c>
      <c r="H332" s="114">
        <v>692136</v>
      </c>
      <c r="I332" s="115" t="s">
        <v>131</v>
      </c>
      <c r="J332" s="115">
        <v>6</v>
      </c>
      <c r="K332" s="115" t="s">
        <v>178</v>
      </c>
      <c r="L332" s="135">
        <v>14000</v>
      </c>
      <c r="M332" s="154">
        <v>0.35</v>
      </c>
      <c r="N332" s="118">
        <v>934383.6</v>
      </c>
      <c r="O332" s="116">
        <f>+Nomina[[#This Row],[Incremento de Mayo]]+Nomina[[#This Row],[Incremento Febrero]]</f>
        <v>0.47</v>
      </c>
      <c r="P332" s="116">
        <v>0.12</v>
      </c>
      <c r="Q332" s="102"/>
    </row>
    <row r="333" spans="1:17" ht="14.45" customHeight="1" x14ac:dyDescent="0.2">
      <c r="A333" s="119">
        <v>332</v>
      </c>
      <c r="B333" s="112" t="s">
        <v>1037</v>
      </c>
      <c r="C333" s="113">
        <v>3</v>
      </c>
      <c r="D333" s="141" t="s">
        <v>70</v>
      </c>
      <c r="E333" s="130" t="s">
        <v>671</v>
      </c>
      <c r="F333" s="112" t="s">
        <v>25</v>
      </c>
      <c r="G333" s="112" t="s">
        <v>28</v>
      </c>
      <c r="H333" s="114">
        <v>215308</v>
      </c>
      <c r="I333" s="115" t="s">
        <v>131</v>
      </c>
      <c r="J333" s="115">
        <v>3</v>
      </c>
      <c r="K333" s="115" t="s">
        <v>70</v>
      </c>
      <c r="L333" s="135">
        <v>14000</v>
      </c>
      <c r="M333" s="154">
        <v>0.2</v>
      </c>
      <c r="N333" s="118">
        <v>258369.6</v>
      </c>
      <c r="O333" s="116">
        <f>+Nomina[[#This Row],[Incremento de Mayo]]+Nomina[[#This Row],[Incremento Febrero]]</f>
        <v>0.32</v>
      </c>
      <c r="P333" s="116">
        <v>0.12</v>
      </c>
      <c r="Q333" s="102"/>
    </row>
    <row r="334" spans="1:17" x14ac:dyDescent="0.2">
      <c r="A334" s="119">
        <v>333</v>
      </c>
      <c r="B334" s="112" t="s">
        <v>1038</v>
      </c>
      <c r="C334" s="113">
        <v>6</v>
      </c>
      <c r="D334" s="141" t="s">
        <v>49</v>
      </c>
      <c r="E334" s="130" t="s">
        <v>693</v>
      </c>
      <c r="F334" s="112" t="s">
        <v>15</v>
      </c>
      <c r="G334" s="112" t="s">
        <v>21</v>
      </c>
      <c r="H334" s="114">
        <v>850364</v>
      </c>
      <c r="I334" s="115">
        <v>6</v>
      </c>
      <c r="J334" s="115">
        <v>6</v>
      </c>
      <c r="K334" s="115" t="s">
        <v>49</v>
      </c>
      <c r="L334" s="135">
        <v>14000</v>
      </c>
      <c r="M334" s="154">
        <v>0.2</v>
      </c>
      <c r="N334" s="118">
        <v>1020436.8</v>
      </c>
      <c r="O334" s="116">
        <f>+Nomina[[#This Row],[Incremento de Mayo]]+Nomina[[#This Row],[Incremento Febrero]]</f>
        <v>0.32</v>
      </c>
      <c r="P334" s="116">
        <v>0.12</v>
      </c>
      <c r="Q334" s="102"/>
    </row>
    <row r="335" spans="1:17" x14ac:dyDescent="0.2">
      <c r="A335" s="119">
        <v>334</v>
      </c>
      <c r="B335" s="112" t="s">
        <v>1039</v>
      </c>
      <c r="C335" s="113">
        <v>5</v>
      </c>
      <c r="D335" s="141" t="s">
        <v>72</v>
      </c>
      <c r="E335" s="130" t="s">
        <v>691</v>
      </c>
      <c r="F335" s="112" t="s">
        <v>44</v>
      </c>
      <c r="G335" s="112" t="s">
        <v>44</v>
      </c>
      <c r="H335" s="114">
        <v>577351</v>
      </c>
      <c r="I335" s="115" t="s">
        <v>131</v>
      </c>
      <c r="J335" s="115">
        <v>5</v>
      </c>
      <c r="K335" s="115" t="s">
        <v>72</v>
      </c>
      <c r="L335" s="135">
        <v>14000</v>
      </c>
      <c r="M335" s="154">
        <v>0.2</v>
      </c>
      <c r="N335" s="118">
        <v>692821.2</v>
      </c>
      <c r="O335" s="116">
        <f>+Nomina[[#This Row],[Incremento de Mayo]]+Nomina[[#This Row],[Incremento Febrero]]</f>
        <v>0.32</v>
      </c>
      <c r="P335" s="116">
        <v>0.12</v>
      </c>
      <c r="Q335" s="102"/>
    </row>
    <row r="336" spans="1:17" x14ac:dyDescent="0.2">
      <c r="A336" s="119">
        <v>335</v>
      </c>
      <c r="B336" s="112" t="s">
        <v>1040</v>
      </c>
      <c r="C336" s="113">
        <v>4</v>
      </c>
      <c r="D336" s="141" t="s">
        <v>71</v>
      </c>
      <c r="E336" s="130" t="s">
        <v>670</v>
      </c>
      <c r="F336" s="112" t="s">
        <v>23</v>
      </c>
      <c r="G336" s="112" t="s">
        <v>29</v>
      </c>
      <c r="H336" s="114">
        <v>518189</v>
      </c>
      <c r="I336" s="115" t="s">
        <v>131</v>
      </c>
      <c r="J336" s="115">
        <v>5</v>
      </c>
      <c r="K336" s="115" t="s">
        <v>72</v>
      </c>
      <c r="L336" s="135">
        <v>14000</v>
      </c>
      <c r="M336" s="154">
        <v>0.35</v>
      </c>
      <c r="N336" s="118">
        <v>699555.15</v>
      </c>
      <c r="O336" s="116">
        <f>+Nomina[[#This Row],[Incremento de Mayo]]+Nomina[[#This Row],[Incremento Febrero]]</f>
        <v>0.47</v>
      </c>
      <c r="P336" s="116">
        <v>0.12</v>
      </c>
      <c r="Q336" s="102"/>
    </row>
    <row r="337" spans="1:17" x14ac:dyDescent="0.2">
      <c r="A337" s="119">
        <v>336</v>
      </c>
      <c r="B337" s="112" t="s">
        <v>1041</v>
      </c>
      <c r="C337" s="113">
        <v>4</v>
      </c>
      <c r="D337" s="141" t="s">
        <v>83</v>
      </c>
      <c r="E337" s="130" t="s">
        <v>669</v>
      </c>
      <c r="F337" s="112" t="s">
        <v>20</v>
      </c>
      <c r="G337" s="112" t="s">
        <v>25</v>
      </c>
      <c r="H337" s="114">
        <v>257600</v>
      </c>
      <c r="I337" s="115">
        <v>4</v>
      </c>
      <c r="J337" s="115">
        <v>4</v>
      </c>
      <c r="K337" s="115" t="s">
        <v>83</v>
      </c>
      <c r="L337" s="135">
        <v>14000</v>
      </c>
      <c r="M337" s="154">
        <v>0.2</v>
      </c>
      <c r="N337" s="118">
        <v>309120</v>
      </c>
      <c r="O337" s="116">
        <f>+Nomina[[#This Row],[Incremento de Mayo]]+Nomina[[#This Row],[Incremento Febrero]]</f>
        <v>0.32</v>
      </c>
      <c r="P337" s="116">
        <v>0.12</v>
      </c>
      <c r="Q337" s="102"/>
    </row>
    <row r="338" spans="1:17" x14ac:dyDescent="0.2">
      <c r="A338" s="119">
        <v>337</v>
      </c>
      <c r="B338" s="112" t="s">
        <v>1042</v>
      </c>
      <c r="C338" s="113">
        <v>4</v>
      </c>
      <c r="D338" s="141" t="s">
        <v>71</v>
      </c>
      <c r="E338" s="130" t="s">
        <v>670</v>
      </c>
      <c r="F338" s="112" t="s">
        <v>44</v>
      </c>
      <c r="G338" s="112" t="s">
        <v>27</v>
      </c>
      <c r="H338" s="114">
        <v>446516</v>
      </c>
      <c r="I338" s="115" t="s">
        <v>131</v>
      </c>
      <c r="J338" s="115">
        <v>4</v>
      </c>
      <c r="K338" s="115" t="s">
        <v>71</v>
      </c>
      <c r="L338" s="135">
        <v>14000</v>
      </c>
      <c r="M338" s="154">
        <v>0.2</v>
      </c>
      <c r="N338" s="118">
        <v>535819.19999999995</v>
      </c>
      <c r="O338" s="116">
        <f>+Nomina[[#This Row],[Incremento de Mayo]]+Nomina[[#This Row],[Incremento Febrero]]</f>
        <v>0.32</v>
      </c>
      <c r="P338" s="116">
        <v>0.12</v>
      </c>
      <c r="Q338" s="102"/>
    </row>
    <row r="339" spans="1:17" x14ac:dyDescent="0.2">
      <c r="A339" s="119">
        <v>338</v>
      </c>
      <c r="B339" s="112" t="s">
        <v>1043</v>
      </c>
      <c r="C339" s="113">
        <v>5</v>
      </c>
      <c r="D339" s="141" t="s">
        <v>96</v>
      </c>
      <c r="E339" s="130" t="s">
        <v>688</v>
      </c>
      <c r="F339" s="112" t="s">
        <v>24</v>
      </c>
      <c r="G339" s="112" t="s">
        <v>16</v>
      </c>
      <c r="H339" s="114">
        <v>523327</v>
      </c>
      <c r="I339" s="115" t="s">
        <v>131</v>
      </c>
      <c r="J339" s="115">
        <v>5</v>
      </c>
      <c r="K339" s="115" t="s">
        <v>96</v>
      </c>
      <c r="L339" s="135">
        <v>14000</v>
      </c>
      <c r="M339" s="154">
        <v>0.2</v>
      </c>
      <c r="N339" s="118">
        <v>627992.4</v>
      </c>
      <c r="O339" s="116">
        <f>+Nomina[[#This Row],[Incremento de Mayo]]+Nomina[[#This Row],[Incremento Febrero]]</f>
        <v>0.32</v>
      </c>
      <c r="P339" s="116">
        <v>0.12</v>
      </c>
      <c r="Q339" s="102"/>
    </row>
    <row r="340" spans="1:17" ht="14.45" customHeight="1" x14ac:dyDescent="0.2">
      <c r="A340" s="119">
        <v>339</v>
      </c>
      <c r="B340" s="112" t="s">
        <v>1044</v>
      </c>
      <c r="C340" s="113">
        <v>3</v>
      </c>
      <c r="D340" s="141" t="s">
        <v>82</v>
      </c>
      <c r="E340" s="130" t="s">
        <v>675</v>
      </c>
      <c r="F340" s="112" t="s">
        <v>43</v>
      </c>
      <c r="G340" s="112" t="s">
        <v>25</v>
      </c>
      <c r="H340" s="114">
        <v>246400</v>
      </c>
      <c r="I340" s="115">
        <v>3</v>
      </c>
      <c r="J340" s="115">
        <v>3</v>
      </c>
      <c r="K340" s="115" t="s">
        <v>82</v>
      </c>
      <c r="L340" s="135">
        <v>14000</v>
      </c>
      <c r="M340" s="154">
        <v>0.2</v>
      </c>
      <c r="N340" s="118">
        <v>295680</v>
      </c>
      <c r="O340" s="116">
        <f>+Nomina[[#This Row],[Incremento de Mayo]]+Nomina[[#This Row],[Incremento Febrero]]</f>
        <v>0.32</v>
      </c>
      <c r="P340" s="116">
        <v>0.12</v>
      </c>
      <c r="Q340" s="102"/>
    </row>
    <row r="341" spans="1:17" ht="14.45" customHeight="1" x14ac:dyDescent="0.2">
      <c r="A341" s="119">
        <v>340</v>
      </c>
      <c r="B341" s="112" t="s">
        <v>1045</v>
      </c>
      <c r="C341" s="113">
        <v>3</v>
      </c>
      <c r="D341" s="141" t="s">
        <v>82</v>
      </c>
      <c r="E341" s="130" t="s">
        <v>675</v>
      </c>
      <c r="F341" s="112" t="s">
        <v>665</v>
      </c>
      <c r="G341" s="112" t="s">
        <v>122</v>
      </c>
      <c r="H341" s="114">
        <v>197992</v>
      </c>
      <c r="I341" s="115">
        <v>3</v>
      </c>
      <c r="J341" s="115">
        <v>3</v>
      </c>
      <c r="K341" s="115" t="s">
        <v>82</v>
      </c>
      <c r="L341" s="135">
        <v>14000</v>
      </c>
      <c r="M341" s="154">
        <v>0.2</v>
      </c>
      <c r="N341" s="118">
        <v>237590.39999999999</v>
      </c>
      <c r="O341" s="116">
        <f>+Nomina[[#This Row],[Incremento de Mayo]]+Nomina[[#This Row],[Incremento Febrero]]</f>
        <v>0.32</v>
      </c>
      <c r="P341" s="116">
        <v>0.12</v>
      </c>
      <c r="Q341" s="102"/>
    </row>
    <row r="342" spans="1:17" x14ac:dyDescent="0.2">
      <c r="A342" s="119">
        <v>341</v>
      </c>
      <c r="B342" s="112" t="s">
        <v>1046</v>
      </c>
      <c r="C342" s="113">
        <v>4</v>
      </c>
      <c r="D342" s="141" t="s">
        <v>71</v>
      </c>
      <c r="E342" s="130" t="s">
        <v>670</v>
      </c>
      <c r="F342" s="136" t="s">
        <v>12</v>
      </c>
      <c r="G342" s="112" t="s">
        <v>28</v>
      </c>
      <c r="H342" s="114">
        <v>373801</v>
      </c>
      <c r="I342" s="115" t="s">
        <v>131</v>
      </c>
      <c r="J342" s="115">
        <v>4</v>
      </c>
      <c r="K342" s="115" t="s">
        <v>71</v>
      </c>
      <c r="L342" s="135">
        <v>14000</v>
      </c>
      <c r="M342" s="154">
        <v>0.2</v>
      </c>
      <c r="N342" s="118">
        <v>448561.2</v>
      </c>
      <c r="O342" s="116">
        <f>+Nomina[[#This Row],[Incremento de Mayo]]+Nomina[[#This Row],[Incremento Febrero]]</f>
        <v>0.32</v>
      </c>
      <c r="P342" s="116">
        <v>0.12</v>
      </c>
      <c r="Q342" s="102"/>
    </row>
    <row r="343" spans="1:17" x14ac:dyDescent="0.2">
      <c r="A343" s="119">
        <v>342</v>
      </c>
      <c r="B343" s="112" t="s">
        <v>1047</v>
      </c>
      <c r="C343" s="113">
        <v>5</v>
      </c>
      <c r="D343" s="141" t="s">
        <v>72</v>
      </c>
      <c r="E343" s="130" t="s">
        <v>691</v>
      </c>
      <c r="F343" s="112" t="s">
        <v>128</v>
      </c>
      <c r="G343" s="112" t="s">
        <v>30</v>
      </c>
      <c r="H343" s="114">
        <v>520110</v>
      </c>
      <c r="I343" s="115">
        <v>5</v>
      </c>
      <c r="J343" s="115">
        <v>5</v>
      </c>
      <c r="K343" s="115" t="s">
        <v>72</v>
      </c>
      <c r="L343" s="135">
        <v>14000</v>
      </c>
      <c r="M343" s="154">
        <v>0.2</v>
      </c>
      <c r="N343" s="118">
        <v>624132</v>
      </c>
      <c r="O343" s="116">
        <f>+Nomina[[#This Row],[Incremento de Mayo]]+Nomina[[#This Row],[Incremento Febrero]]</f>
        <v>0.32</v>
      </c>
      <c r="P343" s="116">
        <v>0.12</v>
      </c>
      <c r="Q343" s="102"/>
    </row>
    <row r="344" spans="1:17" ht="14.45" customHeight="1" x14ac:dyDescent="0.2">
      <c r="A344" s="119">
        <v>343</v>
      </c>
      <c r="B344" s="112" t="s">
        <v>1048</v>
      </c>
      <c r="C344" s="113">
        <v>6</v>
      </c>
      <c r="D344" s="141" t="s">
        <v>49</v>
      </c>
      <c r="E344" s="130" t="s">
        <v>693</v>
      </c>
      <c r="F344" s="112" t="s">
        <v>26</v>
      </c>
      <c r="G344" s="112" t="s">
        <v>19</v>
      </c>
      <c r="H344" s="114">
        <v>633148</v>
      </c>
      <c r="I344" s="115" t="s">
        <v>131</v>
      </c>
      <c r="J344" s="115">
        <v>6</v>
      </c>
      <c r="K344" s="115" t="s">
        <v>49</v>
      </c>
      <c r="L344" s="135">
        <v>14000</v>
      </c>
      <c r="M344" s="154">
        <v>0.2</v>
      </c>
      <c r="N344" s="118">
        <v>759777.6</v>
      </c>
      <c r="O344" s="116">
        <f>+Nomina[[#This Row],[Incremento de Mayo]]+Nomina[[#This Row],[Incremento Febrero]]</f>
        <v>0.32</v>
      </c>
      <c r="P344" s="116">
        <v>0.12</v>
      </c>
      <c r="Q344" s="102"/>
    </row>
    <row r="345" spans="1:17" ht="14.45" customHeight="1" x14ac:dyDescent="0.2">
      <c r="A345" s="119">
        <v>344</v>
      </c>
      <c r="B345" s="112" t="s">
        <v>1049</v>
      </c>
      <c r="C345" s="113">
        <v>6</v>
      </c>
      <c r="D345" s="141" t="s">
        <v>61</v>
      </c>
      <c r="E345" s="130" t="s">
        <v>694</v>
      </c>
      <c r="F345" s="112" t="s">
        <v>24</v>
      </c>
      <c r="G345" s="112" t="s">
        <v>21</v>
      </c>
      <c r="H345" s="114">
        <v>940180</v>
      </c>
      <c r="I345" s="115" t="s">
        <v>131</v>
      </c>
      <c r="J345" s="115">
        <v>6</v>
      </c>
      <c r="K345" s="115" t="s">
        <v>61</v>
      </c>
      <c r="L345" s="135">
        <v>14000</v>
      </c>
      <c r="M345" s="154">
        <v>0.2</v>
      </c>
      <c r="N345" s="118">
        <v>1128216</v>
      </c>
      <c r="O345" s="116">
        <f>+Nomina[[#This Row],[Incremento de Mayo]]+Nomina[[#This Row],[Incremento Febrero]]</f>
        <v>0.32</v>
      </c>
      <c r="P345" s="116">
        <v>0.12</v>
      </c>
      <c r="Q345" s="102"/>
    </row>
    <row r="346" spans="1:17" x14ac:dyDescent="0.2">
      <c r="A346" s="119">
        <v>345</v>
      </c>
      <c r="B346" s="112" t="s">
        <v>1050</v>
      </c>
      <c r="C346" s="113">
        <v>2</v>
      </c>
      <c r="D346" s="141" t="s">
        <v>81</v>
      </c>
      <c r="E346" s="130" t="s">
        <v>684</v>
      </c>
      <c r="F346" s="112" t="s">
        <v>33</v>
      </c>
      <c r="G346" s="112" t="s">
        <v>33</v>
      </c>
      <c r="H346" s="114">
        <v>178058</v>
      </c>
      <c r="I346" s="115" t="s">
        <v>131</v>
      </c>
      <c r="J346" s="115">
        <v>3</v>
      </c>
      <c r="K346" s="115" t="s">
        <v>82</v>
      </c>
      <c r="L346" s="135">
        <v>14000</v>
      </c>
      <c r="M346" s="154">
        <v>0.35</v>
      </c>
      <c r="N346" s="118">
        <v>240378.3</v>
      </c>
      <c r="O346" s="116">
        <f>+Nomina[[#This Row],[Incremento de Mayo]]+Nomina[[#This Row],[Incremento Febrero]]</f>
        <v>0.47</v>
      </c>
      <c r="P346" s="116">
        <v>0.12</v>
      </c>
      <c r="Q346" s="102"/>
    </row>
    <row r="347" spans="1:17" x14ac:dyDescent="0.2">
      <c r="A347" s="119">
        <v>346</v>
      </c>
      <c r="B347" s="112" t="s">
        <v>1051</v>
      </c>
      <c r="C347" s="113">
        <v>6</v>
      </c>
      <c r="D347" s="141" t="s">
        <v>112</v>
      </c>
      <c r="E347" s="130" t="s">
        <v>696</v>
      </c>
      <c r="F347" s="112" t="s">
        <v>128</v>
      </c>
      <c r="G347" s="112" t="s">
        <v>21</v>
      </c>
      <c r="H347" s="114">
        <v>851068</v>
      </c>
      <c r="I347" s="115">
        <v>6</v>
      </c>
      <c r="J347" s="115">
        <v>6</v>
      </c>
      <c r="K347" s="115" t="s">
        <v>112</v>
      </c>
      <c r="L347" s="135">
        <v>14000</v>
      </c>
      <c r="M347" s="154">
        <v>0.2</v>
      </c>
      <c r="N347" s="118">
        <v>1021281.6</v>
      </c>
      <c r="O347" s="116">
        <f>+Nomina[[#This Row],[Incremento de Mayo]]+Nomina[[#This Row],[Incremento Febrero]]</f>
        <v>0.32</v>
      </c>
      <c r="P347" s="116">
        <v>0.12</v>
      </c>
      <c r="Q347" s="102"/>
    </row>
    <row r="348" spans="1:17" ht="14.45" customHeight="1" x14ac:dyDescent="0.2">
      <c r="A348" s="119">
        <v>347</v>
      </c>
      <c r="B348" s="112" t="s">
        <v>1052</v>
      </c>
      <c r="C348" s="113">
        <v>2</v>
      </c>
      <c r="D348" s="141" t="s">
        <v>81</v>
      </c>
      <c r="E348" s="130" t="s">
        <v>684</v>
      </c>
      <c r="F348" s="112" t="s">
        <v>24</v>
      </c>
      <c r="G348" s="112" t="s">
        <v>24</v>
      </c>
      <c r="H348" s="114">
        <v>161709</v>
      </c>
      <c r="I348" s="115" t="s">
        <v>131</v>
      </c>
      <c r="J348" s="115">
        <v>3</v>
      </c>
      <c r="K348" s="115" t="s">
        <v>82</v>
      </c>
      <c r="L348" s="135">
        <v>14000</v>
      </c>
      <c r="M348" s="154">
        <v>0.35</v>
      </c>
      <c r="N348" s="118">
        <v>218307.15</v>
      </c>
      <c r="O348" s="116">
        <f>+Nomina[[#This Row],[Incremento de Mayo]]+Nomina[[#This Row],[Incremento Febrero]]</f>
        <v>0.47</v>
      </c>
      <c r="P348" s="116">
        <v>0.12</v>
      </c>
      <c r="Q348" s="102"/>
    </row>
    <row r="349" spans="1:17" x14ac:dyDescent="0.2">
      <c r="A349" s="119">
        <v>348</v>
      </c>
      <c r="B349" s="112" t="s">
        <v>1053</v>
      </c>
      <c r="C349" s="113">
        <v>6</v>
      </c>
      <c r="D349" s="141" t="s">
        <v>49</v>
      </c>
      <c r="E349" s="130" t="s">
        <v>693</v>
      </c>
      <c r="F349" s="112" t="s">
        <v>26</v>
      </c>
      <c r="G349" s="112" t="s">
        <v>21</v>
      </c>
      <c r="H349" s="114">
        <v>819232</v>
      </c>
      <c r="I349" s="115" t="s">
        <v>131</v>
      </c>
      <c r="J349" s="115">
        <v>6</v>
      </c>
      <c r="K349" s="115" t="s">
        <v>49</v>
      </c>
      <c r="L349" s="135">
        <v>14000</v>
      </c>
      <c r="M349" s="154">
        <v>0.2</v>
      </c>
      <c r="N349" s="118">
        <v>983078.40000000002</v>
      </c>
      <c r="O349" s="116">
        <f>+Nomina[[#This Row],[Incremento de Mayo]]+Nomina[[#This Row],[Incremento Febrero]]</f>
        <v>0.32</v>
      </c>
      <c r="P349" s="116">
        <v>0.12</v>
      </c>
      <c r="Q349" s="102"/>
    </row>
    <row r="350" spans="1:17" ht="14.45" customHeight="1" x14ac:dyDescent="0.2">
      <c r="A350" s="119">
        <v>349</v>
      </c>
      <c r="B350" s="112" t="s">
        <v>1054</v>
      </c>
      <c r="C350" s="113">
        <v>6</v>
      </c>
      <c r="D350" s="141" t="s">
        <v>49</v>
      </c>
      <c r="E350" s="130" t="s">
        <v>693</v>
      </c>
      <c r="F350" s="112" t="s">
        <v>698</v>
      </c>
      <c r="G350" s="112" t="s">
        <v>1060</v>
      </c>
      <c r="H350" s="114">
        <v>580402</v>
      </c>
      <c r="I350" s="115" t="s">
        <v>131</v>
      </c>
      <c r="J350" s="115">
        <v>6</v>
      </c>
      <c r="K350" s="115" t="s">
        <v>49</v>
      </c>
      <c r="L350" s="135">
        <v>14000</v>
      </c>
      <c r="M350" s="154">
        <v>0.2</v>
      </c>
      <c r="N350" s="118">
        <v>696482.4</v>
      </c>
      <c r="O350" s="116">
        <f>+Nomina[[#This Row],[Incremento de Mayo]]+Nomina[[#This Row],[Incremento Febrero]]</f>
        <v>0.32</v>
      </c>
      <c r="P350" s="116">
        <v>0.12</v>
      </c>
      <c r="Q350" s="102"/>
    </row>
    <row r="351" spans="1:17" ht="14.45" customHeight="1" x14ac:dyDescent="0.2">
      <c r="A351" s="119">
        <v>350</v>
      </c>
      <c r="B351" s="112" t="s">
        <v>1055</v>
      </c>
      <c r="C351" s="113">
        <v>4</v>
      </c>
      <c r="D351" s="141" t="s">
        <v>210</v>
      </c>
      <c r="E351" s="130" t="s">
        <v>699</v>
      </c>
      <c r="F351" s="136" t="s">
        <v>26</v>
      </c>
      <c r="G351" s="136" t="s">
        <v>26</v>
      </c>
      <c r="H351" s="114">
        <v>401258</v>
      </c>
      <c r="I351" s="115" t="s">
        <v>131</v>
      </c>
      <c r="J351" s="115">
        <v>4</v>
      </c>
      <c r="K351" s="115" t="s">
        <v>210</v>
      </c>
      <c r="L351" s="135">
        <v>14000</v>
      </c>
      <c r="M351" s="154">
        <v>0.2</v>
      </c>
      <c r="N351" s="118">
        <v>481509.6</v>
      </c>
      <c r="O351" s="116">
        <f>+Nomina[[#This Row],[Incremento de Mayo]]+Nomina[[#This Row],[Incremento Febrero]]</f>
        <v>0.32</v>
      </c>
      <c r="P351" s="116">
        <v>0.12</v>
      </c>
      <c r="Q351" s="102"/>
    </row>
    <row r="352" spans="1:17" ht="14.45" customHeight="1" x14ac:dyDescent="0.2">
      <c r="A352" s="119">
        <v>351</v>
      </c>
      <c r="B352" s="112" t="s">
        <v>1056</v>
      </c>
      <c r="C352" s="113">
        <v>6</v>
      </c>
      <c r="D352" s="141" t="s">
        <v>49</v>
      </c>
      <c r="E352" s="130" t="s">
        <v>693</v>
      </c>
      <c r="F352" s="112" t="s">
        <v>21</v>
      </c>
      <c r="G352" s="112" t="s">
        <v>21</v>
      </c>
      <c r="H352" s="114">
        <v>841610</v>
      </c>
      <c r="I352" s="115" t="s">
        <v>131</v>
      </c>
      <c r="J352" s="115">
        <v>6</v>
      </c>
      <c r="K352" s="115" t="s">
        <v>49</v>
      </c>
      <c r="L352" s="135">
        <v>14000</v>
      </c>
      <c r="M352" s="154">
        <v>0.2</v>
      </c>
      <c r="N352" s="118">
        <v>1009932</v>
      </c>
      <c r="O352" s="116">
        <f>+Nomina[[#This Row],[Incremento de Mayo]]+Nomina[[#This Row],[Incremento Febrero]]</f>
        <v>0.32</v>
      </c>
      <c r="P352" s="116">
        <v>0.12</v>
      </c>
      <c r="Q352" s="102"/>
    </row>
    <row r="353" spans="1:17" ht="14.45" customHeight="1" x14ac:dyDescent="0.2">
      <c r="A353" s="119">
        <v>352</v>
      </c>
      <c r="B353" s="112" t="s">
        <v>1057</v>
      </c>
      <c r="C353" s="113">
        <v>1</v>
      </c>
      <c r="D353" s="141" t="s">
        <v>364</v>
      </c>
      <c r="E353" s="130" t="s">
        <v>676</v>
      </c>
      <c r="F353" s="112"/>
      <c r="G353" s="112"/>
      <c r="H353" s="114">
        <v>162504</v>
      </c>
      <c r="I353" s="115" t="s">
        <v>131</v>
      </c>
      <c r="J353" s="115">
        <v>2</v>
      </c>
      <c r="K353" s="115" t="s">
        <v>93</v>
      </c>
      <c r="L353" s="135">
        <v>14000</v>
      </c>
      <c r="M353" s="154">
        <v>0.35</v>
      </c>
      <c r="N353" s="118">
        <v>219380.4</v>
      </c>
      <c r="O353" s="116">
        <f>+Nomina[[#This Row],[Incremento de Mayo]]+Nomina[[#This Row],[Incremento Febrero]]</f>
        <v>0.47</v>
      </c>
      <c r="P353" s="116">
        <v>0.12</v>
      </c>
      <c r="Q353" s="102"/>
    </row>
    <row r="354" spans="1:17" x14ac:dyDescent="0.25">
      <c r="A354" s="143"/>
      <c r="B354" s="120"/>
      <c r="C354" s="144"/>
      <c r="D354" s="151"/>
      <c r="E354" s="138"/>
      <c r="F354" s="120"/>
      <c r="G354" s="120"/>
      <c r="H354" s="148"/>
      <c r="I354" s="139"/>
      <c r="J354" s="139"/>
      <c r="K354" s="139"/>
      <c r="L354" s="147"/>
      <c r="M354" s="145"/>
      <c r="N354" s="145"/>
      <c r="O354" s="146"/>
      <c r="P354" s="148"/>
      <c r="Q354" s="103"/>
    </row>
    <row r="355" spans="1:17" x14ac:dyDescent="0.25">
      <c r="B355"/>
    </row>
    <row r="356" spans="1:17" x14ac:dyDescent="0.25">
      <c r="B356"/>
    </row>
    <row r="357" spans="1:17" x14ac:dyDescent="0.25">
      <c r="B357"/>
    </row>
    <row r="358" spans="1:17" x14ac:dyDescent="0.25">
      <c r="B358"/>
    </row>
    <row r="359" spans="1:17" x14ac:dyDescent="0.25">
      <c r="B359"/>
    </row>
    <row r="360" spans="1:17" x14ac:dyDescent="0.25">
      <c r="B360"/>
    </row>
    <row r="361" spans="1:17" x14ac:dyDescent="0.25">
      <c r="B361"/>
    </row>
    <row r="362" spans="1:17" x14ac:dyDescent="0.25">
      <c r="B362"/>
    </row>
    <row r="363" spans="1:17" x14ac:dyDescent="0.25">
      <c r="B363"/>
      <c r="L363" s="105"/>
    </row>
    <row r="364" spans="1:17" x14ac:dyDescent="0.25">
      <c r="B364"/>
    </row>
    <row r="365" spans="1:17" x14ac:dyDescent="0.25">
      <c r="B365"/>
    </row>
    <row r="366" spans="1:17" x14ac:dyDescent="0.25">
      <c r="B366"/>
    </row>
    <row r="367" spans="1:17" x14ac:dyDescent="0.25">
      <c r="B367"/>
    </row>
    <row r="368" spans="1:17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</sheetData>
  <phoneticPr fontId="21" type="noConversion"/>
  <conditionalFormatting sqref="A2:A353">
    <cfRule type="expression" dxfId="48" priority="33">
      <formula>#REF!="Baja"</formula>
    </cfRule>
  </conditionalFormatting>
  <conditionalFormatting sqref="I1:I1048576">
    <cfRule type="cellIs" dxfId="47" priority="38" operator="equal">
      <formula>"P"</formula>
    </cfRule>
  </conditionalFormatting>
  <conditionalFormatting sqref="F62:G66 E62:E65">
    <cfRule type="expression" dxfId="46" priority="42">
      <formula>#REF!="Baja"</formula>
    </cfRule>
  </conditionalFormatting>
  <conditionalFormatting sqref="B3:C3 D3:D351 H3:H353 N2:P353 E66 E67:G351 E3:G61 C352:G353 B2:H2 C4:C351 B4:B353 I2:L353">
    <cfRule type="expression" dxfId="45" priority="43">
      <formula>#REF!="Baja"</formula>
    </cfRule>
  </conditionalFormatting>
  <pageMargins left="0.7" right="0.7" top="0.75" bottom="0.75" header="0.3" footer="0.3"/>
  <pageSetup orientation="portrait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D10"/>
  <sheetViews>
    <sheetView zoomScaleNormal="100" workbookViewId="0">
      <selection activeCell="D6" sqref="D6"/>
    </sheetView>
  </sheetViews>
  <sheetFormatPr baseColWidth="10" defaultColWidth="9.140625" defaultRowHeight="15" x14ac:dyDescent="0.25"/>
  <cols>
    <col min="1" max="1" width="9.140625" customWidth="1"/>
    <col min="2" max="2" width="18" bestFit="1" customWidth="1"/>
    <col min="3" max="3" width="7.42578125" bestFit="1" customWidth="1"/>
    <col min="4" max="4" width="19.85546875" bestFit="1" customWidth="1"/>
  </cols>
  <sheetData>
    <row r="1" spans="4:82" s="89" customFormat="1" x14ac:dyDescent="0.25"/>
    <row r="2" spans="4:82" s="89" customFormat="1" x14ac:dyDescent="0.25"/>
    <row r="3" spans="4:82" s="89" customFormat="1" x14ac:dyDescent="0.25"/>
    <row r="4" spans="4:82" s="89" customFormat="1" x14ac:dyDescent="0.25"/>
    <row r="5" spans="4:82" ht="18" x14ac:dyDescent="0.25">
      <c r="D5" s="88" t="s">
        <v>115</v>
      </c>
      <c r="E5" s="88" t="s">
        <v>231</v>
      </c>
    </row>
    <row r="6" spans="4:82" ht="18" x14ac:dyDescent="0.25">
      <c r="D6" s="92" t="s">
        <v>120</v>
      </c>
      <c r="E6" s="91">
        <v>100</v>
      </c>
    </row>
    <row r="7" spans="4:82" ht="18" x14ac:dyDescent="0.25">
      <c r="D7" s="92" t="s">
        <v>124</v>
      </c>
      <c r="E7" s="91">
        <v>90</v>
      </c>
    </row>
    <row r="8" spans="4:82" ht="18" x14ac:dyDescent="0.25">
      <c r="D8" s="92" t="s">
        <v>117</v>
      </c>
      <c r="E8" s="91">
        <v>100</v>
      </c>
    </row>
    <row r="9" spans="4:82" ht="18" x14ac:dyDescent="0.25">
      <c r="D9" s="92" t="s">
        <v>149</v>
      </c>
      <c r="E9" s="91">
        <v>90</v>
      </c>
      <c r="CD9" t="e">
        <f>VLOOKUP(BJ9,'Change Tab Mar'!D6:E10,2,0)</f>
        <v>#N/A</v>
      </c>
    </row>
    <row r="10" spans="4:82" ht="18" x14ac:dyDescent="0.25">
      <c r="D10" s="92" t="s">
        <v>119</v>
      </c>
      <c r="E10" s="91">
        <v>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D7" sqref="D7"/>
    </sheetView>
  </sheetViews>
  <sheetFormatPr baseColWidth="10" defaultColWidth="8.85546875" defaultRowHeight="15" x14ac:dyDescent="0.25"/>
  <cols>
    <col min="1" max="1" width="8.85546875" style="86"/>
    <col min="2" max="2" width="11.85546875" style="86" bestFit="1" customWidth="1"/>
    <col min="3" max="3" width="22.85546875" style="86" bestFit="1" customWidth="1"/>
    <col min="4" max="4" width="21.42578125" style="86" bestFit="1" customWidth="1"/>
    <col min="5" max="5" width="24.140625" style="86" bestFit="1" customWidth="1"/>
    <col min="6" max="6" width="14.140625" style="86" bestFit="1" customWidth="1"/>
    <col min="7" max="7" width="15.42578125" style="86" customWidth="1"/>
    <col min="8" max="2244" width="24.5703125" style="86" bestFit="1" customWidth="1"/>
    <col min="2245" max="2245" width="8.85546875" style="86"/>
    <col min="2246" max="2246" width="21.5703125" style="86" bestFit="1" customWidth="1"/>
    <col min="2247" max="2247" width="26.5703125" style="86" bestFit="1" customWidth="1"/>
    <col min="2248" max="2248" width="23.85546875" style="86" bestFit="1" customWidth="1"/>
    <col min="2249" max="2249" width="29.85546875" style="86" bestFit="1" customWidth="1"/>
    <col min="2250" max="2250" width="17.85546875" style="86" bestFit="1" customWidth="1"/>
    <col min="2251" max="16384" width="8.85546875" style="86"/>
  </cols>
  <sheetData>
    <row r="1" spans="2:7" s="87" customFormat="1" x14ac:dyDescent="0.25"/>
    <row r="2" spans="2:7" s="87" customFormat="1" x14ac:dyDescent="0.25"/>
    <row r="3" spans="2:7" s="87" customFormat="1" x14ac:dyDescent="0.25"/>
    <row r="4" spans="2:7" s="87" customFormat="1" x14ac:dyDescent="0.25"/>
    <row r="5" spans="2:7" ht="15.75" thickBot="1" x14ac:dyDescent="0.3"/>
    <row r="6" spans="2:7" ht="16.5" thickBot="1" x14ac:dyDescent="0.3">
      <c r="B6" s="96" t="s">
        <v>232</v>
      </c>
      <c r="C6" s="97" t="s">
        <v>233</v>
      </c>
      <c r="D6" s="97" t="s">
        <v>234</v>
      </c>
      <c r="E6" s="97" t="s">
        <v>235</v>
      </c>
      <c r="F6" s="98" t="s">
        <v>236</v>
      </c>
      <c r="G6" s="85" t="s">
        <v>8</v>
      </c>
    </row>
    <row r="7" spans="2:7" ht="16.5" thickBot="1" x14ac:dyDescent="0.3">
      <c r="B7" s="93">
        <v>531</v>
      </c>
      <c r="C7" s="100">
        <v>44801601.400000006</v>
      </c>
      <c r="D7" s="101">
        <v>720978.45831992303</v>
      </c>
      <c r="E7" s="94">
        <v>720978.45831992303</v>
      </c>
      <c r="F7" s="99"/>
      <c r="G7" s="95" t="e">
        <f>SUM(#REF!)/SUM(#REF!)</f>
        <v>#REF!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58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2" sqref="D22"/>
    </sheetView>
  </sheetViews>
  <sheetFormatPr baseColWidth="10" defaultColWidth="9.140625" defaultRowHeight="15" x14ac:dyDescent="0.25"/>
  <cols>
    <col min="1" max="1" width="25.85546875" style="2" bestFit="1" customWidth="1"/>
    <col min="2" max="2" width="26.140625" style="2" bestFit="1" customWidth="1"/>
    <col min="3" max="3" width="11" style="3" customWidth="1"/>
    <col min="4" max="4" width="12.140625" style="2" bestFit="1" customWidth="1"/>
    <col min="5" max="7" width="9.140625" style="2"/>
    <col min="8" max="8" width="23.42578125" style="2" bestFit="1" customWidth="1"/>
    <col min="9" max="9" width="11.42578125" style="2" customWidth="1"/>
    <col min="10" max="10" width="9.140625" style="2"/>
    <col min="11" max="11" width="10.42578125" style="2" customWidth="1"/>
    <col min="12" max="20" width="9.140625" style="2"/>
    <col min="21" max="21" width="25.85546875" style="2" bestFit="1" customWidth="1"/>
    <col min="22" max="16384" width="9.140625" style="2"/>
  </cols>
  <sheetData>
    <row r="1" spans="1:24" ht="15.75" thickBot="1" x14ac:dyDescent="0.3">
      <c r="A1" s="1" t="s">
        <v>237</v>
      </c>
    </row>
    <row r="2" spans="1:24" ht="15.75" thickBot="1" x14ac:dyDescent="0.3">
      <c r="A2" s="4" t="s">
        <v>238</v>
      </c>
      <c r="B2" s="5" t="s">
        <v>239</v>
      </c>
      <c r="C2" s="6"/>
      <c r="D2" s="7" t="s">
        <v>240</v>
      </c>
      <c r="E2" s="8"/>
      <c r="F2" s="9"/>
      <c r="G2" s="10"/>
      <c r="H2" s="10"/>
      <c r="I2" s="11"/>
      <c r="J2" s="10"/>
      <c r="K2" s="10"/>
      <c r="L2" s="10"/>
      <c r="M2" s="10"/>
      <c r="N2" s="12">
        <v>0.15</v>
      </c>
      <c r="O2" s="13"/>
      <c r="P2" s="13"/>
      <c r="Q2" s="13"/>
      <c r="R2" s="13"/>
      <c r="S2" s="13"/>
      <c r="T2" s="13"/>
    </row>
    <row r="3" spans="1:24" ht="15.75" thickBot="1" x14ac:dyDescent="0.3">
      <c r="A3" s="4" t="s">
        <v>241</v>
      </c>
      <c r="B3" s="14" t="s">
        <v>242</v>
      </c>
      <c r="C3" s="15"/>
      <c r="D3" s="16"/>
      <c r="E3" s="16"/>
      <c r="F3" s="16"/>
      <c r="G3" s="16"/>
      <c r="H3" s="16"/>
      <c r="I3" s="17"/>
      <c r="J3" s="10"/>
      <c r="K3" s="10"/>
      <c r="L3" s="10"/>
      <c r="M3" s="10"/>
      <c r="N3" s="18">
        <v>1728</v>
      </c>
      <c r="O3" s="13"/>
      <c r="P3" s="13"/>
      <c r="Q3" s="13"/>
      <c r="R3" s="13"/>
      <c r="S3" s="13"/>
      <c r="T3" s="13"/>
    </row>
    <row r="4" spans="1:24" ht="36.75" thickBot="1" x14ac:dyDescent="0.3">
      <c r="A4" s="19" t="s">
        <v>3</v>
      </c>
      <c r="B4" s="20" t="s">
        <v>4</v>
      </c>
      <c r="C4" s="19" t="s">
        <v>243</v>
      </c>
      <c r="D4" s="19" t="s">
        <v>5</v>
      </c>
      <c r="E4" s="20" t="s">
        <v>158</v>
      </c>
      <c r="F4" s="21" t="s">
        <v>0</v>
      </c>
      <c r="G4" s="21" t="s">
        <v>244</v>
      </c>
      <c r="H4" s="22" t="s">
        <v>245</v>
      </c>
      <c r="I4" s="23" t="s">
        <v>246</v>
      </c>
      <c r="J4" s="21" t="s">
        <v>247</v>
      </c>
      <c r="K4" s="21" t="s">
        <v>248</v>
      </c>
      <c r="L4" s="21" t="s">
        <v>249</v>
      </c>
      <c r="M4" s="21" t="s">
        <v>250</v>
      </c>
      <c r="N4" s="24" t="s">
        <v>251</v>
      </c>
      <c r="O4" s="25"/>
      <c r="P4" s="25"/>
      <c r="Q4" s="26" t="s">
        <v>243</v>
      </c>
      <c r="R4" s="27" t="s">
        <v>248</v>
      </c>
      <c r="S4" s="28" t="s">
        <v>249</v>
      </c>
      <c r="T4" s="25"/>
      <c r="U4" s="29" t="s">
        <v>252</v>
      </c>
      <c r="V4" s="30" t="s">
        <v>253</v>
      </c>
      <c r="W4" s="30"/>
      <c r="X4" s="31"/>
    </row>
    <row r="5" spans="1:24" x14ac:dyDescent="0.25">
      <c r="A5" s="32" t="s">
        <v>214</v>
      </c>
      <c r="B5" s="33" t="s">
        <v>209</v>
      </c>
      <c r="C5" s="34" t="s">
        <v>254</v>
      </c>
      <c r="D5" s="34" t="s">
        <v>255</v>
      </c>
      <c r="E5" s="35" t="s">
        <v>223</v>
      </c>
      <c r="F5" s="35" t="s">
        <v>114</v>
      </c>
      <c r="G5" s="36" t="str">
        <f>RIGHT(F5,2)</f>
        <v>00</v>
      </c>
      <c r="H5" s="10" t="str">
        <f>CONCATENATE(D5,E5,F5)</f>
        <v>ROS - BS ASARCHTCTR00</v>
      </c>
      <c r="I5" s="37"/>
      <c r="J5" s="38"/>
      <c r="K5" s="39">
        <v>1.42</v>
      </c>
      <c r="L5" s="39">
        <v>1.23</v>
      </c>
      <c r="M5" s="40">
        <f>+I5*K5+I5*J5*L5</f>
        <v>0</v>
      </c>
      <c r="N5" s="41">
        <f>+M5*12*(1+$N$2)/$N$3</f>
        <v>0</v>
      </c>
      <c r="O5" s="13"/>
      <c r="P5" s="13"/>
      <c r="Q5" s="42">
        <v>228</v>
      </c>
      <c r="R5" s="43">
        <v>1.32</v>
      </c>
      <c r="S5" s="44">
        <v>1.151</v>
      </c>
      <c r="T5" s="13"/>
      <c r="U5" s="45" t="s">
        <v>214</v>
      </c>
      <c r="V5" s="46">
        <v>3446</v>
      </c>
      <c r="W5" s="46"/>
      <c r="X5" s="47"/>
    </row>
    <row r="6" spans="1:24" x14ac:dyDescent="0.25">
      <c r="A6" s="32" t="s">
        <v>214</v>
      </c>
      <c r="B6" s="33" t="s">
        <v>256</v>
      </c>
      <c r="C6" s="48" t="s">
        <v>254</v>
      </c>
      <c r="D6" s="48" t="s">
        <v>255</v>
      </c>
      <c r="E6" s="35" t="s">
        <v>223</v>
      </c>
      <c r="F6" s="35" t="s">
        <v>257</v>
      </c>
      <c r="G6" s="36" t="str">
        <f t="shared" ref="G6:G69" si="0">RIGHT(F6,2)</f>
        <v>02</v>
      </c>
      <c r="H6" s="10" t="str">
        <f t="shared" ref="H6:H69" si="1">CONCATENATE(D6,E6,F6)</f>
        <v>ROS - BS ASARCHTCAX02</v>
      </c>
      <c r="I6" s="37">
        <v>56376.808127357137</v>
      </c>
      <c r="J6" s="38"/>
      <c r="K6" s="49">
        <v>1.42</v>
      </c>
      <c r="L6" s="49">
        <v>1.23</v>
      </c>
      <c r="M6" s="40">
        <f t="shared" ref="M6:M69" si="2">+I6*K6+I6*J6*L6</f>
        <v>80055.067540847129</v>
      </c>
      <c r="N6" s="41">
        <f t="shared" ref="N6:N69" si="3">+M6*12*(1+$N$2)/$N$3</f>
        <v>639.32866438870974</v>
      </c>
      <c r="O6" s="13"/>
      <c r="P6" s="13"/>
      <c r="Q6" s="42">
        <v>3772</v>
      </c>
      <c r="R6" s="43">
        <v>1.42</v>
      </c>
      <c r="S6" s="44">
        <v>1.23</v>
      </c>
      <c r="T6" s="13"/>
      <c r="U6" s="32" t="s">
        <v>211</v>
      </c>
      <c r="V6" s="13">
        <v>3446</v>
      </c>
      <c r="W6" s="13"/>
      <c r="X6" s="50"/>
    </row>
    <row r="7" spans="1:24" ht="15.75" thickBot="1" x14ac:dyDescent="0.3">
      <c r="A7" s="32" t="s">
        <v>214</v>
      </c>
      <c r="B7" s="33" t="s">
        <v>258</v>
      </c>
      <c r="C7" s="48" t="s">
        <v>254</v>
      </c>
      <c r="D7" s="48" t="s">
        <v>255</v>
      </c>
      <c r="E7" s="35" t="s">
        <v>223</v>
      </c>
      <c r="F7" s="35" t="s">
        <v>259</v>
      </c>
      <c r="G7" s="36" t="str">
        <f t="shared" si="0"/>
        <v>03</v>
      </c>
      <c r="H7" s="10" t="str">
        <f t="shared" si="1"/>
        <v>ROS - BS ASARCHTCAX03</v>
      </c>
      <c r="I7" s="37">
        <v>86332.463901836367</v>
      </c>
      <c r="J7" s="38"/>
      <c r="K7" s="49">
        <v>1.42</v>
      </c>
      <c r="L7" s="49">
        <v>1.23</v>
      </c>
      <c r="M7" s="40">
        <f t="shared" si="2"/>
        <v>122592.09874060763</v>
      </c>
      <c r="N7" s="41">
        <f t="shared" si="3"/>
        <v>979.03412188679704</v>
      </c>
      <c r="O7" s="13"/>
      <c r="P7" s="13"/>
      <c r="Q7" s="51">
        <v>3446</v>
      </c>
      <c r="R7" s="52">
        <v>1.42</v>
      </c>
      <c r="S7" s="53">
        <v>1.23</v>
      </c>
      <c r="T7" s="13"/>
      <c r="U7" s="32" t="s">
        <v>260</v>
      </c>
      <c r="V7" s="13">
        <v>3446</v>
      </c>
      <c r="W7" s="13"/>
      <c r="X7" s="50"/>
    </row>
    <row r="8" spans="1:24" x14ac:dyDescent="0.25">
      <c r="A8" s="32" t="s">
        <v>214</v>
      </c>
      <c r="B8" s="33" t="s">
        <v>261</v>
      </c>
      <c r="C8" s="48" t="s">
        <v>254</v>
      </c>
      <c r="D8" s="48" t="s">
        <v>255</v>
      </c>
      <c r="E8" s="35" t="s">
        <v>223</v>
      </c>
      <c r="F8" s="35" t="s">
        <v>262</v>
      </c>
      <c r="G8" s="36" t="str">
        <f t="shared" si="0"/>
        <v>04</v>
      </c>
      <c r="H8" s="10" t="str">
        <f t="shared" si="1"/>
        <v>ROS - BS ASARCHTCAX04</v>
      </c>
      <c r="I8" s="37">
        <v>106858.71614739641</v>
      </c>
      <c r="J8" s="38"/>
      <c r="K8" s="49">
        <v>1.42</v>
      </c>
      <c r="L8" s="49">
        <v>1.23</v>
      </c>
      <c r="M8" s="40">
        <f t="shared" si="2"/>
        <v>151739.3769293029</v>
      </c>
      <c r="N8" s="41">
        <f t="shared" si="3"/>
        <v>1211.8075240881826</v>
      </c>
      <c r="O8" s="13"/>
      <c r="P8" s="13"/>
      <c r="T8" s="13"/>
      <c r="U8" s="32" t="s">
        <v>263</v>
      </c>
      <c r="V8" s="13">
        <v>3446</v>
      </c>
      <c r="W8" s="13"/>
      <c r="X8" s="50"/>
    </row>
    <row r="9" spans="1:24" x14ac:dyDescent="0.25">
      <c r="A9" s="32" t="s">
        <v>214</v>
      </c>
      <c r="B9" s="33" t="s">
        <v>177</v>
      </c>
      <c r="C9" s="48" t="s">
        <v>254</v>
      </c>
      <c r="D9" s="48" t="s">
        <v>255</v>
      </c>
      <c r="E9" s="35" t="s">
        <v>223</v>
      </c>
      <c r="F9" s="35" t="s">
        <v>111</v>
      </c>
      <c r="G9" s="36" t="str">
        <f t="shared" si="0"/>
        <v>05</v>
      </c>
      <c r="H9" s="10" t="str">
        <f t="shared" si="1"/>
        <v>ROS - BS ASARCHTCRX05</v>
      </c>
      <c r="I9" s="37">
        <v>129877.25298589062</v>
      </c>
      <c r="J9" s="38"/>
      <c r="K9" s="49">
        <v>1.42</v>
      </c>
      <c r="L9" s="49">
        <v>1.23</v>
      </c>
      <c r="M9" s="40">
        <f t="shared" si="2"/>
        <v>184425.69923996468</v>
      </c>
      <c r="N9" s="41">
        <f t="shared" si="3"/>
        <v>1472.8441258747177</v>
      </c>
      <c r="O9" s="13"/>
      <c r="P9" s="13"/>
      <c r="Q9" s="13"/>
      <c r="R9" s="13"/>
      <c r="S9" s="13"/>
      <c r="T9" s="13"/>
      <c r="U9" s="32" t="s">
        <v>215</v>
      </c>
      <c r="V9" s="13">
        <v>3446</v>
      </c>
      <c r="W9" s="13"/>
      <c r="X9" s="50"/>
    </row>
    <row r="10" spans="1:24" x14ac:dyDescent="0.25">
      <c r="A10" s="32" t="s">
        <v>214</v>
      </c>
      <c r="B10" s="33" t="s">
        <v>224</v>
      </c>
      <c r="C10" s="48" t="s">
        <v>254</v>
      </c>
      <c r="D10" s="48" t="s">
        <v>255</v>
      </c>
      <c r="E10" s="35" t="s">
        <v>223</v>
      </c>
      <c r="F10" s="35" t="s">
        <v>112</v>
      </c>
      <c r="G10" s="36" t="str">
        <f t="shared" si="0"/>
        <v>06</v>
      </c>
      <c r="H10" s="10" t="str">
        <f t="shared" si="1"/>
        <v>ROS - BS ASARCHTCRX06</v>
      </c>
      <c r="I10" s="37">
        <v>146998.41300246105</v>
      </c>
      <c r="J10" s="38"/>
      <c r="K10" s="49">
        <v>1.42</v>
      </c>
      <c r="L10" s="49">
        <v>1.23</v>
      </c>
      <c r="M10" s="40">
        <f t="shared" si="2"/>
        <v>208737.74646349467</v>
      </c>
      <c r="N10" s="41">
        <f t="shared" si="3"/>
        <v>1667.0028363404087</v>
      </c>
      <c r="O10" s="13"/>
      <c r="P10" s="13"/>
      <c r="Q10" s="13"/>
      <c r="R10" s="13"/>
      <c r="S10" s="13"/>
      <c r="T10" s="13"/>
      <c r="U10" s="32" t="s">
        <v>213</v>
      </c>
      <c r="V10" s="13">
        <v>3446</v>
      </c>
      <c r="W10" s="13"/>
      <c r="X10" s="50"/>
    </row>
    <row r="11" spans="1:24" x14ac:dyDescent="0.25">
      <c r="A11" s="32" t="s">
        <v>214</v>
      </c>
      <c r="B11" s="33" t="s">
        <v>264</v>
      </c>
      <c r="C11" s="48" t="s">
        <v>254</v>
      </c>
      <c r="D11" s="48" t="s">
        <v>255</v>
      </c>
      <c r="E11" s="35" t="s">
        <v>223</v>
      </c>
      <c r="F11" s="35" t="s">
        <v>265</v>
      </c>
      <c r="G11" s="36" t="str">
        <f t="shared" si="0"/>
        <v>07</v>
      </c>
      <c r="H11" s="10" t="str">
        <f t="shared" si="1"/>
        <v>ROS - BS ASARCHTCRX07</v>
      </c>
      <c r="I11" s="37">
        <v>183908.47402453652</v>
      </c>
      <c r="J11" s="38"/>
      <c r="K11" s="49">
        <v>1.42</v>
      </c>
      <c r="L11" s="49">
        <v>1.23</v>
      </c>
      <c r="M11" s="40">
        <f t="shared" si="2"/>
        <v>261150.03311484185</v>
      </c>
      <c r="N11" s="41">
        <f t="shared" si="3"/>
        <v>2085.5731811254727</v>
      </c>
      <c r="O11" s="13"/>
      <c r="P11" s="13"/>
      <c r="Q11" s="13"/>
      <c r="R11" s="13"/>
      <c r="S11" s="13"/>
      <c r="T11" s="13"/>
      <c r="U11" s="32" t="s">
        <v>266</v>
      </c>
      <c r="V11" s="13">
        <v>3446</v>
      </c>
      <c r="W11" s="13"/>
      <c r="X11" s="50"/>
    </row>
    <row r="12" spans="1:24" x14ac:dyDescent="0.25">
      <c r="A12" s="32" t="s">
        <v>214</v>
      </c>
      <c r="B12" s="33" t="s">
        <v>267</v>
      </c>
      <c r="C12" s="48" t="s">
        <v>254</v>
      </c>
      <c r="D12" s="48" t="s">
        <v>255</v>
      </c>
      <c r="E12" s="35" t="s">
        <v>223</v>
      </c>
      <c r="F12" s="35" t="s">
        <v>268</v>
      </c>
      <c r="G12" s="36" t="str">
        <f t="shared" si="0"/>
        <v>08</v>
      </c>
      <c r="H12" s="10" t="str">
        <f t="shared" si="1"/>
        <v>ROS - BS ASARCHTCRX08</v>
      </c>
      <c r="I12" s="37">
        <f>I11*1.25</f>
        <v>229885.59253067066</v>
      </c>
      <c r="J12" s="38"/>
      <c r="K12" s="49">
        <v>1.42</v>
      </c>
      <c r="L12" s="49">
        <v>1.23</v>
      </c>
      <c r="M12" s="40">
        <f t="shared" si="2"/>
        <v>326437.54139355232</v>
      </c>
      <c r="N12" s="41">
        <f t="shared" si="3"/>
        <v>2606.9664764068411</v>
      </c>
      <c r="O12" s="13"/>
      <c r="P12" s="13"/>
      <c r="Q12" s="13"/>
      <c r="R12" s="13"/>
      <c r="S12" s="13"/>
      <c r="T12" s="13"/>
      <c r="U12" s="32" t="s">
        <v>116</v>
      </c>
      <c r="V12" s="13">
        <v>228</v>
      </c>
      <c r="W12" s="13"/>
      <c r="X12" s="54" t="s">
        <v>269</v>
      </c>
    </row>
    <row r="13" spans="1:24" x14ac:dyDescent="0.25">
      <c r="A13" s="32" t="s">
        <v>214</v>
      </c>
      <c r="B13" s="33" t="s">
        <v>270</v>
      </c>
      <c r="C13" s="48" t="s">
        <v>254</v>
      </c>
      <c r="D13" s="48" t="s">
        <v>255</v>
      </c>
      <c r="E13" s="35" t="s">
        <v>223</v>
      </c>
      <c r="F13" s="35" t="s">
        <v>271</v>
      </c>
      <c r="G13" s="36" t="str">
        <f t="shared" si="0"/>
        <v>09</v>
      </c>
      <c r="H13" s="10" t="str">
        <f t="shared" si="1"/>
        <v>ROS - BS ASARCHTCRX09</v>
      </c>
      <c r="I13" s="37">
        <f>I12*1.13</f>
        <v>259770.71955965782</v>
      </c>
      <c r="J13" s="38"/>
      <c r="K13" s="49">
        <v>1.42</v>
      </c>
      <c r="L13" s="49">
        <v>1.23</v>
      </c>
      <c r="M13" s="40">
        <f t="shared" si="2"/>
        <v>368874.42177471408</v>
      </c>
      <c r="N13" s="41">
        <f t="shared" si="3"/>
        <v>2945.8721183397306</v>
      </c>
      <c r="O13" s="13"/>
      <c r="P13" s="13"/>
      <c r="Q13" s="13"/>
      <c r="R13" s="13"/>
      <c r="S13" s="13"/>
      <c r="T13" s="13"/>
      <c r="U13" s="32" t="s">
        <v>116</v>
      </c>
      <c r="V13" s="13">
        <v>228</v>
      </c>
      <c r="W13" s="13"/>
      <c r="X13" s="54" t="s">
        <v>17</v>
      </c>
    </row>
    <row r="14" spans="1:24" x14ac:dyDescent="0.25">
      <c r="A14" s="32" t="s">
        <v>214</v>
      </c>
      <c r="B14" s="33" t="s">
        <v>272</v>
      </c>
      <c r="C14" s="48" t="s">
        <v>254</v>
      </c>
      <c r="D14" s="48" t="s">
        <v>255</v>
      </c>
      <c r="E14" s="35" t="s">
        <v>223</v>
      </c>
      <c r="F14" s="35" t="s">
        <v>273</v>
      </c>
      <c r="G14" s="36" t="str">
        <f t="shared" si="0"/>
        <v>10</v>
      </c>
      <c r="H14" s="10" t="str">
        <f t="shared" si="1"/>
        <v>ROS - BS ASARCHTCRX10</v>
      </c>
      <c r="I14" s="37">
        <f>I13*1.37</f>
        <v>355885.88579673122</v>
      </c>
      <c r="J14" s="38"/>
      <c r="K14" s="49">
        <v>1.42</v>
      </c>
      <c r="L14" s="49">
        <v>1.23</v>
      </c>
      <c r="M14" s="40">
        <f t="shared" si="2"/>
        <v>505357.9578313583</v>
      </c>
      <c r="N14" s="41">
        <f t="shared" si="3"/>
        <v>4035.8448021254303</v>
      </c>
      <c r="O14" s="13"/>
      <c r="P14" s="13"/>
      <c r="Q14" s="13"/>
      <c r="R14" s="13"/>
      <c r="S14" s="13"/>
      <c r="T14" s="13"/>
      <c r="U14" s="32" t="s">
        <v>116</v>
      </c>
      <c r="V14" s="13">
        <v>3446</v>
      </c>
      <c r="W14" s="13"/>
      <c r="X14" s="54" t="s">
        <v>274</v>
      </c>
    </row>
    <row r="15" spans="1:24" ht="15.75" thickBot="1" x14ac:dyDescent="0.3">
      <c r="A15" s="32" t="s">
        <v>214</v>
      </c>
      <c r="B15" s="33" t="s">
        <v>272</v>
      </c>
      <c r="C15" s="48" t="s">
        <v>254</v>
      </c>
      <c r="D15" s="48" t="s">
        <v>255</v>
      </c>
      <c r="E15" s="35" t="s">
        <v>223</v>
      </c>
      <c r="F15" s="35" t="s">
        <v>275</v>
      </c>
      <c r="G15" s="36" t="str">
        <f t="shared" si="0"/>
        <v>11</v>
      </c>
      <c r="H15" s="10" t="str">
        <f t="shared" si="1"/>
        <v>ROS - BS ASARCHTCRX11</v>
      </c>
      <c r="I15" s="37">
        <f>I14*1.37</f>
        <v>487563.66354152182</v>
      </c>
      <c r="J15" s="38"/>
      <c r="K15" s="49">
        <v>1.42</v>
      </c>
      <c r="L15" s="49">
        <v>1.23</v>
      </c>
      <c r="M15" s="40">
        <f t="shared" si="2"/>
        <v>692340.402228961</v>
      </c>
      <c r="N15" s="41">
        <f t="shared" si="3"/>
        <v>5529.1073789118418</v>
      </c>
      <c r="O15" s="13"/>
      <c r="P15" s="13"/>
      <c r="Q15" s="13"/>
      <c r="R15" s="13"/>
      <c r="S15" s="13"/>
      <c r="T15" s="13"/>
      <c r="U15" s="55" t="s">
        <v>227</v>
      </c>
      <c r="V15" s="56">
        <v>3446</v>
      </c>
      <c r="W15" s="56"/>
      <c r="X15" s="57"/>
    </row>
    <row r="16" spans="1:24" x14ac:dyDescent="0.25">
      <c r="A16" s="32" t="s">
        <v>214</v>
      </c>
      <c r="B16" s="33" t="s">
        <v>276</v>
      </c>
      <c r="C16" s="48" t="s">
        <v>254</v>
      </c>
      <c r="D16" s="48" t="s">
        <v>255</v>
      </c>
      <c r="E16" s="35" t="s">
        <v>223</v>
      </c>
      <c r="F16" s="35" t="s">
        <v>277</v>
      </c>
      <c r="G16" s="36" t="str">
        <f t="shared" si="0"/>
        <v>12</v>
      </c>
      <c r="H16" s="10" t="str">
        <f t="shared" si="1"/>
        <v>ROS - BS ASARCHTCRX12</v>
      </c>
      <c r="I16" s="37">
        <f>I15*1.37</f>
        <v>667962.21905188495</v>
      </c>
      <c r="J16" s="38"/>
      <c r="K16" s="49">
        <v>1.42</v>
      </c>
      <c r="L16" s="49">
        <v>1.23</v>
      </c>
      <c r="M16" s="40">
        <f t="shared" si="2"/>
        <v>948506.35105367657</v>
      </c>
      <c r="N16" s="41">
        <f t="shared" si="3"/>
        <v>7574.8771091092221</v>
      </c>
      <c r="O16" s="13"/>
      <c r="P16" s="13"/>
      <c r="Q16" s="13"/>
      <c r="R16" s="13"/>
      <c r="S16" s="13"/>
      <c r="T16" s="13"/>
    </row>
    <row r="17" spans="1:20" x14ac:dyDescent="0.25">
      <c r="A17" s="32" t="s">
        <v>214</v>
      </c>
      <c r="B17" s="33" t="s">
        <v>278</v>
      </c>
      <c r="C17" s="48" t="s">
        <v>254</v>
      </c>
      <c r="D17" s="48" t="s">
        <v>255</v>
      </c>
      <c r="E17" s="35" t="s">
        <v>223</v>
      </c>
      <c r="F17" s="35" t="s">
        <v>279</v>
      </c>
      <c r="G17" s="36" t="str">
        <f t="shared" si="0"/>
        <v>13</v>
      </c>
      <c r="H17" s="10" t="str">
        <f t="shared" si="1"/>
        <v>ROS - BS ASARCHTCRX13</v>
      </c>
      <c r="I17" s="37">
        <f>I16*1.2</f>
        <v>801554.66286226187</v>
      </c>
      <c r="J17" s="38"/>
      <c r="K17" s="49">
        <v>1.42</v>
      </c>
      <c r="L17" s="49">
        <v>1.23</v>
      </c>
      <c r="M17" s="40">
        <f t="shared" si="2"/>
        <v>1138207.6212644118</v>
      </c>
      <c r="N17" s="41">
        <f t="shared" si="3"/>
        <v>9089.8525309310662</v>
      </c>
      <c r="O17" s="13"/>
      <c r="P17" s="13"/>
      <c r="Q17" s="13"/>
      <c r="R17" s="13"/>
      <c r="S17" s="13"/>
      <c r="T17" s="13"/>
    </row>
    <row r="18" spans="1:20" ht="15.75" thickBot="1" x14ac:dyDescent="0.3">
      <c r="A18" s="55" t="s">
        <v>214</v>
      </c>
      <c r="B18" s="33" t="s">
        <v>278</v>
      </c>
      <c r="C18" s="48" t="s">
        <v>254</v>
      </c>
      <c r="D18" s="48" t="s">
        <v>255</v>
      </c>
      <c r="E18" s="35" t="s">
        <v>223</v>
      </c>
      <c r="F18" s="35" t="s">
        <v>280</v>
      </c>
      <c r="G18" s="36" t="str">
        <f t="shared" si="0"/>
        <v>14</v>
      </c>
      <c r="H18" s="10" t="str">
        <f t="shared" si="1"/>
        <v>ROS - BS ASARCHTCRX14</v>
      </c>
      <c r="I18" s="37"/>
      <c r="J18" s="58"/>
      <c r="K18" s="49">
        <v>1.42</v>
      </c>
      <c r="L18" s="49">
        <v>1.23</v>
      </c>
      <c r="M18" s="40">
        <f t="shared" si="2"/>
        <v>0</v>
      </c>
      <c r="N18" s="41">
        <f t="shared" si="3"/>
        <v>0</v>
      </c>
      <c r="O18" s="13"/>
      <c r="P18" s="13"/>
      <c r="Q18" s="13"/>
      <c r="R18" s="13"/>
      <c r="S18" s="13"/>
      <c r="T18" s="13"/>
    </row>
    <row r="19" spans="1:20" x14ac:dyDescent="0.25">
      <c r="A19" s="32" t="s">
        <v>211</v>
      </c>
      <c r="B19" s="33" t="s">
        <v>209</v>
      </c>
      <c r="C19" s="48" t="s">
        <v>254</v>
      </c>
      <c r="D19" s="48" t="s">
        <v>255</v>
      </c>
      <c r="E19" s="35" t="s">
        <v>230</v>
      </c>
      <c r="F19" s="35" t="s">
        <v>114</v>
      </c>
      <c r="G19" s="36" t="str">
        <f t="shared" si="0"/>
        <v>00</v>
      </c>
      <c r="H19" s="10" t="str">
        <f t="shared" si="1"/>
        <v>ROS - BS ASCONSULTR00</v>
      </c>
      <c r="I19" s="37"/>
      <c r="J19" s="38"/>
      <c r="K19" s="49">
        <v>1.42</v>
      </c>
      <c r="L19" s="49">
        <v>1.23</v>
      </c>
      <c r="M19" s="40">
        <f t="shared" si="2"/>
        <v>0</v>
      </c>
      <c r="N19" s="41">
        <f t="shared" si="3"/>
        <v>0</v>
      </c>
      <c r="O19" s="13"/>
      <c r="P19" s="13"/>
      <c r="Q19" s="13"/>
      <c r="R19" s="13"/>
      <c r="S19" s="13"/>
      <c r="T19" s="13"/>
    </row>
    <row r="20" spans="1:20" x14ac:dyDescent="0.25">
      <c r="A20" s="32" t="s">
        <v>211</v>
      </c>
      <c r="B20" s="33" t="s">
        <v>281</v>
      </c>
      <c r="C20" s="48" t="s">
        <v>254</v>
      </c>
      <c r="D20" s="48" t="s">
        <v>255</v>
      </c>
      <c r="E20" s="35" t="s">
        <v>230</v>
      </c>
      <c r="F20" s="35" t="s">
        <v>282</v>
      </c>
      <c r="G20" s="36" t="str">
        <f t="shared" si="0"/>
        <v>01</v>
      </c>
      <c r="H20" s="10" t="str">
        <f t="shared" si="1"/>
        <v>ROS - BS ASCONSULBX01</v>
      </c>
      <c r="I20" s="37">
        <v>51022.021692321432</v>
      </c>
      <c r="J20" s="38"/>
      <c r="K20" s="49">
        <v>1.42</v>
      </c>
      <c r="L20" s="49">
        <v>1.23</v>
      </c>
      <c r="M20" s="40">
        <f t="shared" si="2"/>
        <v>72451.270803096428</v>
      </c>
      <c r="N20" s="41">
        <f t="shared" si="3"/>
        <v>578.60389877472835</v>
      </c>
      <c r="O20" s="13"/>
      <c r="P20" s="13"/>
      <c r="Q20" s="59"/>
      <c r="R20" s="13"/>
      <c r="S20" s="13"/>
      <c r="T20" s="13"/>
    </row>
    <row r="21" spans="1:20" x14ac:dyDescent="0.25">
      <c r="A21" s="32" t="s">
        <v>211</v>
      </c>
      <c r="B21" s="33" t="s">
        <v>283</v>
      </c>
      <c r="C21" s="48" t="s">
        <v>254</v>
      </c>
      <c r="D21" s="48" t="s">
        <v>255</v>
      </c>
      <c r="E21" s="35" t="s">
        <v>230</v>
      </c>
      <c r="F21" s="35" t="s">
        <v>284</v>
      </c>
      <c r="G21" s="36" t="str">
        <f t="shared" si="0"/>
        <v>02</v>
      </c>
      <c r="H21" s="10" t="str">
        <f t="shared" si="1"/>
        <v>ROS - BS ASCONSULBX02</v>
      </c>
      <c r="I21" s="37">
        <v>64912.519561053916</v>
      </c>
      <c r="J21" s="38"/>
      <c r="K21" s="49">
        <v>1.42</v>
      </c>
      <c r="L21" s="49">
        <v>1.23</v>
      </c>
      <c r="M21" s="40">
        <f t="shared" si="2"/>
        <v>92175.777776696559</v>
      </c>
      <c r="N21" s="41">
        <f t="shared" si="3"/>
        <v>736.12600307778496</v>
      </c>
      <c r="O21" s="13"/>
      <c r="P21" s="13"/>
      <c r="Q21" s="59"/>
      <c r="R21" s="13"/>
      <c r="S21" s="13"/>
      <c r="T21" s="13"/>
    </row>
    <row r="22" spans="1:20" x14ac:dyDescent="0.25">
      <c r="A22" s="32" t="s">
        <v>211</v>
      </c>
      <c r="B22" s="33" t="s">
        <v>218</v>
      </c>
      <c r="C22" s="48" t="s">
        <v>254</v>
      </c>
      <c r="D22" s="48" t="s">
        <v>255</v>
      </c>
      <c r="E22" s="35" t="s">
        <v>230</v>
      </c>
      <c r="F22" s="35" t="s">
        <v>217</v>
      </c>
      <c r="G22" s="36" t="str">
        <f t="shared" si="0"/>
        <v>03</v>
      </c>
      <c r="H22" s="10" t="str">
        <f t="shared" si="1"/>
        <v>ROS - BS ASCONSULBX03</v>
      </c>
      <c r="I22" s="37">
        <v>93758.912409521217</v>
      </c>
      <c r="J22" s="38"/>
      <c r="K22" s="49">
        <v>1.42</v>
      </c>
      <c r="L22" s="49">
        <v>1.23</v>
      </c>
      <c r="M22" s="40">
        <f t="shared" si="2"/>
        <v>133137.65562152013</v>
      </c>
      <c r="N22" s="41">
        <f t="shared" si="3"/>
        <v>1063.2521108663063</v>
      </c>
      <c r="O22" s="13"/>
      <c r="P22" s="13"/>
      <c r="Q22" s="13"/>
      <c r="R22" s="13"/>
      <c r="S22" s="13"/>
      <c r="T22" s="13"/>
    </row>
    <row r="23" spans="1:20" x14ac:dyDescent="0.25">
      <c r="A23" s="32" t="s">
        <v>211</v>
      </c>
      <c r="B23" s="33" t="s">
        <v>285</v>
      </c>
      <c r="C23" s="48" t="s">
        <v>254</v>
      </c>
      <c r="D23" s="48" t="s">
        <v>255</v>
      </c>
      <c r="E23" s="35" t="s">
        <v>230</v>
      </c>
      <c r="F23" s="35" t="s">
        <v>286</v>
      </c>
      <c r="G23" s="36" t="str">
        <f t="shared" si="0"/>
        <v>04</v>
      </c>
      <c r="H23" s="10" t="str">
        <f t="shared" si="1"/>
        <v>ROS - BS ASCONSULBX04</v>
      </c>
      <c r="I23" s="37">
        <v>116050.8637729789</v>
      </c>
      <c r="J23" s="38"/>
      <c r="K23" s="49">
        <v>1.42</v>
      </c>
      <c r="L23" s="49">
        <v>1.23</v>
      </c>
      <c r="M23" s="40">
        <f t="shared" si="2"/>
        <v>164792.22655763003</v>
      </c>
      <c r="N23" s="41">
        <f t="shared" si="3"/>
        <v>1316.0490315366287</v>
      </c>
      <c r="O23" s="13"/>
      <c r="P23" s="13"/>
      <c r="Q23" s="59"/>
      <c r="R23" s="13"/>
      <c r="S23" s="13"/>
      <c r="T23" s="13"/>
    </row>
    <row r="24" spans="1:20" x14ac:dyDescent="0.25">
      <c r="A24" s="32" t="s">
        <v>211</v>
      </c>
      <c r="B24" s="33" t="s">
        <v>177</v>
      </c>
      <c r="C24" s="48" t="s">
        <v>254</v>
      </c>
      <c r="D24" s="48" t="s">
        <v>255</v>
      </c>
      <c r="E24" s="35" t="s">
        <v>230</v>
      </c>
      <c r="F24" s="35" t="s">
        <v>287</v>
      </c>
      <c r="G24" s="36" t="str">
        <f t="shared" si="0"/>
        <v>05</v>
      </c>
      <c r="H24" s="10" t="str">
        <f t="shared" si="1"/>
        <v>ROS - BS ASCONSULBX05</v>
      </c>
      <c r="I24" s="37">
        <v>141049.48980188122</v>
      </c>
      <c r="J24" s="38"/>
      <c r="K24" s="49">
        <v>1.42</v>
      </c>
      <c r="L24" s="49">
        <v>1.23</v>
      </c>
      <c r="M24" s="40">
        <f t="shared" si="2"/>
        <v>200290.27551867132</v>
      </c>
      <c r="N24" s="41">
        <f t="shared" si="3"/>
        <v>1599.5403947671666</v>
      </c>
      <c r="O24" s="13"/>
      <c r="P24" s="13"/>
      <c r="Q24" s="59"/>
      <c r="R24" s="13"/>
      <c r="S24" s="13"/>
      <c r="T24" s="13"/>
    </row>
    <row r="25" spans="1:20" x14ac:dyDescent="0.25">
      <c r="A25" s="32" t="s">
        <v>211</v>
      </c>
      <c r="B25" s="33" t="s">
        <v>288</v>
      </c>
      <c r="C25" s="48" t="s">
        <v>254</v>
      </c>
      <c r="D25" s="48" t="s">
        <v>255</v>
      </c>
      <c r="E25" s="35" t="s">
        <v>230</v>
      </c>
      <c r="F25" s="35" t="s">
        <v>289</v>
      </c>
      <c r="G25" s="36" t="str">
        <f t="shared" si="0"/>
        <v>06</v>
      </c>
      <c r="H25" s="10" t="str">
        <f t="shared" si="1"/>
        <v>ROS - BS ASCONSULBX06</v>
      </c>
      <c r="I25" s="37">
        <v>159643.43777686631</v>
      </c>
      <c r="J25" s="38"/>
      <c r="K25" s="49">
        <v>1.42</v>
      </c>
      <c r="L25" s="49">
        <v>1.23</v>
      </c>
      <c r="M25" s="40">
        <f t="shared" si="2"/>
        <v>226693.68164315014</v>
      </c>
      <c r="N25" s="41">
        <f t="shared" si="3"/>
        <v>1810.4009297890459</v>
      </c>
      <c r="O25" s="13"/>
      <c r="P25" s="13"/>
      <c r="Q25" s="13"/>
      <c r="R25" s="13"/>
      <c r="S25" s="13"/>
      <c r="T25" s="13"/>
    </row>
    <row r="26" spans="1:20" x14ac:dyDescent="0.25">
      <c r="A26" s="32" t="s">
        <v>211</v>
      </c>
      <c r="B26" s="33" t="s">
        <v>290</v>
      </c>
      <c r="C26" s="48" t="s">
        <v>254</v>
      </c>
      <c r="D26" s="48" t="s">
        <v>255</v>
      </c>
      <c r="E26" s="35" t="s">
        <v>230</v>
      </c>
      <c r="F26" s="35" t="s">
        <v>291</v>
      </c>
      <c r="G26" s="36" t="str">
        <f t="shared" si="0"/>
        <v>07</v>
      </c>
      <c r="H26" s="10" t="str">
        <f t="shared" si="1"/>
        <v>ROS - BS ASCONSULBX07</v>
      </c>
      <c r="I26" s="37">
        <v>199728.55781159343</v>
      </c>
      <c r="J26" s="38"/>
      <c r="K26" s="49">
        <v>1.42</v>
      </c>
      <c r="L26" s="49">
        <v>1.23</v>
      </c>
      <c r="M26" s="40">
        <f t="shared" si="2"/>
        <v>283614.55209246266</v>
      </c>
      <c r="N26" s="41">
        <f t="shared" si="3"/>
        <v>2264.9773257384168</v>
      </c>
      <c r="O26" s="13"/>
      <c r="P26" s="13"/>
      <c r="Q26" s="13"/>
      <c r="R26" s="13"/>
      <c r="S26" s="13"/>
      <c r="T26" s="13"/>
    </row>
    <row r="27" spans="1:20" x14ac:dyDescent="0.25">
      <c r="A27" s="32" t="s">
        <v>211</v>
      </c>
      <c r="B27" s="33" t="s">
        <v>292</v>
      </c>
      <c r="C27" s="48" t="s">
        <v>254</v>
      </c>
      <c r="D27" s="48" t="s">
        <v>255</v>
      </c>
      <c r="E27" s="35" t="s">
        <v>230</v>
      </c>
      <c r="F27" s="35" t="s">
        <v>293</v>
      </c>
      <c r="G27" s="36" t="str">
        <f t="shared" si="0"/>
        <v>08</v>
      </c>
      <c r="H27" s="10" t="str">
        <f t="shared" si="1"/>
        <v>ROS - BS ASCONSULBX08</v>
      </c>
      <c r="I27" s="37">
        <f>I26*1.25</f>
        <v>249660.69726449178</v>
      </c>
      <c r="J27" s="38"/>
      <c r="K27" s="49">
        <v>1.42</v>
      </c>
      <c r="L27" s="49">
        <v>1.23</v>
      </c>
      <c r="M27" s="40">
        <f t="shared" si="2"/>
        <v>354518.1901155783</v>
      </c>
      <c r="N27" s="41">
        <f t="shared" si="3"/>
        <v>2831.221657173021</v>
      </c>
      <c r="O27" s="13"/>
      <c r="P27" s="13"/>
      <c r="Q27" s="59"/>
      <c r="R27" s="13"/>
      <c r="S27" s="13"/>
      <c r="T27" s="13"/>
    </row>
    <row r="28" spans="1:20" x14ac:dyDescent="0.25">
      <c r="A28" s="32" t="s">
        <v>211</v>
      </c>
      <c r="B28" s="33" t="s">
        <v>294</v>
      </c>
      <c r="C28" s="48" t="s">
        <v>254</v>
      </c>
      <c r="D28" s="48" t="s">
        <v>255</v>
      </c>
      <c r="E28" s="35" t="s">
        <v>230</v>
      </c>
      <c r="F28" s="35" t="s">
        <v>295</v>
      </c>
      <c r="G28" s="36" t="str">
        <f t="shared" si="0"/>
        <v>09</v>
      </c>
      <c r="H28" s="10" t="str">
        <f t="shared" si="1"/>
        <v>ROS - BS ASCONSULBX09</v>
      </c>
      <c r="I28" s="37">
        <f>I27*1.13</f>
        <v>282116.58790887566</v>
      </c>
      <c r="J28" s="38"/>
      <c r="K28" s="49">
        <v>1.42</v>
      </c>
      <c r="L28" s="49">
        <v>1.23</v>
      </c>
      <c r="M28" s="40">
        <f t="shared" si="2"/>
        <v>400605.55483060342</v>
      </c>
      <c r="N28" s="41">
        <f t="shared" si="3"/>
        <v>3199.2804726055133</v>
      </c>
      <c r="O28" s="13"/>
      <c r="P28" s="13"/>
      <c r="Q28" s="13"/>
      <c r="R28" s="13"/>
      <c r="S28" s="13"/>
      <c r="T28" s="13"/>
    </row>
    <row r="29" spans="1:20" x14ac:dyDescent="0.25">
      <c r="A29" s="32" t="s">
        <v>211</v>
      </c>
      <c r="B29" s="33" t="s">
        <v>296</v>
      </c>
      <c r="C29" s="48" t="s">
        <v>254</v>
      </c>
      <c r="D29" s="48" t="s">
        <v>255</v>
      </c>
      <c r="E29" s="35" t="s">
        <v>230</v>
      </c>
      <c r="F29" s="35" t="s">
        <v>297</v>
      </c>
      <c r="G29" s="36" t="str">
        <f t="shared" si="0"/>
        <v>10</v>
      </c>
      <c r="H29" s="10" t="str">
        <f t="shared" si="1"/>
        <v>ROS - BS ASCONSULBX10</v>
      </c>
      <c r="I29" s="37">
        <f>I28*1.37</f>
        <v>386499.72543515969</v>
      </c>
      <c r="J29" s="38"/>
      <c r="K29" s="49">
        <v>1.42</v>
      </c>
      <c r="L29" s="49">
        <v>1.23</v>
      </c>
      <c r="M29" s="40">
        <f t="shared" si="2"/>
        <v>548829.61011792673</v>
      </c>
      <c r="N29" s="41">
        <f t="shared" si="3"/>
        <v>4383.0142474695531</v>
      </c>
      <c r="O29" s="13"/>
      <c r="P29" s="13"/>
      <c r="Q29" s="13"/>
      <c r="R29" s="13"/>
      <c r="S29" s="13"/>
      <c r="T29" s="13"/>
    </row>
    <row r="30" spans="1:20" x14ac:dyDescent="0.25">
      <c r="A30" s="32" t="s">
        <v>211</v>
      </c>
      <c r="B30" s="33" t="s">
        <v>296</v>
      </c>
      <c r="C30" s="48" t="s">
        <v>254</v>
      </c>
      <c r="D30" s="48" t="s">
        <v>255</v>
      </c>
      <c r="E30" s="35" t="s">
        <v>230</v>
      </c>
      <c r="F30" s="35" t="s">
        <v>298</v>
      </c>
      <c r="G30" s="36" t="str">
        <f t="shared" si="0"/>
        <v>11</v>
      </c>
      <c r="H30" s="10" t="str">
        <f t="shared" si="1"/>
        <v>ROS - BS ASCONSULBX11</v>
      </c>
      <c r="I30" s="37">
        <f>I29*1.37</f>
        <v>529504.62384616886</v>
      </c>
      <c r="J30" s="38"/>
      <c r="K30" s="49">
        <v>1.42</v>
      </c>
      <c r="L30" s="49">
        <v>1.23</v>
      </c>
      <c r="M30" s="40">
        <f t="shared" si="2"/>
        <v>751896.56586155971</v>
      </c>
      <c r="N30" s="41">
        <f t="shared" si="3"/>
        <v>6004.7295190332889</v>
      </c>
      <c r="O30" s="13"/>
      <c r="P30" s="13"/>
      <c r="Q30" s="59"/>
      <c r="R30" s="13"/>
      <c r="S30" s="13"/>
      <c r="T30" s="13"/>
    </row>
    <row r="31" spans="1:20" x14ac:dyDescent="0.25">
      <c r="A31" s="32" t="s">
        <v>211</v>
      </c>
      <c r="B31" s="33" t="s">
        <v>299</v>
      </c>
      <c r="C31" s="48" t="s">
        <v>254</v>
      </c>
      <c r="D31" s="48" t="s">
        <v>255</v>
      </c>
      <c r="E31" s="35" t="s">
        <v>230</v>
      </c>
      <c r="F31" s="35" t="s">
        <v>300</v>
      </c>
      <c r="G31" s="36" t="str">
        <f t="shared" si="0"/>
        <v>12</v>
      </c>
      <c r="H31" s="10" t="str">
        <f t="shared" si="1"/>
        <v>ROS - BS ASCONSULBX12</v>
      </c>
      <c r="I31" s="37">
        <f>I30*1.37</f>
        <v>725421.33466925134</v>
      </c>
      <c r="J31" s="38"/>
      <c r="K31" s="49">
        <v>1.42</v>
      </c>
      <c r="L31" s="49">
        <v>1.23</v>
      </c>
      <c r="M31" s="40">
        <f t="shared" si="2"/>
        <v>1030098.2952303368</v>
      </c>
      <c r="N31" s="41">
        <f t="shared" si="3"/>
        <v>8226.4794410756058</v>
      </c>
      <c r="O31" s="13"/>
      <c r="P31" s="13"/>
      <c r="Q31" s="13"/>
      <c r="R31" s="13"/>
      <c r="S31" s="13"/>
      <c r="T31" s="13"/>
    </row>
    <row r="32" spans="1:20" x14ac:dyDescent="0.25">
      <c r="A32" s="32" t="s">
        <v>211</v>
      </c>
      <c r="B32" s="33" t="s">
        <v>278</v>
      </c>
      <c r="C32" s="48" t="s">
        <v>254</v>
      </c>
      <c r="D32" s="48" t="s">
        <v>255</v>
      </c>
      <c r="E32" s="35" t="s">
        <v>230</v>
      </c>
      <c r="F32" s="35" t="s">
        <v>301</v>
      </c>
      <c r="G32" s="36" t="str">
        <f t="shared" si="0"/>
        <v>13</v>
      </c>
      <c r="H32" s="10" t="str">
        <f t="shared" si="1"/>
        <v>ROS - BS ASCONSULBX13</v>
      </c>
      <c r="I32" s="37">
        <f>I31*1.2</f>
        <v>870505.60160310159</v>
      </c>
      <c r="J32" s="38"/>
      <c r="K32" s="49">
        <v>1.42</v>
      </c>
      <c r="L32" s="49">
        <v>1.23</v>
      </c>
      <c r="M32" s="40">
        <f t="shared" si="2"/>
        <v>1236117.9542764041</v>
      </c>
      <c r="N32" s="41">
        <f t="shared" si="3"/>
        <v>9871.7753292907255</v>
      </c>
      <c r="O32" s="13"/>
      <c r="P32" s="13"/>
      <c r="Q32" s="13"/>
      <c r="R32" s="13"/>
      <c r="S32" s="13"/>
      <c r="T32" s="13"/>
    </row>
    <row r="33" spans="1:20" x14ac:dyDescent="0.25">
      <c r="A33" s="32" t="s">
        <v>211</v>
      </c>
      <c r="B33" s="33" t="s">
        <v>278</v>
      </c>
      <c r="C33" s="48" t="s">
        <v>254</v>
      </c>
      <c r="D33" s="48" t="s">
        <v>255</v>
      </c>
      <c r="E33" s="35" t="s">
        <v>230</v>
      </c>
      <c r="F33" s="35" t="s">
        <v>302</v>
      </c>
      <c r="G33" s="36" t="str">
        <f t="shared" si="0"/>
        <v>14</v>
      </c>
      <c r="H33" s="10" t="str">
        <f t="shared" si="1"/>
        <v>ROS - BS ASCONSULBX14</v>
      </c>
      <c r="I33" s="37"/>
      <c r="J33" s="38"/>
      <c r="K33" s="49">
        <v>1.42</v>
      </c>
      <c r="L33" s="49">
        <v>1.23</v>
      </c>
      <c r="M33" s="40">
        <f t="shared" si="2"/>
        <v>0</v>
      </c>
      <c r="N33" s="41">
        <f t="shared" si="3"/>
        <v>0</v>
      </c>
      <c r="O33" s="13"/>
      <c r="P33" s="13"/>
      <c r="Q33" s="59"/>
      <c r="R33" s="13"/>
      <c r="S33" s="13"/>
      <c r="T33" s="13"/>
    </row>
    <row r="34" spans="1:20" x14ac:dyDescent="0.25">
      <c r="A34" s="32" t="s">
        <v>211</v>
      </c>
      <c r="B34" s="33" t="s">
        <v>303</v>
      </c>
      <c r="C34" s="48" t="s">
        <v>254</v>
      </c>
      <c r="D34" s="48" t="s">
        <v>255</v>
      </c>
      <c r="E34" s="35" t="s">
        <v>230</v>
      </c>
      <c r="F34" s="35" t="s">
        <v>304</v>
      </c>
      <c r="G34" s="36" t="str">
        <f t="shared" si="0"/>
        <v>01</v>
      </c>
      <c r="H34" s="10" t="str">
        <f t="shared" si="1"/>
        <v>ROS - BS ASCONSULBZ01</v>
      </c>
      <c r="I34" s="37">
        <v>51022.021692321432</v>
      </c>
      <c r="J34" s="38"/>
      <c r="K34" s="49">
        <v>1.42</v>
      </c>
      <c r="L34" s="49">
        <v>1.23</v>
      </c>
      <c r="M34" s="40">
        <f t="shared" si="2"/>
        <v>72451.270803096428</v>
      </c>
      <c r="N34" s="41">
        <f t="shared" si="3"/>
        <v>578.60389877472835</v>
      </c>
      <c r="O34" s="13"/>
      <c r="P34" s="13"/>
      <c r="Q34" s="59"/>
      <c r="R34" s="13"/>
      <c r="S34" s="13"/>
      <c r="T34" s="13"/>
    </row>
    <row r="35" spans="1:20" x14ac:dyDescent="0.25">
      <c r="A35" s="32" t="s">
        <v>211</v>
      </c>
      <c r="B35" s="33" t="s">
        <v>305</v>
      </c>
      <c r="C35" s="48" t="s">
        <v>254</v>
      </c>
      <c r="D35" s="48" t="s">
        <v>255</v>
      </c>
      <c r="E35" s="35" t="s">
        <v>230</v>
      </c>
      <c r="F35" s="35" t="s">
        <v>306</v>
      </c>
      <c r="G35" s="36" t="str">
        <f t="shared" si="0"/>
        <v>02</v>
      </c>
      <c r="H35" s="10" t="str">
        <f t="shared" si="1"/>
        <v>ROS - BS ASCONSULBZ02</v>
      </c>
      <c r="I35" s="37">
        <v>64912.519561053916</v>
      </c>
      <c r="J35" s="38"/>
      <c r="K35" s="49">
        <v>1.42</v>
      </c>
      <c r="L35" s="49">
        <v>1.23</v>
      </c>
      <c r="M35" s="40">
        <f t="shared" si="2"/>
        <v>92175.777776696559</v>
      </c>
      <c r="N35" s="41">
        <f t="shared" si="3"/>
        <v>736.12600307778496</v>
      </c>
      <c r="O35" s="13"/>
      <c r="P35" s="13"/>
      <c r="Q35" s="13"/>
      <c r="R35" s="13"/>
      <c r="S35" s="13"/>
      <c r="T35" s="13"/>
    </row>
    <row r="36" spans="1:20" x14ac:dyDescent="0.25">
      <c r="A36" s="32" t="s">
        <v>211</v>
      </c>
      <c r="B36" s="33" t="s">
        <v>307</v>
      </c>
      <c r="C36" s="48" t="s">
        <v>254</v>
      </c>
      <c r="D36" s="48" t="s">
        <v>255</v>
      </c>
      <c r="E36" s="35" t="s">
        <v>230</v>
      </c>
      <c r="F36" s="35" t="s">
        <v>308</v>
      </c>
      <c r="G36" s="36" t="str">
        <f t="shared" si="0"/>
        <v>03</v>
      </c>
      <c r="H36" s="10" t="str">
        <f t="shared" si="1"/>
        <v>ROS - BS ASCONSULBZ03</v>
      </c>
      <c r="I36" s="37">
        <v>93758.912409521217</v>
      </c>
      <c r="J36" s="38"/>
      <c r="K36" s="49">
        <v>1.42</v>
      </c>
      <c r="L36" s="49">
        <v>1.23</v>
      </c>
      <c r="M36" s="40">
        <f t="shared" si="2"/>
        <v>133137.65562152013</v>
      </c>
      <c r="N36" s="41">
        <f t="shared" si="3"/>
        <v>1063.2521108663063</v>
      </c>
      <c r="O36" s="13"/>
      <c r="P36" s="13"/>
      <c r="Q36" s="13"/>
      <c r="R36" s="13"/>
      <c r="S36" s="13"/>
      <c r="T36" s="13"/>
    </row>
    <row r="37" spans="1:20" x14ac:dyDescent="0.25">
      <c r="A37" s="32" t="s">
        <v>211</v>
      </c>
      <c r="B37" s="33" t="s">
        <v>212</v>
      </c>
      <c r="C37" s="48" t="s">
        <v>254</v>
      </c>
      <c r="D37" s="48" t="s">
        <v>255</v>
      </c>
      <c r="E37" s="35" t="s">
        <v>230</v>
      </c>
      <c r="F37" s="35" t="s">
        <v>210</v>
      </c>
      <c r="G37" s="36" t="str">
        <f t="shared" si="0"/>
        <v>04</v>
      </c>
      <c r="H37" s="10" t="str">
        <f t="shared" si="1"/>
        <v>ROS - BS ASCONSULBZ04</v>
      </c>
      <c r="I37" s="37">
        <v>116050.8637729789</v>
      </c>
      <c r="J37" s="38"/>
      <c r="K37" s="49">
        <v>1.42</v>
      </c>
      <c r="L37" s="49">
        <v>1.23</v>
      </c>
      <c r="M37" s="40">
        <f t="shared" si="2"/>
        <v>164792.22655763003</v>
      </c>
      <c r="N37" s="41">
        <f t="shared" si="3"/>
        <v>1316.0490315366287</v>
      </c>
      <c r="O37" s="13"/>
      <c r="P37" s="13"/>
      <c r="Q37" s="59"/>
      <c r="R37" s="13"/>
      <c r="S37" s="13"/>
      <c r="T37" s="13"/>
    </row>
    <row r="38" spans="1:20" x14ac:dyDescent="0.25">
      <c r="A38" s="32" t="s">
        <v>211</v>
      </c>
      <c r="B38" s="33" t="s">
        <v>188</v>
      </c>
      <c r="C38" s="48" t="s">
        <v>254</v>
      </c>
      <c r="D38" s="48" t="s">
        <v>255</v>
      </c>
      <c r="E38" s="35" t="s">
        <v>230</v>
      </c>
      <c r="F38" s="35" t="s">
        <v>309</v>
      </c>
      <c r="G38" s="36" t="str">
        <f t="shared" si="0"/>
        <v>05</v>
      </c>
      <c r="H38" s="10" t="str">
        <f t="shared" si="1"/>
        <v>ROS - BS ASCONSULBZ05</v>
      </c>
      <c r="I38" s="37">
        <v>141049.48980188122</v>
      </c>
      <c r="J38" s="38"/>
      <c r="K38" s="49">
        <v>1.42</v>
      </c>
      <c r="L38" s="49">
        <v>1.23</v>
      </c>
      <c r="M38" s="40">
        <f t="shared" si="2"/>
        <v>200290.27551867132</v>
      </c>
      <c r="N38" s="41">
        <f t="shared" si="3"/>
        <v>1599.5403947671666</v>
      </c>
      <c r="O38" s="13"/>
      <c r="P38" s="13"/>
      <c r="Q38" s="13"/>
      <c r="R38" s="13"/>
      <c r="S38" s="13"/>
      <c r="T38" s="13"/>
    </row>
    <row r="39" spans="1:20" x14ac:dyDescent="0.25">
      <c r="A39" s="32" t="s">
        <v>211</v>
      </c>
      <c r="B39" s="33" t="s">
        <v>310</v>
      </c>
      <c r="C39" s="48" t="s">
        <v>254</v>
      </c>
      <c r="D39" s="48" t="s">
        <v>255</v>
      </c>
      <c r="E39" s="35" t="s">
        <v>230</v>
      </c>
      <c r="F39" s="35" t="s">
        <v>311</v>
      </c>
      <c r="G39" s="36" t="str">
        <f t="shared" si="0"/>
        <v>06</v>
      </c>
      <c r="H39" s="10" t="str">
        <f t="shared" si="1"/>
        <v>ROS - BS ASCONSULBZ06</v>
      </c>
      <c r="I39" s="37">
        <v>159643.43777686631</v>
      </c>
      <c r="J39" s="38"/>
      <c r="K39" s="49">
        <v>1.42</v>
      </c>
      <c r="L39" s="49">
        <v>1.23</v>
      </c>
      <c r="M39" s="40">
        <f t="shared" si="2"/>
        <v>226693.68164315014</v>
      </c>
      <c r="N39" s="41">
        <f t="shared" si="3"/>
        <v>1810.4009297890459</v>
      </c>
      <c r="O39" s="13"/>
      <c r="P39" s="13"/>
      <c r="Q39" s="13"/>
      <c r="R39" s="13"/>
      <c r="S39" s="13"/>
      <c r="T39" s="13"/>
    </row>
    <row r="40" spans="1:20" x14ac:dyDescent="0.25">
      <c r="A40" s="32" t="s">
        <v>211</v>
      </c>
      <c r="B40" s="33" t="s">
        <v>312</v>
      </c>
      <c r="C40" s="48" t="s">
        <v>254</v>
      </c>
      <c r="D40" s="48" t="s">
        <v>255</v>
      </c>
      <c r="E40" s="35" t="s">
        <v>230</v>
      </c>
      <c r="F40" s="35" t="s">
        <v>313</v>
      </c>
      <c r="G40" s="36" t="str">
        <f t="shared" si="0"/>
        <v>07</v>
      </c>
      <c r="H40" s="10" t="str">
        <f t="shared" si="1"/>
        <v>ROS - BS ASCONSULBZ07</v>
      </c>
      <c r="I40" s="37">
        <v>199728.55781159343</v>
      </c>
      <c r="J40" s="38"/>
      <c r="K40" s="49">
        <v>1.42</v>
      </c>
      <c r="L40" s="49">
        <v>1.23</v>
      </c>
      <c r="M40" s="40">
        <f t="shared" si="2"/>
        <v>283614.55209246266</v>
      </c>
      <c r="N40" s="41">
        <f t="shared" si="3"/>
        <v>2264.9773257384168</v>
      </c>
      <c r="O40" s="13"/>
      <c r="P40" s="13"/>
      <c r="Q40" s="59"/>
      <c r="R40" s="13"/>
      <c r="S40" s="13"/>
      <c r="T40" s="13"/>
    </row>
    <row r="41" spans="1:20" x14ac:dyDescent="0.25">
      <c r="A41" s="32" t="s">
        <v>211</v>
      </c>
      <c r="B41" s="33" t="s">
        <v>314</v>
      </c>
      <c r="C41" s="48" t="s">
        <v>254</v>
      </c>
      <c r="D41" s="48" t="s">
        <v>255</v>
      </c>
      <c r="E41" s="35" t="s">
        <v>230</v>
      </c>
      <c r="F41" s="35" t="s">
        <v>315</v>
      </c>
      <c r="G41" s="36" t="str">
        <f t="shared" si="0"/>
        <v>08</v>
      </c>
      <c r="H41" s="10" t="str">
        <f t="shared" si="1"/>
        <v>ROS - BS ASCONSULBZ08</v>
      </c>
      <c r="I41" s="37">
        <f>I40*1.25</f>
        <v>249660.69726449178</v>
      </c>
      <c r="J41" s="38"/>
      <c r="K41" s="49">
        <v>1.42</v>
      </c>
      <c r="L41" s="49">
        <v>1.23</v>
      </c>
      <c r="M41" s="40">
        <f t="shared" si="2"/>
        <v>354518.1901155783</v>
      </c>
      <c r="N41" s="41">
        <f t="shared" si="3"/>
        <v>2831.221657173021</v>
      </c>
      <c r="O41" s="13"/>
      <c r="P41" s="13"/>
      <c r="Q41" s="13"/>
      <c r="R41" s="13"/>
      <c r="S41" s="13"/>
      <c r="T41" s="13"/>
    </row>
    <row r="42" spans="1:20" x14ac:dyDescent="0.25">
      <c r="A42" s="32" t="s">
        <v>211</v>
      </c>
      <c r="B42" s="33" t="s">
        <v>316</v>
      </c>
      <c r="C42" s="48" t="s">
        <v>254</v>
      </c>
      <c r="D42" s="48" t="s">
        <v>255</v>
      </c>
      <c r="E42" s="35" t="s">
        <v>230</v>
      </c>
      <c r="F42" s="35" t="s">
        <v>317</v>
      </c>
      <c r="G42" s="36" t="str">
        <f t="shared" si="0"/>
        <v>09</v>
      </c>
      <c r="H42" s="10" t="str">
        <f t="shared" si="1"/>
        <v>ROS - BS ASCONSULBZ09</v>
      </c>
      <c r="I42" s="37">
        <f>I41*1.13</f>
        <v>282116.58790887566</v>
      </c>
      <c r="J42" s="38"/>
      <c r="K42" s="49">
        <v>1.42</v>
      </c>
      <c r="L42" s="49">
        <v>1.23</v>
      </c>
      <c r="M42" s="40">
        <f t="shared" si="2"/>
        <v>400605.55483060342</v>
      </c>
      <c r="N42" s="41">
        <f t="shared" si="3"/>
        <v>3199.2804726055133</v>
      </c>
      <c r="O42" s="13"/>
      <c r="P42" s="13"/>
      <c r="Q42" s="13"/>
      <c r="R42" s="13"/>
      <c r="S42" s="13"/>
      <c r="T42" s="13"/>
    </row>
    <row r="43" spans="1:20" x14ac:dyDescent="0.25">
      <c r="A43" s="32" t="s">
        <v>211</v>
      </c>
      <c r="B43" s="33" t="s">
        <v>318</v>
      </c>
      <c r="C43" s="48" t="s">
        <v>254</v>
      </c>
      <c r="D43" s="48" t="s">
        <v>255</v>
      </c>
      <c r="E43" s="35" t="s">
        <v>230</v>
      </c>
      <c r="F43" s="35" t="s">
        <v>319</v>
      </c>
      <c r="G43" s="36" t="str">
        <f t="shared" si="0"/>
        <v>10</v>
      </c>
      <c r="H43" s="10" t="str">
        <f t="shared" si="1"/>
        <v>ROS - BS ASCONSULBZ10</v>
      </c>
      <c r="I43" s="37">
        <f>I42*1.37</f>
        <v>386499.72543515969</v>
      </c>
      <c r="J43" s="38"/>
      <c r="K43" s="49">
        <v>1.42</v>
      </c>
      <c r="L43" s="49">
        <v>1.23</v>
      </c>
      <c r="M43" s="40">
        <f t="shared" si="2"/>
        <v>548829.61011792673</v>
      </c>
      <c r="N43" s="41">
        <f t="shared" si="3"/>
        <v>4383.0142474695531</v>
      </c>
      <c r="O43" s="13"/>
      <c r="P43" s="13"/>
      <c r="Q43" s="59"/>
      <c r="R43" s="13"/>
      <c r="S43" s="13"/>
      <c r="T43" s="13"/>
    </row>
    <row r="44" spans="1:20" x14ac:dyDescent="0.25">
      <c r="A44" s="32" t="s">
        <v>211</v>
      </c>
      <c r="B44" s="33" t="s">
        <v>318</v>
      </c>
      <c r="C44" s="48" t="s">
        <v>254</v>
      </c>
      <c r="D44" s="48" t="s">
        <v>255</v>
      </c>
      <c r="E44" s="35" t="s">
        <v>230</v>
      </c>
      <c r="F44" s="35" t="s">
        <v>320</v>
      </c>
      <c r="G44" s="36" t="str">
        <f t="shared" si="0"/>
        <v>11</v>
      </c>
      <c r="H44" s="10" t="str">
        <f t="shared" si="1"/>
        <v>ROS - BS ASCONSULBZ11</v>
      </c>
      <c r="I44" s="37">
        <f>I43*1.37</f>
        <v>529504.62384616886</v>
      </c>
      <c r="J44" s="38"/>
      <c r="K44" s="49">
        <v>1.42</v>
      </c>
      <c r="L44" s="49">
        <v>1.23</v>
      </c>
      <c r="M44" s="40">
        <f t="shared" si="2"/>
        <v>751896.56586155971</v>
      </c>
      <c r="N44" s="41">
        <f t="shared" si="3"/>
        <v>6004.7295190332889</v>
      </c>
      <c r="O44" s="13"/>
      <c r="P44" s="13"/>
      <c r="Q44" s="13"/>
      <c r="R44" s="13"/>
      <c r="S44" s="13"/>
      <c r="T44" s="13"/>
    </row>
    <row r="45" spans="1:20" x14ac:dyDescent="0.25">
      <c r="A45" s="32" t="s">
        <v>211</v>
      </c>
      <c r="B45" s="33" t="s">
        <v>321</v>
      </c>
      <c r="C45" s="48" t="s">
        <v>254</v>
      </c>
      <c r="D45" s="48" t="s">
        <v>255</v>
      </c>
      <c r="E45" s="35" t="s">
        <v>230</v>
      </c>
      <c r="F45" s="35" t="s">
        <v>322</v>
      </c>
      <c r="G45" s="36" t="str">
        <f t="shared" si="0"/>
        <v>12</v>
      </c>
      <c r="H45" s="10" t="str">
        <f t="shared" si="1"/>
        <v>ROS - BS ASCONSULBZ12</v>
      </c>
      <c r="I45" s="37">
        <f>I44*1.37</f>
        <v>725421.33466925134</v>
      </c>
      <c r="J45" s="38"/>
      <c r="K45" s="49">
        <v>1.42</v>
      </c>
      <c r="L45" s="49">
        <v>1.23</v>
      </c>
      <c r="M45" s="40">
        <f t="shared" si="2"/>
        <v>1030098.2952303368</v>
      </c>
      <c r="N45" s="41">
        <f t="shared" si="3"/>
        <v>8226.4794410756058</v>
      </c>
      <c r="O45" s="13"/>
      <c r="P45" s="13"/>
      <c r="Q45" s="13"/>
      <c r="R45" s="13"/>
      <c r="S45" s="13"/>
      <c r="T45" s="13"/>
    </row>
    <row r="46" spans="1:20" x14ac:dyDescent="0.25">
      <c r="A46" s="32" t="s">
        <v>211</v>
      </c>
      <c r="B46" s="33" t="s">
        <v>323</v>
      </c>
      <c r="C46" s="48" t="s">
        <v>254</v>
      </c>
      <c r="D46" s="48" t="s">
        <v>255</v>
      </c>
      <c r="E46" s="35" t="s">
        <v>230</v>
      </c>
      <c r="F46" s="35" t="s">
        <v>324</v>
      </c>
      <c r="G46" s="36" t="str">
        <f t="shared" si="0"/>
        <v>13</v>
      </c>
      <c r="H46" s="10" t="str">
        <f t="shared" si="1"/>
        <v>ROS - BS ASCONSULBZ13</v>
      </c>
      <c r="I46" s="37">
        <f>I45*1.2</f>
        <v>870505.60160310159</v>
      </c>
      <c r="J46" s="38"/>
      <c r="K46" s="49">
        <v>1.42</v>
      </c>
      <c r="L46" s="49">
        <v>1.23</v>
      </c>
      <c r="M46" s="40">
        <f t="shared" si="2"/>
        <v>1236117.9542764041</v>
      </c>
      <c r="N46" s="41">
        <f t="shared" si="3"/>
        <v>9871.7753292907255</v>
      </c>
      <c r="O46" s="13"/>
      <c r="P46" s="13"/>
      <c r="Q46" s="59"/>
      <c r="R46" s="13"/>
      <c r="S46" s="13"/>
      <c r="T46" s="13"/>
    </row>
    <row r="47" spans="1:20" ht="15.75" thickBot="1" x14ac:dyDescent="0.3">
      <c r="A47" s="32" t="s">
        <v>211</v>
      </c>
      <c r="B47" s="33" t="s">
        <v>323</v>
      </c>
      <c r="C47" s="48" t="s">
        <v>254</v>
      </c>
      <c r="D47" s="48" t="s">
        <v>255</v>
      </c>
      <c r="E47" s="35" t="s">
        <v>230</v>
      </c>
      <c r="F47" s="35" t="s">
        <v>325</v>
      </c>
      <c r="G47" s="36" t="str">
        <f t="shared" si="0"/>
        <v>14</v>
      </c>
      <c r="H47" s="10" t="str">
        <f t="shared" si="1"/>
        <v>ROS - BS ASCONSULBZ14</v>
      </c>
      <c r="I47" s="37"/>
      <c r="J47" s="38"/>
      <c r="K47" s="49">
        <v>1.42</v>
      </c>
      <c r="L47" s="49">
        <v>1.23</v>
      </c>
      <c r="M47" s="40">
        <f t="shared" si="2"/>
        <v>0</v>
      </c>
      <c r="N47" s="41">
        <f t="shared" si="3"/>
        <v>0</v>
      </c>
      <c r="O47" s="13"/>
      <c r="P47" s="13"/>
      <c r="Q47" s="13"/>
      <c r="R47" s="13"/>
      <c r="S47" s="13"/>
      <c r="T47" s="13"/>
    </row>
    <row r="48" spans="1:20" x14ac:dyDescent="0.25">
      <c r="A48" s="45" t="s">
        <v>260</v>
      </c>
      <c r="B48" s="33" t="s">
        <v>326</v>
      </c>
      <c r="C48" s="48" t="s">
        <v>254</v>
      </c>
      <c r="D48" s="48" t="s">
        <v>255</v>
      </c>
      <c r="E48" s="35" t="s">
        <v>327</v>
      </c>
      <c r="F48" s="35" t="s">
        <v>328</v>
      </c>
      <c r="G48" s="36" t="str">
        <f t="shared" si="0"/>
        <v>06</v>
      </c>
      <c r="H48" s="10" t="str">
        <f t="shared" si="1"/>
        <v>ROS - BS ASBUSMGTLM06</v>
      </c>
      <c r="I48" s="37">
        <v>152162.14033749286</v>
      </c>
      <c r="J48" s="38">
        <v>0.15</v>
      </c>
      <c r="K48" s="49">
        <v>1.42</v>
      </c>
      <c r="L48" s="49">
        <v>1.23</v>
      </c>
      <c r="M48" s="40">
        <f t="shared" si="2"/>
        <v>244144.15417150728</v>
      </c>
      <c r="N48" s="41">
        <f t="shared" si="3"/>
        <v>1949.7623423418981</v>
      </c>
      <c r="O48" s="13"/>
      <c r="P48" s="13"/>
      <c r="Q48" s="59"/>
      <c r="R48" s="13"/>
      <c r="S48" s="13"/>
      <c r="T48" s="13"/>
    </row>
    <row r="49" spans="1:20" x14ac:dyDescent="0.25">
      <c r="A49" s="32" t="s">
        <v>260</v>
      </c>
      <c r="B49" s="33" t="s">
        <v>329</v>
      </c>
      <c r="C49" s="48" t="s">
        <v>254</v>
      </c>
      <c r="D49" s="48" t="s">
        <v>255</v>
      </c>
      <c r="E49" s="35" t="s">
        <v>327</v>
      </c>
      <c r="F49" s="35" t="s">
        <v>330</v>
      </c>
      <c r="G49" s="36" t="str">
        <f t="shared" si="0"/>
        <v>06</v>
      </c>
      <c r="H49" s="10" t="str">
        <f t="shared" si="1"/>
        <v>ROS - BS ASBUSMGTVM06</v>
      </c>
      <c r="I49" s="37">
        <v>199712.80919295936</v>
      </c>
      <c r="J49" s="38">
        <v>0.15</v>
      </c>
      <c r="K49" s="49">
        <v>1.42</v>
      </c>
      <c r="L49" s="49">
        <v>1.23</v>
      </c>
      <c r="M49" s="40">
        <f t="shared" si="2"/>
        <v>320439.2023501033</v>
      </c>
      <c r="N49" s="41">
        <f t="shared" si="3"/>
        <v>2559.0630743237416</v>
      </c>
      <c r="O49" s="13"/>
      <c r="P49" s="13"/>
      <c r="Q49" s="59"/>
      <c r="R49" s="13"/>
      <c r="S49" s="13"/>
      <c r="T49" s="13"/>
    </row>
    <row r="50" spans="1:20" x14ac:dyDescent="0.25">
      <c r="A50" s="32" t="s">
        <v>260</v>
      </c>
      <c r="B50" s="33" t="s">
        <v>331</v>
      </c>
      <c r="C50" s="48" t="s">
        <v>254</v>
      </c>
      <c r="D50" s="48" t="s">
        <v>255</v>
      </c>
      <c r="E50" s="35" t="s">
        <v>327</v>
      </c>
      <c r="F50" s="35" t="s">
        <v>332</v>
      </c>
      <c r="G50" s="36" t="str">
        <f t="shared" si="0"/>
        <v>07</v>
      </c>
      <c r="H50" s="10" t="str">
        <f t="shared" si="1"/>
        <v>ROS - BS ASBUSMGTLM07</v>
      </c>
      <c r="I50" s="37">
        <v>216478.95839046338</v>
      </c>
      <c r="J50" s="38">
        <v>0.2</v>
      </c>
      <c r="K50" s="49">
        <v>1.42</v>
      </c>
      <c r="L50" s="49">
        <v>1.23</v>
      </c>
      <c r="M50" s="40">
        <f t="shared" si="2"/>
        <v>360653.94467851199</v>
      </c>
      <c r="N50" s="41">
        <f t="shared" si="3"/>
        <v>2880.2224748631165</v>
      </c>
      <c r="O50" s="13"/>
      <c r="P50" s="13"/>
      <c r="Q50" s="59"/>
      <c r="R50" s="13"/>
      <c r="S50" s="13"/>
      <c r="T50" s="13"/>
    </row>
    <row r="51" spans="1:20" x14ac:dyDescent="0.25">
      <c r="A51" s="32" t="s">
        <v>260</v>
      </c>
      <c r="B51" s="33" t="s">
        <v>333</v>
      </c>
      <c r="C51" s="48" t="s">
        <v>254</v>
      </c>
      <c r="D51" s="48" t="s">
        <v>255</v>
      </c>
      <c r="E51" s="35" t="s">
        <v>327</v>
      </c>
      <c r="F51" s="35" t="s">
        <v>334</v>
      </c>
      <c r="G51" s="36" t="str">
        <f t="shared" si="0"/>
        <v>07</v>
      </c>
      <c r="H51" s="10" t="str">
        <f t="shared" si="1"/>
        <v>ROS - BS ASBUSMGTVM07</v>
      </c>
      <c r="I51" s="37">
        <v>284128.63288748317</v>
      </c>
      <c r="J51" s="38">
        <v>0.2</v>
      </c>
      <c r="K51" s="49">
        <v>1.42</v>
      </c>
      <c r="L51" s="49">
        <v>1.23</v>
      </c>
      <c r="M51" s="40">
        <f t="shared" si="2"/>
        <v>473358.30239054689</v>
      </c>
      <c r="N51" s="41">
        <f t="shared" si="3"/>
        <v>3780.2919982578392</v>
      </c>
      <c r="O51" s="13"/>
      <c r="P51" s="13"/>
      <c r="Q51" s="59"/>
      <c r="R51" s="13"/>
      <c r="S51" s="13"/>
      <c r="T51" s="13"/>
    </row>
    <row r="52" spans="1:20" x14ac:dyDescent="0.25">
      <c r="A52" s="32" t="s">
        <v>260</v>
      </c>
      <c r="B52" s="33" t="s">
        <v>335</v>
      </c>
      <c r="C52" s="48" t="s">
        <v>254</v>
      </c>
      <c r="D52" s="48" t="s">
        <v>255</v>
      </c>
      <c r="E52" s="35" t="s">
        <v>327</v>
      </c>
      <c r="F52" s="35" t="s">
        <v>336</v>
      </c>
      <c r="G52" s="36" t="str">
        <f t="shared" si="0"/>
        <v>08</v>
      </c>
      <c r="H52" s="10" t="str">
        <f t="shared" si="1"/>
        <v>ROS - BS ASBUSMGTLM08</v>
      </c>
      <c r="I52" s="37">
        <f>I50*1.25</f>
        <v>270598.69798807922</v>
      </c>
      <c r="J52" s="38">
        <v>0.2</v>
      </c>
      <c r="K52" s="49">
        <v>1.42</v>
      </c>
      <c r="L52" s="49">
        <v>1.23</v>
      </c>
      <c r="M52" s="40">
        <f t="shared" si="2"/>
        <v>450817.43084813992</v>
      </c>
      <c r="N52" s="41">
        <f t="shared" si="3"/>
        <v>3600.2780935788956</v>
      </c>
      <c r="O52" s="13"/>
      <c r="P52" s="13"/>
      <c r="Q52" s="13"/>
      <c r="R52" s="13"/>
      <c r="S52" s="13"/>
      <c r="T52" s="13"/>
    </row>
    <row r="53" spans="1:20" x14ac:dyDescent="0.25">
      <c r="A53" s="32" t="s">
        <v>260</v>
      </c>
      <c r="B53" s="33" t="s">
        <v>337</v>
      </c>
      <c r="C53" s="48" t="s">
        <v>254</v>
      </c>
      <c r="D53" s="48" t="s">
        <v>255</v>
      </c>
      <c r="E53" s="35" t="s">
        <v>327</v>
      </c>
      <c r="F53" s="35" t="s">
        <v>338</v>
      </c>
      <c r="G53" s="36" t="str">
        <f t="shared" si="0"/>
        <v>08</v>
      </c>
      <c r="H53" s="10" t="str">
        <f t="shared" si="1"/>
        <v>ROS - BS ASBUSMGTVM08</v>
      </c>
      <c r="I53" s="37">
        <f>I51*1.25</f>
        <v>355160.79110935394</v>
      </c>
      <c r="J53" s="38">
        <v>0.2</v>
      </c>
      <c r="K53" s="49">
        <v>1.42</v>
      </c>
      <c r="L53" s="49">
        <v>1.23</v>
      </c>
      <c r="M53" s="40">
        <f t="shared" si="2"/>
        <v>591697.87798818364</v>
      </c>
      <c r="N53" s="41">
        <f t="shared" si="3"/>
        <v>4725.3649978222993</v>
      </c>
      <c r="O53" s="13"/>
      <c r="P53" s="13"/>
      <c r="Q53" s="13"/>
      <c r="R53" s="13"/>
      <c r="S53" s="13"/>
      <c r="T53" s="13"/>
    </row>
    <row r="54" spans="1:20" x14ac:dyDescent="0.25">
      <c r="A54" s="32" t="s">
        <v>260</v>
      </c>
      <c r="B54" s="33" t="s">
        <v>339</v>
      </c>
      <c r="C54" s="48" t="s">
        <v>254</v>
      </c>
      <c r="D54" s="48" t="s">
        <v>255</v>
      </c>
      <c r="E54" s="35" t="s">
        <v>327</v>
      </c>
      <c r="F54" s="35" t="s">
        <v>340</v>
      </c>
      <c r="G54" s="36" t="str">
        <f t="shared" si="0"/>
        <v>09</v>
      </c>
      <c r="H54" s="10" t="str">
        <f t="shared" si="1"/>
        <v>ROS - BS ASBUSMGTLM09</v>
      </c>
      <c r="I54" s="37">
        <f>I52*1.13</f>
        <v>305776.5287265295</v>
      </c>
      <c r="J54" s="38">
        <v>0.3</v>
      </c>
      <c r="K54" s="49">
        <v>1.42</v>
      </c>
      <c r="L54" s="49">
        <v>1.23</v>
      </c>
      <c r="M54" s="40">
        <f t="shared" si="2"/>
        <v>547034.2098917613</v>
      </c>
      <c r="N54" s="41">
        <f t="shared" si="3"/>
        <v>4368.6759817744824</v>
      </c>
      <c r="O54" s="13"/>
      <c r="P54" s="13"/>
      <c r="Q54" s="59"/>
      <c r="R54" s="13"/>
      <c r="S54" s="13"/>
      <c r="T54" s="13"/>
    </row>
    <row r="55" spans="1:20" x14ac:dyDescent="0.25">
      <c r="A55" s="32" t="s">
        <v>260</v>
      </c>
      <c r="B55" s="33" t="s">
        <v>341</v>
      </c>
      <c r="C55" s="48" t="s">
        <v>254</v>
      </c>
      <c r="D55" s="48" t="s">
        <v>255</v>
      </c>
      <c r="E55" s="35" t="s">
        <v>327</v>
      </c>
      <c r="F55" s="35" t="s">
        <v>342</v>
      </c>
      <c r="G55" s="36" t="str">
        <f t="shared" si="0"/>
        <v>09</v>
      </c>
      <c r="H55" s="10" t="str">
        <f t="shared" si="1"/>
        <v>ROS - BS ASBUSMGTVM09</v>
      </c>
      <c r="I55" s="37">
        <f>I53*1.13</f>
        <v>401331.69395356992</v>
      </c>
      <c r="J55" s="38">
        <v>0.3</v>
      </c>
      <c r="K55" s="49">
        <v>1.42</v>
      </c>
      <c r="L55" s="49">
        <v>1.23</v>
      </c>
      <c r="M55" s="40">
        <f t="shared" si="2"/>
        <v>717982.40048293653</v>
      </c>
      <c r="N55" s="41">
        <f t="shared" si="3"/>
        <v>5733.8872260790067</v>
      </c>
      <c r="O55" s="13"/>
      <c r="P55" s="13"/>
      <c r="Q55" s="59"/>
      <c r="R55" s="13"/>
      <c r="S55" s="13"/>
      <c r="T55" s="13"/>
    </row>
    <row r="56" spans="1:20" x14ac:dyDescent="0.25">
      <c r="A56" s="32" t="s">
        <v>260</v>
      </c>
      <c r="B56" s="33" t="s">
        <v>343</v>
      </c>
      <c r="C56" s="48" t="s">
        <v>254</v>
      </c>
      <c r="D56" s="48" t="s">
        <v>255</v>
      </c>
      <c r="E56" s="35" t="s">
        <v>327</v>
      </c>
      <c r="F56" s="35" t="s">
        <v>344</v>
      </c>
      <c r="G56" s="36" t="str">
        <f t="shared" si="0"/>
        <v>10</v>
      </c>
      <c r="H56" s="10" t="str">
        <f t="shared" si="1"/>
        <v>ROS - BS ASBUSMGTLM10</v>
      </c>
      <c r="I56" s="37">
        <f t="shared" ref="I56:I61" si="4">I54*1.37</f>
        <v>418913.84435534547</v>
      </c>
      <c r="J56" s="38">
        <v>0.3</v>
      </c>
      <c r="K56" s="49">
        <v>1.42</v>
      </c>
      <c r="L56" s="49">
        <v>1.23</v>
      </c>
      <c r="M56" s="40">
        <f t="shared" si="2"/>
        <v>749436.86755171302</v>
      </c>
      <c r="N56" s="41">
        <f t="shared" si="3"/>
        <v>5985.0860950310407</v>
      </c>
      <c r="O56" s="13"/>
      <c r="P56" s="13"/>
      <c r="Q56" s="59"/>
      <c r="R56" s="13"/>
      <c r="S56" s="13"/>
      <c r="T56" s="13"/>
    </row>
    <row r="57" spans="1:20" x14ac:dyDescent="0.25">
      <c r="A57" s="32" t="s">
        <v>260</v>
      </c>
      <c r="B57" s="33" t="s">
        <v>345</v>
      </c>
      <c r="C57" s="48" t="s">
        <v>254</v>
      </c>
      <c r="D57" s="48" t="s">
        <v>255</v>
      </c>
      <c r="E57" s="35" t="s">
        <v>327</v>
      </c>
      <c r="F57" s="35" t="s">
        <v>346</v>
      </c>
      <c r="G57" s="36" t="str">
        <f t="shared" si="0"/>
        <v>10</v>
      </c>
      <c r="H57" s="10" t="str">
        <f t="shared" si="1"/>
        <v>ROS - BS ASBUSMGTVM10</v>
      </c>
      <c r="I57" s="37">
        <f t="shared" si="4"/>
        <v>549824.42071639083</v>
      </c>
      <c r="J57" s="38">
        <v>0.3</v>
      </c>
      <c r="K57" s="49">
        <v>1.42</v>
      </c>
      <c r="L57" s="49">
        <v>1.23</v>
      </c>
      <c r="M57" s="40">
        <f t="shared" si="2"/>
        <v>983635.88866162312</v>
      </c>
      <c r="N57" s="41">
        <f t="shared" si="3"/>
        <v>7855.4254997282396</v>
      </c>
      <c r="O57" s="13"/>
      <c r="P57" s="13"/>
      <c r="Q57" s="59"/>
      <c r="R57" s="13"/>
      <c r="S57" s="13"/>
      <c r="T57" s="13"/>
    </row>
    <row r="58" spans="1:20" x14ac:dyDescent="0.25">
      <c r="A58" s="32" t="s">
        <v>260</v>
      </c>
      <c r="B58" s="33" t="s">
        <v>343</v>
      </c>
      <c r="C58" s="48" t="s">
        <v>254</v>
      </c>
      <c r="D58" s="48" t="s">
        <v>255</v>
      </c>
      <c r="E58" s="35" t="s">
        <v>327</v>
      </c>
      <c r="F58" s="35" t="s">
        <v>347</v>
      </c>
      <c r="G58" s="36" t="str">
        <f t="shared" si="0"/>
        <v>11</v>
      </c>
      <c r="H58" s="10" t="str">
        <f t="shared" si="1"/>
        <v>ROS - BS ASBUSMGTLM11</v>
      </c>
      <c r="I58" s="37">
        <f t="shared" si="4"/>
        <v>573911.96676682332</v>
      </c>
      <c r="J58" s="38">
        <v>0.3</v>
      </c>
      <c r="K58" s="49">
        <v>1.42</v>
      </c>
      <c r="L58" s="49">
        <v>1.23</v>
      </c>
      <c r="M58" s="40">
        <f t="shared" si="2"/>
        <v>1026728.5085458468</v>
      </c>
      <c r="N58" s="41">
        <f t="shared" si="3"/>
        <v>8199.567950192526</v>
      </c>
      <c r="O58" s="13"/>
      <c r="P58" s="13"/>
      <c r="Q58" s="13"/>
      <c r="R58" s="13"/>
      <c r="S58" s="13"/>
      <c r="T58" s="13"/>
    </row>
    <row r="59" spans="1:20" x14ac:dyDescent="0.25">
      <c r="A59" s="32" t="s">
        <v>260</v>
      </c>
      <c r="B59" s="33" t="s">
        <v>345</v>
      </c>
      <c r="C59" s="48" t="s">
        <v>254</v>
      </c>
      <c r="D59" s="48" t="s">
        <v>255</v>
      </c>
      <c r="E59" s="35" t="s">
        <v>327</v>
      </c>
      <c r="F59" s="35" t="s">
        <v>348</v>
      </c>
      <c r="G59" s="36" t="str">
        <f t="shared" si="0"/>
        <v>11</v>
      </c>
      <c r="H59" s="10" t="str">
        <f t="shared" si="1"/>
        <v>ROS - BS ASBUSMGTVM11</v>
      </c>
      <c r="I59" s="37">
        <f t="shared" si="4"/>
        <v>753259.45638145553</v>
      </c>
      <c r="J59" s="38">
        <v>0.3</v>
      </c>
      <c r="K59" s="49">
        <v>1.42</v>
      </c>
      <c r="L59" s="49">
        <v>1.23</v>
      </c>
      <c r="M59" s="40">
        <f t="shared" si="2"/>
        <v>1347581.1674664239</v>
      </c>
      <c r="N59" s="41">
        <f t="shared" si="3"/>
        <v>10761.93293462769</v>
      </c>
      <c r="O59" s="13"/>
      <c r="P59" s="13"/>
      <c r="Q59" s="13"/>
      <c r="R59" s="13"/>
      <c r="S59" s="13"/>
      <c r="T59" s="13"/>
    </row>
    <row r="60" spans="1:20" x14ac:dyDescent="0.25">
      <c r="A60" s="32" t="s">
        <v>260</v>
      </c>
      <c r="B60" s="33" t="s">
        <v>349</v>
      </c>
      <c r="C60" s="48" t="s">
        <v>254</v>
      </c>
      <c r="D60" s="48" t="s">
        <v>255</v>
      </c>
      <c r="E60" s="35" t="s">
        <v>327</v>
      </c>
      <c r="F60" s="35" t="s">
        <v>350</v>
      </c>
      <c r="G60" s="36" t="str">
        <f t="shared" si="0"/>
        <v>12</v>
      </c>
      <c r="H60" s="10" t="str">
        <f t="shared" si="1"/>
        <v>ROS - BS ASBUSMGTLM12</v>
      </c>
      <c r="I60" s="37">
        <f t="shared" si="4"/>
        <v>786259.39447054802</v>
      </c>
      <c r="J60" s="38">
        <v>0.3</v>
      </c>
      <c r="K60" s="49">
        <v>1.42</v>
      </c>
      <c r="L60" s="49">
        <v>1.23</v>
      </c>
      <c r="M60" s="40">
        <f t="shared" si="2"/>
        <v>1406618.0567078104</v>
      </c>
      <c r="N60" s="41">
        <f t="shared" si="3"/>
        <v>11233.40809176376</v>
      </c>
      <c r="O60" s="13"/>
      <c r="P60" s="13"/>
      <c r="Q60" s="59"/>
      <c r="R60" s="13"/>
      <c r="S60" s="13"/>
      <c r="T60" s="13"/>
    </row>
    <row r="61" spans="1:20" x14ac:dyDescent="0.25">
      <c r="A61" s="32" t="s">
        <v>260</v>
      </c>
      <c r="B61" s="33" t="s">
        <v>351</v>
      </c>
      <c r="C61" s="48" t="s">
        <v>254</v>
      </c>
      <c r="D61" s="48" t="s">
        <v>255</v>
      </c>
      <c r="E61" s="35" t="s">
        <v>327</v>
      </c>
      <c r="F61" s="35" t="s">
        <v>352</v>
      </c>
      <c r="G61" s="36" t="str">
        <f t="shared" si="0"/>
        <v>12</v>
      </c>
      <c r="H61" s="10" t="str">
        <f t="shared" si="1"/>
        <v>ROS - BS ASBUSMGTVM12</v>
      </c>
      <c r="I61" s="37">
        <f t="shared" si="4"/>
        <v>1031965.4552425941</v>
      </c>
      <c r="J61" s="38">
        <v>0.3</v>
      </c>
      <c r="K61" s="49">
        <v>1.42</v>
      </c>
      <c r="L61" s="49">
        <v>1.23</v>
      </c>
      <c r="M61" s="40">
        <f t="shared" si="2"/>
        <v>1846186.1994290007</v>
      </c>
      <c r="N61" s="41">
        <f t="shared" si="3"/>
        <v>14743.848120439936</v>
      </c>
      <c r="O61" s="13"/>
      <c r="P61" s="13"/>
      <c r="Q61" s="59"/>
      <c r="R61" s="13"/>
      <c r="S61" s="13"/>
      <c r="T61" s="13"/>
    </row>
    <row r="62" spans="1:20" x14ac:dyDescent="0.25">
      <c r="A62" s="32" t="s">
        <v>260</v>
      </c>
      <c r="B62" s="33" t="s">
        <v>353</v>
      </c>
      <c r="C62" s="48" t="s">
        <v>254</v>
      </c>
      <c r="D62" s="48" t="s">
        <v>255</v>
      </c>
      <c r="E62" s="35" t="s">
        <v>327</v>
      </c>
      <c r="F62" s="35" t="s">
        <v>354</v>
      </c>
      <c r="G62" s="36" t="str">
        <f t="shared" si="0"/>
        <v>13</v>
      </c>
      <c r="H62" s="10" t="str">
        <f t="shared" si="1"/>
        <v>ROS - BS ASBUSMGTLM13</v>
      </c>
      <c r="I62" s="37">
        <f>I60*1.2</f>
        <v>943511.27336465754</v>
      </c>
      <c r="J62" s="38">
        <v>0.3</v>
      </c>
      <c r="K62" s="49">
        <v>1.42</v>
      </c>
      <c r="L62" s="49">
        <v>1.23</v>
      </c>
      <c r="M62" s="40">
        <f t="shared" si="2"/>
        <v>1687941.6680493723</v>
      </c>
      <c r="N62" s="41">
        <f t="shared" si="3"/>
        <v>13480.089710116512</v>
      </c>
      <c r="O62" s="13"/>
      <c r="P62" s="13"/>
      <c r="Q62" s="59"/>
      <c r="R62" s="13"/>
      <c r="S62" s="13"/>
      <c r="T62" s="13"/>
    </row>
    <row r="63" spans="1:20" x14ac:dyDescent="0.25">
      <c r="A63" s="32" t="s">
        <v>260</v>
      </c>
      <c r="B63" s="33" t="s">
        <v>353</v>
      </c>
      <c r="C63" s="48" t="s">
        <v>254</v>
      </c>
      <c r="D63" s="48" t="s">
        <v>255</v>
      </c>
      <c r="E63" s="35" t="s">
        <v>327</v>
      </c>
      <c r="F63" s="35" t="s">
        <v>355</v>
      </c>
      <c r="G63" s="36" t="str">
        <f t="shared" si="0"/>
        <v>13</v>
      </c>
      <c r="H63" s="10" t="str">
        <f t="shared" si="1"/>
        <v>ROS - BS ASBUSMGTVM13</v>
      </c>
      <c r="I63" s="37">
        <f>I61*1.2</f>
        <v>1238358.5462911129</v>
      </c>
      <c r="J63" s="38">
        <v>0.3</v>
      </c>
      <c r="K63" s="49">
        <v>1.42</v>
      </c>
      <c r="L63" s="49">
        <v>1.23</v>
      </c>
      <c r="M63" s="40">
        <f t="shared" si="2"/>
        <v>2215423.4393148008</v>
      </c>
      <c r="N63" s="41">
        <f t="shared" si="3"/>
        <v>17692.617744527921</v>
      </c>
      <c r="O63" s="13"/>
      <c r="P63" s="13"/>
      <c r="Q63" s="59"/>
      <c r="R63" s="13"/>
      <c r="S63" s="13"/>
      <c r="T63" s="13"/>
    </row>
    <row r="64" spans="1:20" x14ac:dyDescent="0.25">
      <c r="A64" s="32" t="s">
        <v>260</v>
      </c>
      <c r="B64" s="33" t="s">
        <v>353</v>
      </c>
      <c r="C64" s="48" t="s">
        <v>254</v>
      </c>
      <c r="D64" s="48" t="s">
        <v>255</v>
      </c>
      <c r="E64" s="35" t="s">
        <v>327</v>
      </c>
      <c r="F64" s="35" t="s">
        <v>356</v>
      </c>
      <c r="G64" s="36" t="str">
        <f t="shared" si="0"/>
        <v>14</v>
      </c>
      <c r="H64" s="10" t="str">
        <f t="shared" si="1"/>
        <v>ROS - BS ASBUSMGTLM14</v>
      </c>
      <c r="I64" s="37"/>
      <c r="J64" s="38">
        <v>0.3</v>
      </c>
      <c r="K64" s="49">
        <v>1.42</v>
      </c>
      <c r="L64" s="49">
        <v>1.23</v>
      </c>
      <c r="M64" s="40">
        <f t="shared" si="2"/>
        <v>0</v>
      </c>
      <c r="N64" s="41">
        <f t="shared" si="3"/>
        <v>0</v>
      </c>
      <c r="O64" s="13"/>
      <c r="P64" s="13"/>
      <c r="Q64" s="13"/>
      <c r="R64" s="13"/>
      <c r="S64" s="13"/>
      <c r="T64" s="13"/>
    </row>
    <row r="65" spans="1:20" x14ac:dyDescent="0.25">
      <c r="A65" s="32" t="s">
        <v>260</v>
      </c>
      <c r="B65" s="33" t="s">
        <v>353</v>
      </c>
      <c r="C65" s="48" t="s">
        <v>254</v>
      </c>
      <c r="D65" s="48" t="s">
        <v>255</v>
      </c>
      <c r="E65" s="35" t="s">
        <v>327</v>
      </c>
      <c r="F65" s="35" t="s">
        <v>357</v>
      </c>
      <c r="G65" s="36" t="str">
        <f t="shared" si="0"/>
        <v>14</v>
      </c>
      <c r="H65" s="10" t="str">
        <f t="shared" si="1"/>
        <v>ROS - BS ASBUSMGTVM14</v>
      </c>
      <c r="I65" s="37"/>
      <c r="J65" s="38">
        <v>0.3</v>
      </c>
      <c r="K65" s="49">
        <v>1.42</v>
      </c>
      <c r="L65" s="49">
        <v>1.23</v>
      </c>
      <c r="M65" s="40">
        <f t="shared" si="2"/>
        <v>0</v>
      </c>
      <c r="N65" s="41">
        <f t="shared" si="3"/>
        <v>0</v>
      </c>
      <c r="O65" s="13"/>
      <c r="P65" s="13"/>
      <c r="Q65" s="13"/>
      <c r="R65" s="13"/>
      <c r="S65" s="13"/>
      <c r="T65" s="13"/>
    </row>
    <row r="66" spans="1:20" ht="15.75" thickBot="1" x14ac:dyDescent="0.3">
      <c r="A66" s="55" t="s">
        <v>260</v>
      </c>
      <c r="B66" s="33" t="s">
        <v>358</v>
      </c>
      <c r="C66" s="48" t="s">
        <v>254</v>
      </c>
      <c r="D66" s="48" t="s">
        <v>255</v>
      </c>
      <c r="E66" s="35" t="s">
        <v>327</v>
      </c>
      <c r="F66" s="35" t="s">
        <v>359</v>
      </c>
      <c r="G66" s="36" t="str">
        <f t="shared" si="0"/>
        <v>15</v>
      </c>
      <c r="H66" s="10" t="str">
        <f t="shared" si="1"/>
        <v>ROS - BS ASBUSMGTCE15</v>
      </c>
      <c r="I66" s="37"/>
      <c r="J66" s="38">
        <v>0.5</v>
      </c>
      <c r="K66" s="49">
        <v>1.42</v>
      </c>
      <c r="L66" s="49">
        <v>1.23</v>
      </c>
      <c r="M66" s="40">
        <f t="shared" si="2"/>
        <v>0</v>
      </c>
      <c r="N66" s="41">
        <f t="shared" si="3"/>
        <v>0</v>
      </c>
      <c r="O66" s="13"/>
      <c r="P66" s="13"/>
      <c r="Q66" s="13"/>
      <c r="R66" s="13"/>
      <c r="S66" s="13"/>
      <c r="T66" s="13"/>
    </row>
    <row r="67" spans="1:20" x14ac:dyDescent="0.25">
      <c r="A67" s="60" t="s">
        <v>263</v>
      </c>
      <c r="B67" s="33" t="s">
        <v>209</v>
      </c>
      <c r="C67" s="48" t="s">
        <v>254</v>
      </c>
      <c r="D67" s="48" t="s">
        <v>255</v>
      </c>
      <c r="E67" s="35" t="s">
        <v>360</v>
      </c>
      <c r="F67" s="35" t="s">
        <v>114</v>
      </c>
      <c r="G67" s="36" t="str">
        <f t="shared" si="0"/>
        <v>00</v>
      </c>
      <c r="H67" s="10" t="str">
        <f t="shared" si="1"/>
        <v>ROS - BS ASSUPPORTR00</v>
      </c>
      <c r="I67" s="37"/>
      <c r="J67" s="38"/>
      <c r="K67" s="49">
        <v>1.42</v>
      </c>
      <c r="L67" s="49">
        <v>1.23</v>
      </c>
      <c r="M67" s="40">
        <f t="shared" si="2"/>
        <v>0</v>
      </c>
      <c r="N67" s="41">
        <f t="shared" si="3"/>
        <v>0</v>
      </c>
      <c r="O67" s="13"/>
      <c r="P67" s="13"/>
      <c r="Q67" s="13"/>
      <c r="R67" s="13"/>
      <c r="S67" s="13"/>
      <c r="T67" s="13"/>
    </row>
    <row r="68" spans="1:20" x14ac:dyDescent="0.25">
      <c r="A68" s="61" t="s">
        <v>263</v>
      </c>
      <c r="B68" s="33" t="s">
        <v>361</v>
      </c>
      <c r="C68" s="48" t="s">
        <v>254</v>
      </c>
      <c r="D68" s="48" t="s">
        <v>255</v>
      </c>
      <c r="E68" s="35" t="s">
        <v>360</v>
      </c>
      <c r="F68" s="35" t="s">
        <v>362</v>
      </c>
      <c r="G68" s="36" t="str">
        <f t="shared" si="0"/>
        <v>01</v>
      </c>
      <c r="H68" s="10" t="str">
        <f t="shared" si="1"/>
        <v>ROS - BS ASSUPPORCX01</v>
      </c>
      <c r="I68" s="37">
        <v>51527.19022392857</v>
      </c>
      <c r="J68" s="38"/>
      <c r="K68" s="49">
        <v>1.42</v>
      </c>
      <c r="L68" s="49">
        <v>1.23</v>
      </c>
      <c r="M68" s="40">
        <f t="shared" si="2"/>
        <v>73168.610117978562</v>
      </c>
      <c r="N68" s="41">
        <f t="shared" si="3"/>
        <v>584.33265024774539</v>
      </c>
      <c r="O68" s="13"/>
      <c r="P68" s="13"/>
      <c r="Q68" s="13"/>
      <c r="R68" s="13"/>
      <c r="S68" s="13"/>
      <c r="T68" s="13"/>
    </row>
    <row r="69" spans="1:20" x14ac:dyDescent="0.25">
      <c r="A69" s="61" t="s">
        <v>263</v>
      </c>
      <c r="B69" s="33" t="s">
        <v>363</v>
      </c>
      <c r="C69" s="48" t="s">
        <v>254</v>
      </c>
      <c r="D69" s="48" t="s">
        <v>255</v>
      </c>
      <c r="E69" s="35" t="s">
        <v>360</v>
      </c>
      <c r="F69" s="35" t="s">
        <v>364</v>
      </c>
      <c r="G69" s="36" t="str">
        <f t="shared" si="0"/>
        <v>01</v>
      </c>
      <c r="H69" s="10" t="str">
        <f t="shared" si="1"/>
        <v>ROS - BS ASSUPPOREX01</v>
      </c>
      <c r="I69" s="37">
        <v>51527.19022392857</v>
      </c>
      <c r="J69" s="38"/>
      <c r="K69" s="49">
        <v>1.42</v>
      </c>
      <c r="L69" s="49">
        <v>1.23</v>
      </c>
      <c r="M69" s="40">
        <f t="shared" si="2"/>
        <v>73168.610117978562</v>
      </c>
      <c r="N69" s="41">
        <f t="shared" si="3"/>
        <v>584.33265024774539</v>
      </c>
      <c r="O69" s="13"/>
      <c r="P69" s="13"/>
      <c r="Q69" s="13"/>
      <c r="R69" s="13"/>
      <c r="S69" s="13"/>
      <c r="T69" s="13"/>
    </row>
    <row r="70" spans="1:20" x14ac:dyDescent="0.25">
      <c r="A70" s="61" t="s">
        <v>263</v>
      </c>
      <c r="B70" s="33" t="s">
        <v>365</v>
      </c>
      <c r="C70" s="48" t="s">
        <v>254</v>
      </c>
      <c r="D70" s="48" t="s">
        <v>255</v>
      </c>
      <c r="E70" s="35" t="s">
        <v>360</v>
      </c>
      <c r="F70" s="35" t="s">
        <v>366</v>
      </c>
      <c r="G70" s="36" t="str">
        <f t="shared" ref="G70:G133" si="5">RIGHT(F70,2)</f>
        <v>01</v>
      </c>
      <c r="H70" s="10" t="str">
        <f t="shared" ref="H70:H133" si="6">CONCATENATE(D70,E70,F70)</f>
        <v>ROS - BS ASSUPPORIX01</v>
      </c>
      <c r="I70" s="37">
        <v>47920.286908253569</v>
      </c>
      <c r="J70" s="38"/>
      <c r="K70" s="49">
        <v>1.42</v>
      </c>
      <c r="L70" s="49">
        <v>1.23</v>
      </c>
      <c r="M70" s="40">
        <f t="shared" ref="M70:M133" si="7">+I70*K70+I70*J70*L70</f>
        <v>68046.807409720059</v>
      </c>
      <c r="N70" s="41">
        <f t="shared" ref="N70:N133" si="8">+M70*12*(1+$N$2)/$N$3</f>
        <v>543.42936473040322</v>
      </c>
      <c r="O70" s="13"/>
      <c r="P70" s="13"/>
      <c r="Q70" s="13"/>
      <c r="R70" s="13"/>
      <c r="S70" s="13"/>
      <c r="T70" s="13"/>
    </row>
    <row r="71" spans="1:20" x14ac:dyDescent="0.25">
      <c r="A71" s="61" t="s">
        <v>263</v>
      </c>
      <c r="B71" s="33" t="s">
        <v>367</v>
      </c>
      <c r="C71" s="48" t="s">
        <v>254</v>
      </c>
      <c r="D71" s="48" t="s">
        <v>255</v>
      </c>
      <c r="E71" s="35" t="s">
        <v>360</v>
      </c>
      <c r="F71" s="35" t="s">
        <v>368</v>
      </c>
      <c r="G71" s="36" t="str">
        <f t="shared" si="5"/>
        <v>02</v>
      </c>
      <c r="H71" s="10" t="str">
        <f t="shared" si="6"/>
        <v>ROS - BS ASSUPPOREX02</v>
      </c>
      <c r="I71" s="37">
        <v>65555.217774529694</v>
      </c>
      <c r="J71" s="38"/>
      <c r="K71" s="49">
        <v>1.42</v>
      </c>
      <c r="L71" s="49">
        <v>1.23</v>
      </c>
      <c r="M71" s="40">
        <f t="shared" si="7"/>
        <v>93088.409239832166</v>
      </c>
      <c r="N71" s="41">
        <f t="shared" si="8"/>
        <v>743.4143793458818</v>
      </c>
      <c r="O71" s="13"/>
      <c r="P71" s="13"/>
      <c r="Q71" s="13"/>
      <c r="R71" s="13"/>
      <c r="S71" s="13"/>
      <c r="T71" s="13"/>
    </row>
    <row r="72" spans="1:20" x14ac:dyDescent="0.25">
      <c r="A72" s="61" t="s">
        <v>263</v>
      </c>
      <c r="B72" s="33" t="s">
        <v>369</v>
      </c>
      <c r="C72" s="48" t="s">
        <v>254</v>
      </c>
      <c r="D72" s="48" t="s">
        <v>255</v>
      </c>
      <c r="E72" s="35" t="s">
        <v>360</v>
      </c>
      <c r="F72" s="35" t="s">
        <v>370</v>
      </c>
      <c r="G72" s="36" t="str">
        <f t="shared" si="5"/>
        <v>02</v>
      </c>
      <c r="H72" s="10" t="str">
        <f t="shared" si="6"/>
        <v>ROS - BS ASSUPPORIX02</v>
      </c>
      <c r="I72" s="37">
        <v>60966.352530312608</v>
      </c>
      <c r="J72" s="38"/>
      <c r="K72" s="49">
        <v>1.42</v>
      </c>
      <c r="L72" s="49">
        <v>1.23</v>
      </c>
      <c r="M72" s="40">
        <f t="shared" si="7"/>
        <v>86572.220593043894</v>
      </c>
      <c r="N72" s="41">
        <f t="shared" si="8"/>
        <v>691.37537279166997</v>
      </c>
      <c r="O72" s="13"/>
      <c r="P72" s="13"/>
      <c r="Q72" s="13"/>
      <c r="R72" s="13"/>
      <c r="S72" s="13"/>
      <c r="T72" s="13"/>
    </row>
    <row r="73" spans="1:20" x14ac:dyDescent="0.25">
      <c r="A73" s="61" t="s">
        <v>263</v>
      </c>
      <c r="B73" s="33" t="s">
        <v>371</v>
      </c>
      <c r="C73" s="48" t="s">
        <v>254</v>
      </c>
      <c r="D73" s="48" t="s">
        <v>255</v>
      </c>
      <c r="E73" s="35" t="s">
        <v>360</v>
      </c>
      <c r="F73" s="35" t="s">
        <v>372</v>
      </c>
      <c r="G73" s="36" t="str">
        <f t="shared" si="5"/>
        <v>03</v>
      </c>
      <c r="H73" s="10" t="str">
        <f t="shared" si="6"/>
        <v>ROS - BS ASSUPPOREX03</v>
      </c>
      <c r="I73" s="37">
        <v>94687.218472981825</v>
      </c>
      <c r="J73" s="38"/>
      <c r="K73" s="49">
        <v>1.42</v>
      </c>
      <c r="L73" s="49">
        <v>1.23</v>
      </c>
      <c r="M73" s="40">
        <f t="shared" si="7"/>
        <v>134455.85023163419</v>
      </c>
      <c r="N73" s="41">
        <f t="shared" si="8"/>
        <v>1073.7793594887451</v>
      </c>
      <c r="O73" s="13"/>
      <c r="P73" s="13"/>
      <c r="Q73" s="13"/>
      <c r="R73" s="13"/>
      <c r="S73" s="13"/>
      <c r="T73" s="13"/>
    </row>
    <row r="74" spans="1:20" x14ac:dyDescent="0.25">
      <c r="A74" s="61" t="s">
        <v>263</v>
      </c>
      <c r="B74" s="33" t="s">
        <v>373</v>
      </c>
      <c r="C74" s="48" t="s">
        <v>254</v>
      </c>
      <c r="D74" s="48" t="s">
        <v>255</v>
      </c>
      <c r="E74" s="35" t="s">
        <v>360</v>
      </c>
      <c r="F74" s="35" t="s">
        <v>374</v>
      </c>
      <c r="G74" s="36" t="str">
        <f t="shared" si="5"/>
        <v>03</v>
      </c>
      <c r="H74" s="10" t="str">
        <f t="shared" si="6"/>
        <v>ROS - BS ASSUPPORIX03</v>
      </c>
      <c r="I74" s="37">
        <v>88059.113179873093</v>
      </c>
      <c r="J74" s="38"/>
      <c r="K74" s="49">
        <v>1.42</v>
      </c>
      <c r="L74" s="49">
        <v>1.23</v>
      </c>
      <c r="M74" s="40">
        <f t="shared" si="7"/>
        <v>125043.94071541978</v>
      </c>
      <c r="N74" s="41">
        <f t="shared" si="8"/>
        <v>998.614804324533</v>
      </c>
      <c r="O74" s="13"/>
      <c r="P74" s="13"/>
      <c r="Q74" s="13"/>
      <c r="R74" s="13"/>
      <c r="S74" s="13"/>
      <c r="T74" s="13"/>
    </row>
    <row r="75" spans="1:20" x14ac:dyDescent="0.25">
      <c r="A75" s="61" t="s">
        <v>263</v>
      </c>
      <c r="B75" s="33" t="s">
        <v>375</v>
      </c>
      <c r="C75" s="48" t="s">
        <v>254</v>
      </c>
      <c r="D75" s="48" t="s">
        <v>255</v>
      </c>
      <c r="E75" s="35" t="s">
        <v>360</v>
      </c>
      <c r="F75" s="35" t="s">
        <v>376</v>
      </c>
      <c r="G75" s="36" t="str">
        <f t="shared" si="5"/>
        <v>03</v>
      </c>
      <c r="H75" s="10" t="str">
        <f t="shared" si="6"/>
        <v>ROS - BS ASSUPPORCX03</v>
      </c>
      <c r="I75" s="37">
        <f>I73</f>
        <v>94687.218472981825</v>
      </c>
      <c r="J75" s="38"/>
      <c r="K75" s="49">
        <v>1.42</v>
      </c>
      <c r="L75" s="49">
        <v>1.23</v>
      </c>
      <c r="M75" s="40">
        <f t="shared" si="7"/>
        <v>134455.85023163419</v>
      </c>
      <c r="N75" s="41">
        <f t="shared" si="8"/>
        <v>1073.7793594887451</v>
      </c>
      <c r="O75" s="13"/>
      <c r="P75" s="13"/>
      <c r="Q75" s="13"/>
      <c r="R75" s="13"/>
      <c r="S75" s="13"/>
      <c r="T75" s="13"/>
    </row>
    <row r="76" spans="1:20" x14ac:dyDescent="0.25">
      <c r="A76" s="61" t="s">
        <v>263</v>
      </c>
      <c r="B76" s="33" t="s">
        <v>377</v>
      </c>
      <c r="C76" s="48" t="s">
        <v>254</v>
      </c>
      <c r="D76" s="48" t="s">
        <v>255</v>
      </c>
      <c r="E76" s="35" t="s">
        <v>360</v>
      </c>
      <c r="F76" s="35" t="s">
        <v>378</v>
      </c>
      <c r="G76" s="36" t="str">
        <f t="shared" si="5"/>
        <v>04</v>
      </c>
      <c r="H76" s="10" t="str">
        <f t="shared" si="6"/>
        <v>ROS - BS ASSUPPOREX04</v>
      </c>
      <c r="I76" s="37">
        <v>117199.88222617671</v>
      </c>
      <c r="J76" s="38"/>
      <c r="K76" s="49">
        <v>1.42</v>
      </c>
      <c r="L76" s="49">
        <v>1.23</v>
      </c>
      <c r="M76" s="40">
        <f t="shared" si="7"/>
        <v>166423.83276117092</v>
      </c>
      <c r="N76" s="41">
        <f t="shared" si="8"/>
        <v>1329.0792199676844</v>
      </c>
      <c r="O76" s="13"/>
      <c r="P76" s="13"/>
      <c r="Q76" s="13"/>
      <c r="R76" s="13"/>
      <c r="S76" s="13"/>
      <c r="T76" s="13"/>
    </row>
    <row r="77" spans="1:20" x14ac:dyDescent="0.25">
      <c r="A77" s="61" t="s">
        <v>263</v>
      </c>
      <c r="B77" s="33" t="s">
        <v>379</v>
      </c>
      <c r="C77" s="48" t="s">
        <v>254</v>
      </c>
      <c r="D77" s="48" t="s">
        <v>255</v>
      </c>
      <c r="E77" s="35" t="s">
        <v>360</v>
      </c>
      <c r="F77" s="35" t="s">
        <v>380</v>
      </c>
      <c r="G77" s="36" t="str">
        <f t="shared" si="5"/>
        <v>04</v>
      </c>
      <c r="H77" s="10" t="str">
        <f t="shared" si="6"/>
        <v>ROS - BS ASSUPPORIX04</v>
      </c>
      <c r="I77" s="37">
        <v>108995.89047034433</v>
      </c>
      <c r="J77" s="38"/>
      <c r="K77" s="49">
        <v>1.42</v>
      </c>
      <c r="L77" s="49">
        <v>1.23</v>
      </c>
      <c r="M77" s="40">
        <f t="shared" si="7"/>
        <v>154774.16446788894</v>
      </c>
      <c r="N77" s="41">
        <f t="shared" si="8"/>
        <v>1236.0436745699465</v>
      </c>
      <c r="O77" s="13"/>
      <c r="P77" s="13"/>
      <c r="Q77" s="13"/>
      <c r="R77" s="13"/>
      <c r="S77" s="13"/>
      <c r="T77" s="13"/>
    </row>
    <row r="78" spans="1:20" x14ac:dyDescent="0.25">
      <c r="A78" s="61" t="s">
        <v>263</v>
      </c>
      <c r="B78" s="33" t="s">
        <v>177</v>
      </c>
      <c r="C78" s="48" t="s">
        <v>254</v>
      </c>
      <c r="D78" s="48" t="s">
        <v>255</v>
      </c>
      <c r="E78" s="35" t="s">
        <v>360</v>
      </c>
      <c r="F78" s="35" t="s">
        <v>381</v>
      </c>
      <c r="G78" s="36" t="str">
        <f t="shared" si="5"/>
        <v>05</v>
      </c>
      <c r="H78" s="10" t="str">
        <f t="shared" si="6"/>
        <v>ROS - BS ASSUPPORPX05</v>
      </c>
      <c r="I78" s="37">
        <v>142446.01940388005</v>
      </c>
      <c r="J78" s="38"/>
      <c r="K78" s="49">
        <v>1.42</v>
      </c>
      <c r="L78" s="49">
        <v>1.23</v>
      </c>
      <c r="M78" s="40">
        <f t="shared" si="7"/>
        <v>202273.34755350967</v>
      </c>
      <c r="N78" s="41">
        <f t="shared" si="8"/>
        <v>1615.3774283787232</v>
      </c>
      <c r="O78" s="13"/>
      <c r="P78" s="13"/>
      <c r="Q78" s="13"/>
      <c r="R78" s="13"/>
      <c r="S78" s="13"/>
      <c r="T78" s="13"/>
    </row>
    <row r="79" spans="1:20" x14ac:dyDescent="0.25">
      <c r="A79" s="61" t="s">
        <v>263</v>
      </c>
      <c r="B79" s="33" t="s">
        <v>382</v>
      </c>
      <c r="C79" s="48" t="s">
        <v>254</v>
      </c>
      <c r="D79" s="48" t="s">
        <v>255</v>
      </c>
      <c r="E79" s="35" t="s">
        <v>360</v>
      </c>
      <c r="F79" s="35" t="s">
        <v>383</v>
      </c>
      <c r="G79" s="36" t="str">
        <f t="shared" si="5"/>
        <v>06</v>
      </c>
      <c r="H79" s="10" t="str">
        <f t="shared" si="6"/>
        <v>ROS - BS ASSUPPORUU06</v>
      </c>
      <c r="I79" s="37">
        <v>176369.75357300308</v>
      </c>
      <c r="J79" s="38">
        <v>0.15</v>
      </c>
      <c r="K79" s="49">
        <v>1.42</v>
      </c>
      <c r="L79" s="49">
        <v>1.23</v>
      </c>
      <c r="M79" s="40">
        <f t="shared" si="7"/>
        <v>282985.26960788341</v>
      </c>
      <c r="N79" s="41">
        <f t="shared" si="8"/>
        <v>2259.9518058962908</v>
      </c>
      <c r="O79" s="13"/>
      <c r="P79" s="13"/>
      <c r="Q79" s="13"/>
      <c r="R79" s="13"/>
      <c r="S79" s="13"/>
      <c r="T79" s="13"/>
    </row>
    <row r="80" spans="1:20" x14ac:dyDescent="0.25">
      <c r="A80" s="61" t="s">
        <v>263</v>
      </c>
      <c r="B80" s="33" t="s">
        <v>384</v>
      </c>
      <c r="C80" s="48" t="s">
        <v>254</v>
      </c>
      <c r="D80" s="48" t="s">
        <v>255</v>
      </c>
      <c r="E80" s="35" t="s">
        <v>360</v>
      </c>
      <c r="F80" s="35" t="s">
        <v>385</v>
      </c>
      <c r="G80" s="36" t="str">
        <f t="shared" si="5"/>
        <v>06</v>
      </c>
      <c r="H80" s="10" t="str">
        <f t="shared" si="6"/>
        <v>ROS - BS ASSUPPORPX06</v>
      </c>
      <c r="I80" s="37">
        <v>161224.06587366699</v>
      </c>
      <c r="J80" s="38"/>
      <c r="K80" s="49">
        <v>1.42</v>
      </c>
      <c r="L80" s="49">
        <v>1.23</v>
      </c>
      <c r="M80" s="40">
        <f t="shared" si="7"/>
        <v>228938.17354060712</v>
      </c>
      <c r="N80" s="41">
        <f t="shared" si="8"/>
        <v>1828.3256914701265</v>
      </c>
      <c r="O80" s="13"/>
      <c r="P80" s="13"/>
      <c r="Q80" s="13"/>
      <c r="R80" s="13"/>
      <c r="S80" s="13"/>
      <c r="T80" s="13"/>
    </row>
    <row r="81" spans="1:20" x14ac:dyDescent="0.25">
      <c r="A81" s="61" t="s">
        <v>263</v>
      </c>
      <c r="B81" s="33" t="s">
        <v>386</v>
      </c>
      <c r="C81" s="48" t="s">
        <v>254</v>
      </c>
      <c r="D81" s="48" t="s">
        <v>255</v>
      </c>
      <c r="E81" s="35" t="s">
        <v>360</v>
      </c>
      <c r="F81" s="35" t="s">
        <v>387</v>
      </c>
      <c r="G81" s="36" t="str">
        <f t="shared" si="5"/>
        <v>07</v>
      </c>
      <c r="H81" s="10" t="str">
        <f t="shared" si="6"/>
        <v>ROS - BS ASSUPPORUU07</v>
      </c>
      <c r="I81" s="37">
        <v>250918.79267985525</v>
      </c>
      <c r="J81" s="38">
        <v>0.2</v>
      </c>
      <c r="K81" s="49">
        <v>1.42</v>
      </c>
      <c r="L81" s="49">
        <v>1.23</v>
      </c>
      <c r="M81" s="40">
        <f t="shared" si="7"/>
        <v>418030.70860463881</v>
      </c>
      <c r="N81" s="41">
        <f t="shared" si="8"/>
        <v>3338.4396867731566</v>
      </c>
      <c r="O81" s="13"/>
      <c r="P81" s="13"/>
      <c r="Q81" s="13"/>
      <c r="R81" s="13"/>
      <c r="S81" s="13"/>
      <c r="T81" s="13"/>
    </row>
    <row r="82" spans="1:20" x14ac:dyDescent="0.25">
      <c r="A82" s="61" t="s">
        <v>263</v>
      </c>
      <c r="B82" s="33" t="s">
        <v>388</v>
      </c>
      <c r="C82" s="48" t="s">
        <v>254</v>
      </c>
      <c r="D82" s="48" t="s">
        <v>255</v>
      </c>
      <c r="E82" s="35" t="s">
        <v>360</v>
      </c>
      <c r="F82" s="35" t="s">
        <v>389</v>
      </c>
      <c r="G82" s="36" t="str">
        <f t="shared" si="5"/>
        <v>07</v>
      </c>
      <c r="H82" s="10" t="str">
        <f t="shared" si="6"/>
        <v>ROS - BS ASSUPPORPX07</v>
      </c>
      <c r="I82" s="37">
        <v>201706.06828497557</v>
      </c>
      <c r="J82" s="38"/>
      <c r="K82" s="49">
        <v>1.42</v>
      </c>
      <c r="L82" s="49">
        <v>1.23</v>
      </c>
      <c r="M82" s="40">
        <f t="shared" si="7"/>
        <v>286422.6169646653</v>
      </c>
      <c r="N82" s="41">
        <f t="shared" si="8"/>
        <v>2287.4028438150353</v>
      </c>
      <c r="O82" s="13"/>
      <c r="P82" s="13"/>
      <c r="Q82" s="13"/>
      <c r="R82" s="13"/>
      <c r="S82" s="13"/>
      <c r="T82" s="13"/>
    </row>
    <row r="83" spans="1:20" x14ac:dyDescent="0.25">
      <c r="A83" s="61" t="s">
        <v>263</v>
      </c>
      <c r="B83" s="33" t="s">
        <v>390</v>
      </c>
      <c r="C83" s="48" t="s">
        <v>254</v>
      </c>
      <c r="D83" s="48" t="s">
        <v>255</v>
      </c>
      <c r="E83" s="35" t="s">
        <v>360</v>
      </c>
      <c r="F83" s="35" t="s">
        <v>391</v>
      </c>
      <c r="G83" s="36" t="str">
        <f t="shared" si="5"/>
        <v>08</v>
      </c>
      <c r="H83" s="10" t="str">
        <f t="shared" si="6"/>
        <v>ROS - BS ASSUPPORUU08</v>
      </c>
      <c r="I83" s="37">
        <f>I81*1.25</f>
        <v>313648.49084981903</v>
      </c>
      <c r="J83" s="38">
        <v>0.2</v>
      </c>
      <c r="K83" s="49">
        <v>1.42</v>
      </c>
      <c r="L83" s="49">
        <v>1.23</v>
      </c>
      <c r="M83" s="40">
        <f t="shared" si="7"/>
        <v>522538.38575579855</v>
      </c>
      <c r="N83" s="41">
        <f t="shared" si="8"/>
        <v>4173.0496084664464</v>
      </c>
      <c r="O83" s="13"/>
      <c r="P83" s="13"/>
      <c r="Q83" s="13"/>
      <c r="R83" s="13"/>
      <c r="S83" s="13"/>
      <c r="T83" s="13"/>
    </row>
    <row r="84" spans="1:20" x14ac:dyDescent="0.25">
      <c r="A84" s="61" t="s">
        <v>263</v>
      </c>
      <c r="B84" s="33" t="s">
        <v>392</v>
      </c>
      <c r="C84" s="48" t="s">
        <v>254</v>
      </c>
      <c r="D84" s="48" t="s">
        <v>255</v>
      </c>
      <c r="E84" s="35" t="s">
        <v>360</v>
      </c>
      <c r="F84" s="35" t="s">
        <v>393</v>
      </c>
      <c r="G84" s="36" t="str">
        <f t="shared" si="5"/>
        <v>08</v>
      </c>
      <c r="H84" s="10" t="str">
        <f t="shared" si="6"/>
        <v>ROS - BS ASSUPPORPX08</v>
      </c>
      <c r="I84" s="37">
        <f>I82*1.25</f>
        <v>252132.58535621947</v>
      </c>
      <c r="J84" s="38"/>
      <c r="K84" s="49">
        <v>1.42</v>
      </c>
      <c r="L84" s="49">
        <v>1.23</v>
      </c>
      <c r="M84" s="40">
        <f t="shared" si="7"/>
        <v>358028.27120583161</v>
      </c>
      <c r="N84" s="41">
        <f t="shared" si="8"/>
        <v>2859.2535547687939</v>
      </c>
      <c r="O84" s="13"/>
      <c r="P84" s="13"/>
      <c r="Q84" s="13"/>
      <c r="R84" s="13"/>
      <c r="S84" s="13"/>
      <c r="T84" s="13"/>
    </row>
    <row r="85" spans="1:20" x14ac:dyDescent="0.25">
      <c r="A85" s="61" t="s">
        <v>263</v>
      </c>
      <c r="B85" s="33" t="s">
        <v>394</v>
      </c>
      <c r="C85" s="48" t="s">
        <v>254</v>
      </c>
      <c r="D85" s="48" t="s">
        <v>255</v>
      </c>
      <c r="E85" s="35" t="s">
        <v>360</v>
      </c>
      <c r="F85" s="35" t="s">
        <v>395</v>
      </c>
      <c r="G85" s="36" t="str">
        <f t="shared" si="5"/>
        <v>09</v>
      </c>
      <c r="H85" s="10" t="str">
        <f t="shared" si="6"/>
        <v>ROS - BS ASSUPPORUU09</v>
      </c>
      <c r="I85" s="37">
        <f>I83*1.13</f>
        <v>354422.79466029548</v>
      </c>
      <c r="J85" s="38">
        <v>0.3</v>
      </c>
      <c r="K85" s="49">
        <v>1.42</v>
      </c>
      <c r="L85" s="49">
        <v>1.23</v>
      </c>
      <c r="M85" s="40">
        <f t="shared" si="7"/>
        <v>634062.37964726856</v>
      </c>
      <c r="N85" s="41">
        <f t="shared" si="8"/>
        <v>5063.6926152386022</v>
      </c>
      <c r="O85" s="13"/>
      <c r="P85" s="13"/>
      <c r="Q85" s="13"/>
      <c r="R85" s="13"/>
      <c r="S85" s="13"/>
      <c r="T85" s="13"/>
    </row>
    <row r="86" spans="1:20" x14ac:dyDescent="0.25">
      <c r="A86" s="61" t="s">
        <v>263</v>
      </c>
      <c r="B86" s="33" t="s">
        <v>396</v>
      </c>
      <c r="C86" s="48" t="s">
        <v>254</v>
      </c>
      <c r="D86" s="48" t="s">
        <v>255</v>
      </c>
      <c r="E86" s="35" t="s">
        <v>360</v>
      </c>
      <c r="F86" s="35" t="s">
        <v>397</v>
      </c>
      <c r="G86" s="36" t="str">
        <f t="shared" si="5"/>
        <v>09</v>
      </c>
      <c r="H86" s="10" t="str">
        <f t="shared" si="6"/>
        <v>ROS - BS ASSUPPORPX09</v>
      </c>
      <c r="I86" s="37">
        <f>I84*1.13</f>
        <v>284909.82145252795</v>
      </c>
      <c r="J86" s="38"/>
      <c r="K86" s="49">
        <v>1.42</v>
      </c>
      <c r="L86" s="49">
        <v>1.23</v>
      </c>
      <c r="M86" s="40">
        <f t="shared" si="7"/>
        <v>404571.94646258967</v>
      </c>
      <c r="N86" s="41">
        <f t="shared" si="8"/>
        <v>3230.9565168887366</v>
      </c>
      <c r="O86" s="13"/>
      <c r="P86" s="13"/>
      <c r="Q86" s="13"/>
      <c r="R86" s="13"/>
      <c r="S86" s="13"/>
      <c r="T86" s="13"/>
    </row>
    <row r="87" spans="1:20" x14ac:dyDescent="0.25">
      <c r="A87" s="61" t="s">
        <v>263</v>
      </c>
      <c r="B87" s="33" t="s">
        <v>398</v>
      </c>
      <c r="C87" s="48" t="s">
        <v>254</v>
      </c>
      <c r="D87" s="48" t="s">
        <v>255</v>
      </c>
      <c r="E87" s="35" t="s">
        <v>360</v>
      </c>
      <c r="F87" s="35" t="s">
        <v>399</v>
      </c>
      <c r="G87" s="36" t="str">
        <f t="shared" si="5"/>
        <v>10</v>
      </c>
      <c r="H87" s="10" t="str">
        <f t="shared" si="6"/>
        <v>ROS - BS ASSUPPORUU10</v>
      </c>
      <c r="I87" s="37">
        <f>I85*1.37</f>
        <v>485559.22868460487</v>
      </c>
      <c r="J87" s="38">
        <v>0.3</v>
      </c>
      <c r="K87" s="49">
        <v>1.42</v>
      </c>
      <c r="L87" s="49">
        <v>1.23</v>
      </c>
      <c r="M87" s="40">
        <f t="shared" si="7"/>
        <v>868665.46011675813</v>
      </c>
      <c r="N87" s="41">
        <f t="shared" si="8"/>
        <v>6937.2588828768876</v>
      </c>
      <c r="O87" s="13"/>
      <c r="P87" s="13"/>
      <c r="Q87" s="13"/>
      <c r="R87" s="13"/>
      <c r="S87" s="13"/>
      <c r="T87" s="13"/>
    </row>
    <row r="88" spans="1:20" x14ac:dyDescent="0.25">
      <c r="A88" s="61" t="s">
        <v>263</v>
      </c>
      <c r="B88" s="33" t="s">
        <v>400</v>
      </c>
      <c r="C88" s="48" t="s">
        <v>254</v>
      </c>
      <c r="D88" s="48" t="s">
        <v>255</v>
      </c>
      <c r="E88" s="35" t="s">
        <v>360</v>
      </c>
      <c r="F88" s="35" t="s">
        <v>401</v>
      </c>
      <c r="G88" s="36" t="str">
        <f t="shared" si="5"/>
        <v>10</v>
      </c>
      <c r="H88" s="10" t="str">
        <f t="shared" si="6"/>
        <v>ROS - BS ASSUPPORPX10</v>
      </c>
      <c r="I88" s="37">
        <f>I86*1.37</f>
        <v>390326.45538996335</v>
      </c>
      <c r="J88" s="38"/>
      <c r="K88" s="49">
        <v>1.42</v>
      </c>
      <c r="L88" s="49">
        <v>1.23</v>
      </c>
      <c r="M88" s="40">
        <f t="shared" si="7"/>
        <v>554263.56665374793</v>
      </c>
      <c r="N88" s="41">
        <f t="shared" si="8"/>
        <v>4426.4104281375694</v>
      </c>
      <c r="O88" s="13"/>
      <c r="P88" s="13"/>
      <c r="Q88" s="13"/>
      <c r="R88" s="13"/>
      <c r="S88" s="13"/>
      <c r="T88" s="13"/>
    </row>
    <row r="89" spans="1:20" x14ac:dyDescent="0.25">
      <c r="A89" s="61" t="s">
        <v>263</v>
      </c>
      <c r="B89" s="33" t="s">
        <v>398</v>
      </c>
      <c r="C89" s="48" t="s">
        <v>254</v>
      </c>
      <c r="D89" s="48" t="s">
        <v>255</v>
      </c>
      <c r="E89" s="35" t="s">
        <v>360</v>
      </c>
      <c r="F89" s="35" t="s">
        <v>402</v>
      </c>
      <c r="G89" s="36" t="str">
        <f t="shared" si="5"/>
        <v>11</v>
      </c>
      <c r="H89" s="10" t="str">
        <f t="shared" si="6"/>
        <v>ROS - BS ASSUPPORUU11</v>
      </c>
      <c r="I89" s="37">
        <f>I87*1.37</f>
        <v>665216.14329790871</v>
      </c>
      <c r="J89" s="38">
        <v>0.3</v>
      </c>
      <c r="K89" s="49">
        <v>1.42</v>
      </c>
      <c r="L89" s="49">
        <v>1.23</v>
      </c>
      <c r="M89" s="40">
        <f t="shared" si="7"/>
        <v>1190071.6803599587</v>
      </c>
      <c r="N89" s="41">
        <f t="shared" si="8"/>
        <v>9504.0446695413357</v>
      </c>
      <c r="O89" s="13"/>
      <c r="P89" s="13"/>
      <c r="Q89" s="13"/>
      <c r="R89" s="13"/>
      <c r="S89" s="13"/>
      <c r="T89" s="13"/>
    </row>
    <row r="90" spans="1:20" x14ac:dyDescent="0.25">
      <c r="A90" s="61" t="s">
        <v>263</v>
      </c>
      <c r="B90" s="33" t="s">
        <v>400</v>
      </c>
      <c r="C90" s="48" t="s">
        <v>254</v>
      </c>
      <c r="D90" s="48" t="s">
        <v>255</v>
      </c>
      <c r="E90" s="35" t="s">
        <v>360</v>
      </c>
      <c r="F90" s="35" t="s">
        <v>403</v>
      </c>
      <c r="G90" s="36" t="str">
        <f t="shared" si="5"/>
        <v>11</v>
      </c>
      <c r="H90" s="10" t="str">
        <f t="shared" si="6"/>
        <v>ROS - BS ASSUPPORPX11</v>
      </c>
      <c r="I90" s="37">
        <f>I88*1.37</f>
        <v>534747.24388424982</v>
      </c>
      <c r="J90" s="38"/>
      <c r="K90" s="49">
        <v>1.42</v>
      </c>
      <c r="L90" s="49">
        <v>1.23</v>
      </c>
      <c r="M90" s="40">
        <f t="shared" si="7"/>
        <v>759341.08631563466</v>
      </c>
      <c r="N90" s="41">
        <f t="shared" si="8"/>
        <v>6064.1822865484701</v>
      </c>
      <c r="O90" s="13"/>
      <c r="P90" s="13"/>
      <c r="Q90" s="13"/>
      <c r="R90" s="13"/>
      <c r="S90" s="13"/>
      <c r="T90" s="13"/>
    </row>
    <row r="91" spans="1:20" x14ac:dyDescent="0.25">
      <c r="A91" s="61" t="s">
        <v>263</v>
      </c>
      <c r="B91" s="33" t="s">
        <v>404</v>
      </c>
      <c r="C91" s="48" t="s">
        <v>254</v>
      </c>
      <c r="D91" s="48" t="s">
        <v>255</v>
      </c>
      <c r="E91" s="35" t="s">
        <v>360</v>
      </c>
      <c r="F91" s="35" t="s">
        <v>405</v>
      </c>
      <c r="G91" s="36" t="str">
        <f t="shared" si="5"/>
        <v>12</v>
      </c>
      <c r="H91" s="10" t="str">
        <f t="shared" si="6"/>
        <v>ROS - BS ASSUPPORCL12</v>
      </c>
      <c r="I91" s="37">
        <f>I89*1.37</f>
        <v>911346.11631813506</v>
      </c>
      <c r="J91" s="38">
        <v>0.3</v>
      </c>
      <c r="K91" s="49">
        <v>1.42</v>
      </c>
      <c r="L91" s="49">
        <v>1.23</v>
      </c>
      <c r="M91" s="40">
        <f t="shared" si="7"/>
        <v>1630398.2020931435</v>
      </c>
      <c r="N91" s="41">
        <f t="shared" si="8"/>
        <v>13020.541197271632</v>
      </c>
      <c r="O91" s="13"/>
      <c r="P91" s="13"/>
      <c r="Q91" s="13"/>
      <c r="R91" s="13"/>
      <c r="S91" s="13"/>
      <c r="T91" s="13"/>
    </row>
    <row r="92" spans="1:20" x14ac:dyDescent="0.25">
      <c r="A92" s="61" t="s">
        <v>263</v>
      </c>
      <c r="B92" s="33" t="s">
        <v>406</v>
      </c>
      <c r="C92" s="48" t="s">
        <v>254</v>
      </c>
      <c r="D92" s="48" t="s">
        <v>255</v>
      </c>
      <c r="E92" s="35" t="s">
        <v>360</v>
      </c>
      <c r="F92" s="35" t="s">
        <v>407</v>
      </c>
      <c r="G92" s="36" t="str">
        <f t="shared" si="5"/>
        <v>12</v>
      </c>
      <c r="H92" s="10" t="str">
        <f t="shared" si="6"/>
        <v>ROS - BS ASSUPPORCF12</v>
      </c>
      <c r="I92" s="37">
        <f>I91</f>
        <v>911346.11631813506</v>
      </c>
      <c r="J92" s="38">
        <v>0.3</v>
      </c>
      <c r="K92" s="49">
        <v>1.42</v>
      </c>
      <c r="L92" s="49">
        <v>1.23</v>
      </c>
      <c r="M92" s="40">
        <f t="shared" si="7"/>
        <v>1630398.2020931435</v>
      </c>
      <c r="N92" s="41">
        <f t="shared" si="8"/>
        <v>13020.541197271632</v>
      </c>
      <c r="O92" s="13"/>
      <c r="P92" s="13"/>
      <c r="Q92" s="13"/>
      <c r="R92" s="13"/>
      <c r="S92" s="13"/>
      <c r="T92" s="13"/>
    </row>
    <row r="93" spans="1:20" x14ac:dyDescent="0.25">
      <c r="A93" s="61" t="s">
        <v>263</v>
      </c>
      <c r="B93" s="33" t="s">
        <v>408</v>
      </c>
      <c r="C93" s="48" t="s">
        <v>254</v>
      </c>
      <c r="D93" s="48" t="s">
        <v>255</v>
      </c>
      <c r="E93" s="35" t="s">
        <v>360</v>
      </c>
      <c r="F93" s="35" t="s">
        <v>409</v>
      </c>
      <c r="G93" s="36" t="str">
        <f t="shared" si="5"/>
        <v>12</v>
      </c>
      <c r="H93" s="10" t="str">
        <f t="shared" si="6"/>
        <v>ROS - BS ASSUPPORCH12</v>
      </c>
      <c r="I93" s="37">
        <f>I92</f>
        <v>911346.11631813506</v>
      </c>
      <c r="J93" s="38">
        <v>0.3</v>
      </c>
      <c r="K93" s="49">
        <v>1.42</v>
      </c>
      <c r="L93" s="49">
        <v>1.23</v>
      </c>
      <c r="M93" s="40">
        <f t="shared" si="7"/>
        <v>1630398.2020931435</v>
      </c>
      <c r="N93" s="41">
        <f t="shared" si="8"/>
        <v>13020.541197271632</v>
      </c>
      <c r="O93" s="13"/>
      <c r="P93" s="13"/>
      <c r="Q93" s="13"/>
      <c r="R93" s="13"/>
      <c r="S93" s="13"/>
      <c r="T93" s="13"/>
    </row>
    <row r="94" spans="1:20" x14ac:dyDescent="0.25">
      <c r="A94" s="61" t="s">
        <v>263</v>
      </c>
      <c r="B94" s="33" t="s">
        <v>410</v>
      </c>
      <c r="C94" s="48" t="s">
        <v>254</v>
      </c>
      <c r="D94" s="48" t="s">
        <v>255</v>
      </c>
      <c r="E94" s="35" t="s">
        <v>360</v>
      </c>
      <c r="F94" s="35" t="s">
        <v>411</v>
      </c>
      <c r="G94" s="36" t="str">
        <f t="shared" si="5"/>
        <v>12</v>
      </c>
      <c r="H94" s="10" t="str">
        <f t="shared" si="6"/>
        <v>ROS - BS ASSUPPORCM12</v>
      </c>
      <c r="I94" s="37">
        <f>I93</f>
        <v>911346.11631813506</v>
      </c>
      <c r="J94" s="38">
        <v>0.3</v>
      </c>
      <c r="K94" s="49">
        <v>1.42</v>
      </c>
      <c r="L94" s="49">
        <v>1.23</v>
      </c>
      <c r="M94" s="40">
        <f t="shared" si="7"/>
        <v>1630398.2020931435</v>
      </c>
      <c r="N94" s="41">
        <f t="shared" si="8"/>
        <v>13020.541197271632</v>
      </c>
      <c r="O94" s="13"/>
      <c r="P94" s="13"/>
      <c r="Q94" s="13"/>
      <c r="R94" s="13"/>
      <c r="S94" s="13"/>
      <c r="T94" s="13"/>
    </row>
    <row r="95" spans="1:20" x14ac:dyDescent="0.25">
      <c r="A95" s="61" t="s">
        <v>263</v>
      </c>
      <c r="B95" s="33" t="s">
        <v>412</v>
      </c>
      <c r="C95" s="48" t="s">
        <v>254</v>
      </c>
      <c r="D95" s="48" t="s">
        <v>255</v>
      </c>
      <c r="E95" s="35" t="s">
        <v>360</v>
      </c>
      <c r="F95" s="35" t="s">
        <v>413</v>
      </c>
      <c r="G95" s="36" t="str">
        <f t="shared" si="5"/>
        <v>12</v>
      </c>
      <c r="H95" s="10" t="str">
        <f t="shared" si="6"/>
        <v>ROS - BS ASSUPPORCO12</v>
      </c>
      <c r="I95" s="37">
        <f>I94</f>
        <v>911346.11631813506</v>
      </c>
      <c r="J95" s="38">
        <v>0.3</v>
      </c>
      <c r="K95" s="49">
        <v>1.42</v>
      </c>
      <c r="L95" s="49">
        <v>1.23</v>
      </c>
      <c r="M95" s="40">
        <f t="shared" si="7"/>
        <v>1630398.2020931435</v>
      </c>
      <c r="N95" s="41">
        <f t="shared" si="8"/>
        <v>13020.541197271632</v>
      </c>
      <c r="O95" s="13"/>
      <c r="P95" s="13"/>
      <c r="Q95" s="13"/>
      <c r="R95" s="13"/>
      <c r="S95" s="13"/>
      <c r="T95" s="13"/>
    </row>
    <row r="96" spans="1:20" x14ac:dyDescent="0.25">
      <c r="A96" s="61" t="s">
        <v>263</v>
      </c>
      <c r="B96" s="33" t="s">
        <v>278</v>
      </c>
      <c r="C96" s="48" t="s">
        <v>254</v>
      </c>
      <c r="D96" s="48" t="s">
        <v>255</v>
      </c>
      <c r="E96" s="35" t="s">
        <v>360</v>
      </c>
      <c r="F96" s="35" t="s">
        <v>414</v>
      </c>
      <c r="G96" s="36" t="str">
        <f t="shared" si="5"/>
        <v>12</v>
      </c>
      <c r="H96" s="10" t="str">
        <f t="shared" si="6"/>
        <v>ROS - BS ASSUPPORCT12</v>
      </c>
      <c r="I96" s="37">
        <f>I90*1.37</f>
        <v>732603.72412142227</v>
      </c>
      <c r="J96" s="38"/>
      <c r="K96" s="49">
        <v>1.42</v>
      </c>
      <c r="L96" s="49">
        <v>1.23</v>
      </c>
      <c r="M96" s="40">
        <f t="shared" si="7"/>
        <v>1040297.2882524196</v>
      </c>
      <c r="N96" s="41">
        <f t="shared" si="8"/>
        <v>8307.9297325714051</v>
      </c>
      <c r="O96" s="13"/>
      <c r="P96" s="13"/>
      <c r="Q96" s="13"/>
      <c r="R96" s="13"/>
      <c r="S96" s="13"/>
      <c r="T96" s="13"/>
    </row>
    <row r="97" spans="1:20" x14ac:dyDescent="0.25">
      <c r="A97" s="61" t="s">
        <v>263</v>
      </c>
      <c r="B97" s="33" t="s">
        <v>415</v>
      </c>
      <c r="C97" s="48" t="s">
        <v>254</v>
      </c>
      <c r="D97" s="48" t="s">
        <v>255</v>
      </c>
      <c r="E97" s="35" t="s">
        <v>360</v>
      </c>
      <c r="F97" s="35" t="s">
        <v>416</v>
      </c>
      <c r="G97" s="36" t="str">
        <f t="shared" si="5"/>
        <v>12</v>
      </c>
      <c r="H97" s="10" t="str">
        <f t="shared" si="6"/>
        <v>ROS - BS ASSUPPORDF12</v>
      </c>
      <c r="I97" s="37">
        <f>I95</f>
        <v>911346.11631813506</v>
      </c>
      <c r="J97" s="38">
        <v>0.3</v>
      </c>
      <c r="K97" s="49">
        <v>1.42</v>
      </c>
      <c r="L97" s="49">
        <v>1.23</v>
      </c>
      <c r="M97" s="40">
        <f t="shared" si="7"/>
        <v>1630398.2020931435</v>
      </c>
      <c r="N97" s="41">
        <f t="shared" si="8"/>
        <v>13020.541197271632</v>
      </c>
      <c r="O97" s="13"/>
      <c r="P97" s="13"/>
      <c r="Q97" s="13"/>
      <c r="R97" s="13"/>
      <c r="S97" s="13"/>
      <c r="T97" s="13"/>
    </row>
    <row r="98" spans="1:20" x14ac:dyDescent="0.25">
      <c r="A98" s="61" t="s">
        <v>263</v>
      </c>
      <c r="B98" s="33" t="s">
        <v>417</v>
      </c>
      <c r="C98" s="48" t="s">
        <v>254</v>
      </c>
      <c r="D98" s="48" t="s">
        <v>255</v>
      </c>
      <c r="E98" s="35" t="s">
        <v>360</v>
      </c>
      <c r="F98" s="35" t="s">
        <v>418</v>
      </c>
      <c r="G98" s="36" t="str">
        <f t="shared" si="5"/>
        <v>12</v>
      </c>
      <c r="H98" s="10" t="str">
        <f t="shared" si="6"/>
        <v>ROS - BS ASSUPPORUU12</v>
      </c>
      <c r="I98" s="37">
        <f>I97</f>
        <v>911346.11631813506</v>
      </c>
      <c r="J98" s="38">
        <v>0.3</v>
      </c>
      <c r="K98" s="49">
        <v>1.42</v>
      </c>
      <c r="L98" s="49">
        <v>1.23</v>
      </c>
      <c r="M98" s="40">
        <f t="shared" si="7"/>
        <v>1630398.2020931435</v>
      </c>
      <c r="N98" s="41">
        <f t="shared" si="8"/>
        <v>13020.541197271632</v>
      </c>
      <c r="O98" s="13"/>
      <c r="P98" s="13"/>
      <c r="Q98" s="13"/>
      <c r="R98" s="13"/>
      <c r="S98" s="13"/>
      <c r="T98" s="13"/>
    </row>
    <row r="99" spans="1:20" x14ac:dyDescent="0.25">
      <c r="A99" s="61" t="s">
        <v>263</v>
      </c>
      <c r="B99" s="33" t="s">
        <v>419</v>
      </c>
      <c r="C99" s="48" t="s">
        <v>254</v>
      </c>
      <c r="D99" s="48" t="s">
        <v>255</v>
      </c>
      <c r="E99" s="35" t="s">
        <v>360</v>
      </c>
      <c r="F99" s="35" t="s">
        <v>420</v>
      </c>
      <c r="G99" s="36" t="str">
        <f t="shared" si="5"/>
        <v>12</v>
      </c>
      <c r="H99" s="10" t="str">
        <f t="shared" si="6"/>
        <v>ROS - BS ASSUPPORDI12</v>
      </c>
      <c r="I99" s="37">
        <f>I98</f>
        <v>911346.11631813506</v>
      </c>
      <c r="J99" s="38">
        <v>0.3</v>
      </c>
      <c r="K99" s="49">
        <v>1.42</v>
      </c>
      <c r="L99" s="49">
        <v>1.23</v>
      </c>
      <c r="M99" s="40">
        <f t="shared" si="7"/>
        <v>1630398.2020931435</v>
      </c>
      <c r="N99" s="41">
        <f t="shared" si="8"/>
        <v>13020.541197271632</v>
      </c>
      <c r="O99" s="13"/>
      <c r="P99" s="13"/>
      <c r="Q99" s="13"/>
      <c r="R99" s="13"/>
      <c r="S99" s="13"/>
      <c r="T99" s="13"/>
    </row>
    <row r="100" spans="1:20" x14ac:dyDescent="0.25">
      <c r="A100" s="61" t="s">
        <v>263</v>
      </c>
      <c r="B100" s="33" t="s">
        <v>421</v>
      </c>
      <c r="C100" s="48" t="s">
        <v>254</v>
      </c>
      <c r="D100" s="48" t="s">
        <v>255</v>
      </c>
      <c r="E100" s="35" t="s">
        <v>360</v>
      </c>
      <c r="F100" s="35" t="s">
        <v>422</v>
      </c>
      <c r="G100" s="36" t="str">
        <f t="shared" si="5"/>
        <v>12</v>
      </c>
      <c r="H100" s="10" t="str">
        <f t="shared" si="6"/>
        <v>ROS - BS ASSUPPORPX12</v>
      </c>
      <c r="I100" s="37">
        <f>I96</f>
        <v>732603.72412142227</v>
      </c>
      <c r="J100" s="38"/>
      <c r="K100" s="49">
        <v>1.42</v>
      </c>
      <c r="L100" s="49">
        <v>1.23</v>
      </c>
      <c r="M100" s="40">
        <f t="shared" si="7"/>
        <v>1040297.2882524196</v>
      </c>
      <c r="N100" s="41">
        <f t="shared" si="8"/>
        <v>8307.9297325714051</v>
      </c>
      <c r="O100" s="13"/>
      <c r="P100" s="13"/>
      <c r="Q100" s="13"/>
      <c r="R100" s="13"/>
      <c r="S100" s="13"/>
      <c r="T100" s="13"/>
    </row>
    <row r="101" spans="1:20" x14ac:dyDescent="0.25">
      <c r="A101" s="61" t="s">
        <v>263</v>
      </c>
      <c r="B101" s="33" t="s">
        <v>404</v>
      </c>
      <c r="C101" s="48" t="s">
        <v>254</v>
      </c>
      <c r="D101" s="48" t="s">
        <v>255</v>
      </c>
      <c r="E101" s="35" t="s">
        <v>360</v>
      </c>
      <c r="F101" s="35" t="s">
        <v>423</v>
      </c>
      <c r="G101" s="36" t="str">
        <f t="shared" si="5"/>
        <v>13</v>
      </c>
      <c r="H101" s="10" t="str">
        <f t="shared" si="6"/>
        <v>ROS - BS ASSUPPORCL13</v>
      </c>
      <c r="I101" s="37">
        <f>I99*1.2</f>
        <v>1093615.339581762</v>
      </c>
      <c r="J101" s="38">
        <v>0.3</v>
      </c>
      <c r="K101" s="49">
        <v>1.42</v>
      </c>
      <c r="L101" s="49">
        <v>1.23</v>
      </c>
      <c r="M101" s="40">
        <f t="shared" si="7"/>
        <v>1956477.8425117722</v>
      </c>
      <c r="N101" s="41">
        <f t="shared" si="8"/>
        <v>15624.649436725957</v>
      </c>
      <c r="O101" s="13"/>
      <c r="P101" s="13"/>
      <c r="Q101" s="13"/>
      <c r="R101" s="13"/>
      <c r="S101" s="13"/>
      <c r="T101" s="13"/>
    </row>
    <row r="102" spans="1:20" x14ac:dyDescent="0.25">
      <c r="A102" s="61" t="s">
        <v>263</v>
      </c>
      <c r="B102" s="33" t="s">
        <v>406</v>
      </c>
      <c r="C102" s="48" t="s">
        <v>254</v>
      </c>
      <c r="D102" s="48" t="s">
        <v>255</v>
      </c>
      <c r="E102" s="35" t="s">
        <v>360</v>
      </c>
      <c r="F102" s="35" t="s">
        <v>424</v>
      </c>
      <c r="G102" s="36" t="str">
        <f t="shared" si="5"/>
        <v>13</v>
      </c>
      <c r="H102" s="10" t="str">
        <f t="shared" si="6"/>
        <v>ROS - BS ASSUPPORCF13</v>
      </c>
      <c r="I102" s="37">
        <f>I101</f>
        <v>1093615.339581762</v>
      </c>
      <c r="J102" s="38">
        <v>0.3</v>
      </c>
      <c r="K102" s="49">
        <v>1.42</v>
      </c>
      <c r="L102" s="49">
        <v>1.23</v>
      </c>
      <c r="M102" s="40">
        <f t="shared" si="7"/>
        <v>1956477.8425117722</v>
      </c>
      <c r="N102" s="41">
        <f t="shared" si="8"/>
        <v>15624.649436725957</v>
      </c>
      <c r="O102" s="13"/>
      <c r="P102" s="13"/>
      <c r="Q102" s="13"/>
      <c r="R102" s="13"/>
      <c r="S102" s="13"/>
      <c r="T102" s="13"/>
    </row>
    <row r="103" spans="1:20" x14ac:dyDescent="0.25">
      <c r="A103" s="61" t="s">
        <v>263</v>
      </c>
      <c r="B103" s="33" t="s">
        <v>408</v>
      </c>
      <c r="C103" s="48" t="s">
        <v>254</v>
      </c>
      <c r="D103" s="48" t="s">
        <v>255</v>
      </c>
      <c r="E103" s="35" t="s">
        <v>360</v>
      </c>
      <c r="F103" s="35" t="s">
        <v>425</v>
      </c>
      <c r="G103" s="36" t="str">
        <f t="shared" si="5"/>
        <v>13</v>
      </c>
      <c r="H103" s="10" t="str">
        <f t="shared" si="6"/>
        <v>ROS - BS ASSUPPORCH13</v>
      </c>
      <c r="I103" s="37">
        <f>I102</f>
        <v>1093615.339581762</v>
      </c>
      <c r="J103" s="38">
        <v>0.3</v>
      </c>
      <c r="K103" s="49">
        <v>1.42</v>
      </c>
      <c r="L103" s="49">
        <v>1.23</v>
      </c>
      <c r="M103" s="40">
        <f t="shared" si="7"/>
        <v>1956477.8425117722</v>
      </c>
      <c r="N103" s="41">
        <f t="shared" si="8"/>
        <v>15624.649436725957</v>
      </c>
      <c r="O103" s="13"/>
      <c r="P103" s="13"/>
      <c r="Q103" s="13"/>
      <c r="R103" s="13"/>
      <c r="S103" s="13"/>
      <c r="T103" s="13"/>
    </row>
    <row r="104" spans="1:20" x14ac:dyDescent="0.25">
      <c r="A104" s="61" t="s">
        <v>263</v>
      </c>
      <c r="B104" s="33" t="s">
        <v>410</v>
      </c>
      <c r="C104" s="48" t="s">
        <v>254</v>
      </c>
      <c r="D104" s="48" t="s">
        <v>255</v>
      </c>
      <c r="E104" s="35" t="s">
        <v>360</v>
      </c>
      <c r="F104" s="35" t="s">
        <v>426</v>
      </c>
      <c r="G104" s="36" t="str">
        <f t="shared" si="5"/>
        <v>13</v>
      </c>
      <c r="H104" s="10" t="str">
        <f t="shared" si="6"/>
        <v>ROS - BS ASSUPPORCM13</v>
      </c>
      <c r="I104" s="37">
        <f>I103</f>
        <v>1093615.339581762</v>
      </c>
      <c r="J104" s="38">
        <v>0.3</v>
      </c>
      <c r="K104" s="49">
        <v>1.42</v>
      </c>
      <c r="L104" s="49">
        <v>1.23</v>
      </c>
      <c r="M104" s="40">
        <f t="shared" si="7"/>
        <v>1956477.8425117722</v>
      </c>
      <c r="N104" s="41">
        <f t="shared" si="8"/>
        <v>15624.649436725957</v>
      </c>
      <c r="O104" s="13"/>
      <c r="P104" s="13"/>
      <c r="Q104" s="13"/>
      <c r="R104" s="13"/>
      <c r="S104" s="13"/>
      <c r="T104" s="13"/>
    </row>
    <row r="105" spans="1:20" x14ac:dyDescent="0.25">
      <c r="A105" s="61" t="s">
        <v>263</v>
      </c>
      <c r="B105" s="33" t="s">
        <v>412</v>
      </c>
      <c r="C105" s="48" t="s">
        <v>254</v>
      </c>
      <c r="D105" s="48" t="s">
        <v>255</v>
      </c>
      <c r="E105" s="35" t="s">
        <v>360</v>
      </c>
      <c r="F105" s="35" t="s">
        <v>427</v>
      </c>
      <c r="G105" s="36" t="str">
        <f t="shared" si="5"/>
        <v>13</v>
      </c>
      <c r="H105" s="10" t="str">
        <f t="shared" si="6"/>
        <v>ROS - BS ASSUPPORCO13</v>
      </c>
      <c r="I105" s="37">
        <f>I104</f>
        <v>1093615.339581762</v>
      </c>
      <c r="J105" s="38">
        <v>0.3</v>
      </c>
      <c r="K105" s="49">
        <v>1.42</v>
      </c>
      <c r="L105" s="49">
        <v>1.23</v>
      </c>
      <c r="M105" s="40">
        <f t="shared" si="7"/>
        <v>1956477.8425117722</v>
      </c>
      <c r="N105" s="41">
        <f t="shared" si="8"/>
        <v>15624.649436725957</v>
      </c>
      <c r="O105" s="13"/>
      <c r="P105" s="13"/>
      <c r="Q105" s="13"/>
      <c r="R105" s="13"/>
      <c r="S105" s="13"/>
      <c r="T105" s="13"/>
    </row>
    <row r="106" spans="1:20" x14ac:dyDescent="0.25">
      <c r="A106" s="61" t="s">
        <v>263</v>
      </c>
      <c r="B106" s="33" t="s">
        <v>278</v>
      </c>
      <c r="C106" s="48" t="s">
        <v>254</v>
      </c>
      <c r="D106" s="48" t="s">
        <v>255</v>
      </c>
      <c r="E106" s="35" t="s">
        <v>360</v>
      </c>
      <c r="F106" s="35" t="s">
        <v>428</v>
      </c>
      <c r="G106" s="36" t="str">
        <f t="shared" si="5"/>
        <v>13</v>
      </c>
      <c r="H106" s="10" t="str">
        <f t="shared" si="6"/>
        <v>ROS - BS ASSUPPORCT13</v>
      </c>
      <c r="I106" s="37">
        <f>I100*1.2</f>
        <v>879124.46894570673</v>
      </c>
      <c r="J106" s="38"/>
      <c r="K106" s="49">
        <v>1.42</v>
      </c>
      <c r="L106" s="49">
        <v>1.23</v>
      </c>
      <c r="M106" s="40">
        <f t="shared" si="7"/>
        <v>1248356.7459029034</v>
      </c>
      <c r="N106" s="41">
        <f t="shared" si="8"/>
        <v>9969.5156790856854</v>
      </c>
      <c r="O106" s="13"/>
      <c r="P106" s="13"/>
      <c r="Q106" s="13"/>
      <c r="R106" s="13"/>
      <c r="S106" s="13"/>
      <c r="T106" s="13"/>
    </row>
    <row r="107" spans="1:20" x14ac:dyDescent="0.25">
      <c r="A107" s="61" t="s">
        <v>263</v>
      </c>
      <c r="B107" s="33" t="s">
        <v>278</v>
      </c>
      <c r="C107" s="48" t="s">
        <v>254</v>
      </c>
      <c r="D107" s="48" t="s">
        <v>255</v>
      </c>
      <c r="E107" s="35" t="s">
        <v>360</v>
      </c>
      <c r="F107" s="35" t="s">
        <v>429</v>
      </c>
      <c r="G107" s="36" t="str">
        <f t="shared" si="5"/>
        <v>13</v>
      </c>
      <c r="H107" s="10" t="str">
        <f t="shared" si="6"/>
        <v>ROS - BS ASSUPPORPX13</v>
      </c>
      <c r="I107" s="37">
        <f>I106</f>
        <v>879124.46894570673</v>
      </c>
      <c r="J107" s="38"/>
      <c r="K107" s="49">
        <v>1.42</v>
      </c>
      <c r="L107" s="49">
        <v>1.23</v>
      </c>
      <c r="M107" s="40">
        <f t="shared" si="7"/>
        <v>1248356.7459029034</v>
      </c>
      <c r="N107" s="41">
        <f t="shared" si="8"/>
        <v>9969.5156790856854</v>
      </c>
      <c r="O107" s="13"/>
      <c r="P107" s="13"/>
      <c r="Q107" s="13"/>
      <c r="R107" s="13"/>
      <c r="S107" s="13"/>
      <c r="T107" s="13"/>
    </row>
    <row r="108" spans="1:20" x14ac:dyDescent="0.25">
      <c r="A108" s="61" t="s">
        <v>263</v>
      </c>
      <c r="B108" s="33" t="s">
        <v>419</v>
      </c>
      <c r="C108" s="48" t="s">
        <v>254</v>
      </c>
      <c r="D108" s="48" t="s">
        <v>255</v>
      </c>
      <c r="E108" s="35" t="s">
        <v>360</v>
      </c>
      <c r="F108" s="35" t="s">
        <v>430</v>
      </c>
      <c r="G108" s="36" t="str">
        <f t="shared" si="5"/>
        <v>13</v>
      </c>
      <c r="H108" s="10" t="str">
        <f t="shared" si="6"/>
        <v>ROS - BS ASSUPPORDI13</v>
      </c>
      <c r="I108" s="37">
        <f>I105</f>
        <v>1093615.339581762</v>
      </c>
      <c r="J108" s="38">
        <v>0.3</v>
      </c>
      <c r="K108" s="49">
        <v>1.42</v>
      </c>
      <c r="L108" s="49">
        <v>1.23</v>
      </c>
      <c r="M108" s="40">
        <f t="shared" si="7"/>
        <v>1956477.8425117722</v>
      </c>
      <c r="N108" s="41">
        <f t="shared" si="8"/>
        <v>15624.649436725957</v>
      </c>
      <c r="O108" s="13"/>
      <c r="P108" s="13"/>
      <c r="Q108" s="13"/>
      <c r="R108" s="13"/>
      <c r="S108" s="13"/>
      <c r="T108" s="13"/>
    </row>
    <row r="109" spans="1:20" x14ac:dyDescent="0.25">
      <c r="A109" s="61" t="s">
        <v>263</v>
      </c>
      <c r="B109" s="33" t="s">
        <v>404</v>
      </c>
      <c r="C109" s="48" t="s">
        <v>254</v>
      </c>
      <c r="D109" s="48" t="s">
        <v>255</v>
      </c>
      <c r="E109" s="35" t="s">
        <v>360</v>
      </c>
      <c r="F109" s="35" t="s">
        <v>431</v>
      </c>
      <c r="G109" s="36" t="str">
        <f t="shared" si="5"/>
        <v>14</v>
      </c>
      <c r="H109" s="10" t="str">
        <f t="shared" si="6"/>
        <v>ROS - BS ASSUPPORCL14</v>
      </c>
      <c r="I109" s="37"/>
      <c r="J109" s="38">
        <v>0.3</v>
      </c>
      <c r="K109" s="49">
        <v>1.42</v>
      </c>
      <c r="L109" s="49">
        <v>1.23</v>
      </c>
      <c r="M109" s="40">
        <f t="shared" si="7"/>
        <v>0</v>
      </c>
      <c r="N109" s="41">
        <f t="shared" si="8"/>
        <v>0</v>
      </c>
      <c r="O109" s="13"/>
      <c r="P109" s="13"/>
      <c r="Q109" s="13"/>
      <c r="R109" s="13"/>
      <c r="S109" s="13"/>
      <c r="T109" s="13"/>
    </row>
    <row r="110" spans="1:20" x14ac:dyDescent="0.25">
      <c r="A110" s="61" t="s">
        <v>263</v>
      </c>
      <c r="B110" s="33" t="s">
        <v>406</v>
      </c>
      <c r="C110" s="48" t="s">
        <v>254</v>
      </c>
      <c r="D110" s="48" t="s">
        <v>255</v>
      </c>
      <c r="E110" s="35" t="s">
        <v>360</v>
      </c>
      <c r="F110" s="35" t="s">
        <v>432</v>
      </c>
      <c r="G110" s="36" t="str">
        <f t="shared" si="5"/>
        <v>14</v>
      </c>
      <c r="H110" s="10" t="str">
        <f t="shared" si="6"/>
        <v>ROS - BS ASSUPPORCF14</v>
      </c>
      <c r="I110" s="37"/>
      <c r="J110" s="38">
        <v>0.3</v>
      </c>
      <c r="K110" s="49">
        <v>1.42</v>
      </c>
      <c r="L110" s="49">
        <v>1.23</v>
      </c>
      <c r="M110" s="40">
        <f t="shared" si="7"/>
        <v>0</v>
      </c>
      <c r="N110" s="41">
        <f t="shared" si="8"/>
        <v>0</v>
      </c>
      <c r="O110" s="13"/>
      <c r="P110" s="13"/>
      <c r="Q110" s="13"/>
      <c r="R110" s="13"/>
      <c r="S110" s="13"/>
      <c r="T110" s="13"/>
    </row>
    <row r="111" spans="1:20" x14ac:dyDescent="0.25">
      <c r="A111" s="61" t="s">
        <v>263</v>
      </c>
      <c r="B111" s="33" t="s">
        <v>408</v>
      </c>
      <c r="C111" s="48" t="s">
        <v>254</v>
      </c>
      <c r="D111" s="48" t="s">
        <v>255</v>
      </c>
      <c r="E111" s="35" t="s">
        <v>360</v>
      </c>
      <c r="F111" s="35" t="s">
        <v>433</v>
      </c>
      <c r="G111" s="36" t="str">
        <f t="shared" si="5"/>
        <v>14</v>
      </c>
      <c r="H111" s="10" t="str">
        <f t="shared" si="6"/>
        <v>ROS - BS ASSUPPORCH14</v>
      </c>
      <c r="I111" s="37"/>
      <c r="J111" s="38">
        <v>0.3</v>
      </c>
      <c r="K111" s="49">
        <v>1.42</v>
      </c>
      <c r="L111" s="49">
        <v>1.23</v>
      </c>
      <c r="M111" s="40">
        <f t="shared" si="7"/>
        <v>0</v>
      </c>
      <c r="N111" s="41">
        <f t="shared" si="8"/>
        <v>0</v>
      </c>
      <c r="O111" s="13"/>
      <c r="P111" s="13"/>
      <c r="Q111" s="13"/>
      <c r="R111" s="13"/>
      <c r="S111" s="13"/>
      <c r="T111" s="13"/>
    </row>
    <row r="112" spans="1:20" x14ac:dyDescent="0.25">
      <c r="A112" s="61" t="s">
        <v>263</v>
      </c>
      <c r="B112" s="33" t="s">
        <v>410</v>
      </c>
      <c r="C112" s="48" t="s">
        <v>254</v>
      </c>
      <c r="D112" s="48" t="s">
        <v>255</v>
      </c>
      <c r="E112" s="35" t="s">
        <v>360</v>
      </c>
      <c r="F112" s="35" t="s">
        <v>434</v>
      </c>
      <c r="G112" s="36" t="str">
        <f t="shared" si="5"/>
        <v>14</v>
      </c>
      <c r="H112" s="10" t="str">
        <f t="shared" si="6"/>
        <v>ROS - BS ASSUPPORCM14</v>
      </c>
      <c r="I112" s="37"/>
      <c r="J112" s="38">
        <v>0.3</v>
      </c>
      <c r="K112" s="49">
        <v>1.42</v>
      </c>
      <c r="L112" s="49">
        <v>1.23</v>
      </c>
      <c r="M112" s="40">
        <f t="shared" si="7"/>
        <v>0</v>
      </c>
      <c r="N112" s="41">
        <f t="shared" si="8"/>
        <v>0</v>
      </c>
      <c r="O112" s="13"/>
      <c r="P112" s="13"/>
      <c r="Q112" s="13"/>
      <c r="R112" s="13"/>
      <c r="S112" s="13"/>
      <c r="T112" s="13"/>
    </row>
    <row r="113" spans="1:20" x14ac:dyDescent="0.25">
      <c r="A113" s="61" t="s">
        <v>263</v>
      </c>
      <c r="B113" s="33" t="s">
        <v>412</v>
      </c>
      <c r="C113" s="48" t="s">
        <v>254</v>
      </c>
      <c r="D113" s="48" t="s">
        <v>255</v>
      </c>
      <c r="E113" s="35" t="s">
        <v>360</v>
      </c>
      <c r="F113" s="35" t="s">
        <v>435</v>
      </c>
      <c r="G113" s="36" t="str">
        <f t="shared" si="5"/>
        <v>14</v>
      </c>
      <c r="H113" s="10" t="str">
        <f t="shared" si="6"/>
        <v>ROS - BS ASSUPPORCO14</v>
      </c>
      <c r="I113" s="37"/>
      <c r="J113" s="38">
        <v>0.3</v>
      </c>
      <c r="K113" s="49">
        <v>1.42</v>
      </c>
      <c r="L113" s="49">
        <v>1.23</v>
      </c>
      <c r="M113" s="40">
        <f t="shared" si="7"/>
        <v>0</v>
      </c>
      <c r="N113" s="41">
        <f t="shared" si="8"/>
        <v>0</v>
      </c>
      <c r="O113" s="13"/>
      <c r="P113" s="13"/>
      <c r="Q113" s="13"/>
      <c r="R113" s="13"/>
      <c r="S113" s="13"/>
      <c r="T113" s="13"/>
    </row>
    <row r="114" spans="1:20" x14ac:dyDescent="0.25">
      <c r="A114" s="61" t="s">
        <v>263</v>
      </c>
      <c r="B114" s="33" t="s">
        <v>278</v>
      </c>
      <c r="C114" s="48" t="s">
        <v>254</v>
      </c>
      <c r="D114" s="48" t="s">
        <v>255</v>
      </c>
      <c r="E114" s="35" t="s">
        <v>360</v>
      </c>
      <c r="F114" s="35" t="s">
        <v>436</v>
      </c>
      <c r="G114" s="36" t="str">
        <f t="shared" si="5"/>
        <v>14</v>
      </c>
      <c r="H114" s="10" t="str">
        <f t="shared" si="6"/>
        <v>ROS - BS ASSUPPORCT14</v>
      </c>
      <c r="I114" s="37"/>
      <c r="J114" s="38"/>
      <c r="K114" s="49">
        <v>1.42</v>
      </c>
      <c r="L114" s="49">
        <v>1.23</v>
      </c>
      <c r="M114" s="40">
        <f t="shared" si="7"/>
        <v>0</v>
      </c>
      <c r="N114" s="41">
        <f t="shared" si="8"/>
        <v>0</v>
      </c>
      <c r="O114" s="13"/>
      <c r="P114" s="13"/>
      <c r="Q114" s="13"/>
      <c r="R114" s="13"/>
      <c r="S114" s="13"/>
      <c r="T114" s="13"/>
    </row>
    <row r="115" spans="1:20" x14ac:dyDescent="0.25">
      <c r="A115" s="61" t="s">
        <v>263</v>
      </c>
      <c r="B115" s="33" t="s">
        <v>278</v>
      </c>
      <c r="C115" s="48" t="s">
        <v>254</v>
      </c>
      <c r="D115" s="48" t="s">
        <v>255</v>
      </c>
      <c r="E115" s="35" t="s">
        <v>360</v>
      </c>
      <c r="F115" s="35" t="s">
        <v>437</v>
      </c>
      <c r="G115" s="36" t="str">
        <f t="shared" si="5"/>
        <v>14</v>
      </c>
      <c r="H115" s="10" t="str">
        <f t="shared" si="6"/>
        <v>ROS - BS ASSUPPORPX14</v>
      </c>
      <c r="I115" s="37"/>
      <c r="J115" s="38"/>
      <c r="K115" s="49">
        <v>1.42</v>
      </c>
      <c r="L115" s="49">
        <v>1.23</v>
      </c>
      <c r="M115" s="40">
        <f t="shared" si="7"/>
        <v>0</v>
      </c>
      <c r="N115" s="41">
        <f t="shared" si="8"/>
        <v>0</v>
      </c>
      <c r="O115" s="13"/>
      <c r="P115" s="13"/>
      <c r="Q115" s="13"/>
      <c r="R115" s="13"/>
      <c r="S115" s="13"/>
      <c r="T115" s="13"/>
    </row>
    <row r="116" spans="1:20" x14ac:dyDescent="0.25">
      <c r="A116" s="61" t="s">
        <v>263</v>
      </c>
      <c r="B116" s="33" t="s">
        <v>353</v>
      </c>
      <c r="C116" s="48" t="s">
        <v>254</v>
      </c>
      <c r="D116" s="48" t="s">
        <v>255</v>
      </c>
      <c r="E116" s="35" t="s">
        <v>360</v>
      </c>
      <c r="F116" s="35" t="s">
        <v>438</v>
      </c>
      <c r="G116" s="36" t="str">
        <f t="shared" si="5"/>
        <v>14</v>
      </c>
      <c r="H116" s="10" t="str">
        <f t="shared" si="6"/>
        <v>ROS - BS ASSUPPORUU14</v>
      </c>
      <c r="I116" s="37"/>
      <c r="J116" s="38">
        <v>0.3</v>
      </c>
      <c r="K116" s="49">
        <v>1.42</v>
      </c>
      <c r="L116" s="49">
        <v>1.23</v>
      </c>
      <c r="M116" s="40">
        <f t="shared" si="7"/>
        <v>0</v>
      </c>
      <c r="N116" s="41">
        <f t="shared" si="8"/>
        <v>0</v>
      </c>
      <c r="O116" s="13"/>
      <c r="P116" s="13"/>
      <c r="Q116" s="13"/>
      <c r="R116" s="13"/>
      <c r="S116" s="13"/>
      <c r="T116" s="13"/>
    </row>
    <row r="117" spans="1:20" ht="15.75" thickBot="1" x14ac:dyDescent="0.3">
      <c r="A117" s="62" t="s">
        <v>263</v>
      </c>
      <c r="B117" s="33" t="s">
        <v>419</v>
      </c>
      <c r="C117" s="48" t="s">
        <v>254</v>
      </c>
      <c r="D117" s="48" t="s">
        <v>255</v>
      </c>
      <c r="E117" s="35" t="s">
        <v>360</v>
      </c>
      <c r="F117" s="35" t="s">
        <v>439</v>
      </c>
      <c r="G117" s="36" t="str">
        <f t="shared" si="5"/>
        <v>14</v>
      </c>
      <c r="H117" s="10" t="str">
        <f t="shared" si="6"/>
        <v>ROS - BS ASSUPPORDI14</v>
      </c>
      <c r="I117" s="37"/>
      <c r="J117" s="38">
        <v>0.3</v>
      </c>
      <c r="K117" s="49">
        <v>1.42</v>
      </c>
      <c r="L117" s="49">
        <v>1.23</v>
      </c>
      <c r="M117" s="40">
        <f t="shared" si="7"/>
        <v>0</v>
      </c>
      <c r="N117" s="41">
        <f t="shared" si="8"/>
        <v>0</v>
      </c>
      <c r="O117" s="13"/>
      <c r="P117" s="13"/>
      <c r="Q117" s="13"/>
      <c r="R117" s="13"/>
      <c r="S117" s="13"/>
      <c r="T117" s="13"/>
    </row>
    <row r="118" spans="1:20" x14ac:dyDescent="0.25">
      <c r="A118" s="32" t="s">
        <v>215</v>
      </c>
      <c r="B118" s="33" t="s">
        <v>209</v>
      </c>
      <c r="C118" s="48" t="s">
        <v>254</v>
      </c>
      <c r="D118" s="48" t="s">
        <v>255</v>
      </c>
      <c r="E118" s="35" t="s">
        <v>229</v>
      </c>
      <c r="F118" s="35" t="s">
        <v>114</v>
      </c>
      <c r="G118" s="36" t="str">
        <f t="shared" si="5"/>
        <v>00</v>
      </c>
      <c r="H118" s="10" t="str">
        <f t="shared" si="6"/>
        <v>ROS - BS ASMNGSERTR00</v>
      </c>
      <c r="I118" s="37"/>
      <c r="J118" s="38"/>
      <c r="K118" s="49">
        <v>1.42</v>
      </c>
      <c r="L118" s="49">
        <v>1.23</v>
      </c>
      <c r="M118" s="40">
        <f t="shared" si="7"/>
        <v>0</v>
      </c>
      <c r="N118" s="41">
        <f t="shared" si="8"/>
        <v>0</v>
      </c>
      <c r="O118" s="13"/>
      <c r="P118" s="13"/>
      <c r="Q118" s="13"/>
      <c r="R118" s="13"/>
      <c r="S118" s="13"/>
      <c r="T118" s="13"/>
    </row>
    <row r="119" spans="1:20" x14ac:dyDescent="0.25">
      <c r="A119" s="32" t="s">
        <v>215</v>
      </c>
      <c r="B119" s="33" t="s">
        <v>440</v>
      </c>
      <c r="C119" s="48" t="s">
        <v>254</v>
      </c>
      <c r="D119" s="48" t="s">
        <v>255</v>
      </c>
      <c r="E119" s="35" t="s">
        <v>229</v>
      </c>
      <c r="F119" s="35" t="s">
        <v>441</v>
      </c>
      <c r="G119" s="36" t="str">
        <f t="shared" si="5"/>
        <v>01</v>
      </c>
      <c r="H119" s="10" t="str">
        <f t="shared" si="6"/>
        <v>ROS - BS ASMNGSERFX01</v>
      </c>
      <c r="I119" s="37">
        <v>46980.673439464284</v>
      </c>
      <c r="J119" s="38"/>
      <c r="K119" s="49">
        <v>1.42</v>
      </c>
      <c r="L119" s="49">
        <v>1.23</v>
      </c>
      <c r="M119" s="40">
        <f t="shared" si="7"/>
        <v>66712.556284039281</v>
      </c>
      <c r="N119" s="41">
        <f t="shared" si="8"/>
        <v>532.77388699059145</v>
      </c>
      <c r="O119" s="13"/>
      <c r="P119" s="13"/>
      <c r="Q119" s="13"/>
      <c r="R119" s="13"/>
      <c r="S119" s="13"/>
      <c r="T119" s="13"/>
    </row>
    <row r="120" spans="1:20" x14ac:dyDescent="0.25">
      <c r="A120" s="32" t="s">
        <v>215</v>
      </c>
      <c r="B120" s="33" t="s">
        <v>216</v>
      </c>
      <c r="C120" s="48" t="s">
        <v>254</v>
      </c>
      <c r="D120" s="48" t="s">
        <v>255</v>
      </c>
      <c r="E120" s="35" t="s">
        <v>229</v>
      </c>
      <c r="F120" s="35" t="s">
        <v>66</v>
      </c>
      <c r="G120" s="36" t="str">
        <f t="shared" si="5"/>
        <v>02</v>
      </c>
      <c r="H120" s="10" t="str">
        <f t="shared" si="6"/>
        <v>ROS - BS ASMNGSERFX02</v>
      </c>
      <c r="I120" s="37">
        <v>59770.933853247654</v>
      </c>
      <c r="J120" s="38"/>
      <c r="K120" s="49">
        <v>1.42</v>
      </c>
      <c r="L120" s="49">
        <v>1.23</v>
      </c>
      <c r="M120" s="40">
        <f t="shared" si="7"/>
        <v>84874.726071611658</v>
      </c>
      <c r="N120" s="41">
        <f t="shared" si="8"/>
        <v>677.81899293300967</v>
      </c>
      <c r="O120" s="13"/>
      <c r="P120" s="13"/>
      <c r="Q120" s="13"/>
      <c r="R120" s="13"/>
      <c r="S120" s="13"/>
      <c r="T120" s="13"/>
    </row>
    <row r="121" spans="1:20" x14ac:dyDescent="0.25">
      <c r="A121" s="32" t="s">
        <v>215</v>
      </c>
      <c r="B121" s="33" t="s">
        <v>442</v>
      </c>
      <c r="C121" s="48" t="s">
        <v>254</v>
      </c>
      <c r="D121" s="48" t="s">
        <v>255</v>
      </c>
      <c r="E121" s="35" t="s">
        <v>229</v>
      </c>
      <c r="F121" s="35" t="s">
        <v>67</v>
      </c>
      <c r="G121" s="36" t="str">
        <f t="shared" si="5"/>
        <v>03</v>
      </c>
      <c r="H121" s="10" t="str">
        <f t="shared" si="6"/>
        <v>ROS - BS ASMNGSERFX03</v>
      </c>
      <c r="I121" s="37">
        <v>86332.463901836367</v>
      </c>
      <c r="J121" s="38"/>
      <c r="K121" s="49">
        <v>1.42</v>
      </c>
      <c r="L121" s="49">
        <v>1.23</v>
      </c>
      <c r="M121" s="40">
        <f t="shared" si="7"/>
        <v>122592.09874060763</v>
      </c>
      <c r="N121" s="41">
        <f t="shared" si="8"/>
        <v>979.03412188679704</v>
      </c>
      <c r="O121" s="13"/>
      <c r="P121" s="13"/>
      <c r="Q121" s="13"/>
      <c r="R121" s="13"/>
      <c r="S121" s="13"/>
      <c r="T121" s="13"/>
    </row>
    <row r="122" spans="1:20" x14ac:dyDescent="0.25">
      <c r="A122" s="32" t="s">
        <v>215</v>
      </c>
      <c r="B122" s="33" t="s">
        <v>222</v>
      </c>
      <c r="C122" s="48" t="s">
        <v>254</v>
      </c>
      <c r="D122" s="48" t="s">
        <v>255</v>
      </c>
      <c r="E122" s="35" t="s">
        <v>229</v>
      </c>
      <c r="F122" s="35" t="s">
        <v>221</v>
      </c>
      <c r="G122" s="36" t="str">
        <f t="shared" si="5"/>
        <v>04</v>
      </c>
      <c r="H122" s="10" t="str">
        <f t="shared" si="6"/>
        <v>ROS - BS ASMNGSERFX04</v>
      </c>
      <c r="I122" s="37">
        <v>106858.71614739641</v>
      </c>
      <c r="J122" s="38"/>
      <c r="K122" s="49">
        <v>1.42</v>
      </c>
      <c r="L122" s="49">
        <v>1.23</v>
      </c>
      <c r="M122" s="40">
        <f t="shared" si="7"/>
        <v>151739.3769293029</v>
      </c>
      <c r="N122" s="41">
        <f t="shared" si="8"/>
        <v>1211.8075240881826</v>
      </c>
      <c r="O122" s="13"/>
      <c r="P122" s="13"/>
      <c r="Q122" s="13"/>
      <c r="R122" s="13"/>
      <c r="S122" s="13"/>
      <c r="T122" s="13"/>
    </row>
    <row r="123" spans="1:20" x14ac:dyDescent="0.25">
      <c r="A123" s="32" t="s">
        <v>215</v>
      </c>
      <c r="B123" s="33" t="s">
        <v>177</v>
      </c>
      <c r="C123" s="48" t="s">
        <v>254</v>
      </c>
      <c r="D123" s="48" t="s">
        <v>255</v>
      </c>
      <c r="E123" s="35" t="s">
        <v>229</v>
      </c>
      <c r="F123" s="35" t="s">
        <v>443</v>
      </c>
      <c r="G123" s="36" t="str">
        <f t="shared" si="5"/>
        <v>05</v>
      </c>
      <c r="H123" s="10" t="str">
        <f t="shared" si="6"/>
        <v>ROS - BS ASMNGSERMX05</v>
      </c>
      <c r="I123" s="37">
        <v>129877.25298589062</v>
      </c>
      <c r="J123" s="38"/>
      <c r="K123" s="49">
        <v>1.42</v>
      </c>
      <c r="L123" s="49">
        <v>1.23</v>
      </c>
      <c r="M123" s="40">
        <f t="shared" si="7"/>
        <v>184425.69923996468</v>
      </c>
      <c r="N123" s="41">
        <f t="shared" si="8"/>
        <v>1472.8441258747177</v>
      </c>
      <c r="O123" s="13"/>
      <c r="P123" s="13"/>
      <c r="Q123" s="13"/>
      <c r="R123" s="13"/>
      <c r="S123" s="13"/>
      <c r="T123" s="13"/>
    </row>
    <row r="124" spans="1:20" x14ac:dyDescent="0.25">
      <c r="A124" s="32" t="s">
        <v>215</v>
      </c>
      <c r="B124" s="33" t="s">
        <v>444</v>
      </c>
      <c r="C124" s="48" t="s">
        <v>254</v>
      </c>
      <c r="D124" s="48" t="s">
        <v>255</v>
      </c>
      <c r="E124" s="35" t="s">
        <v>229</v>
      </c>
      <c r="F124" s="35" t="s">
        <v>445</v>
      </c>
      <c r="G124" s="36" t="str">
        <f t="shared" si="5"/>
        <v>06</v>
      </c>
      <c r="H124" s="10" t="str">
        <f t="shared" si="6"/>
        <v>ROS - BS ASMNGSERMX06</v>
      </c>
      <c r="I124" s="37">
        <v>146998.41300246105</v>
      </c>
      <c r="J124" s="38"/>
      <c r="K124" s="49">
        <v>1.42</v>
      </c>
      <c r="L124" s="49">
        <v>1.23</v>
      </c>
      <c r="M124" s="40">
        <f t="shared" si="7"/>
        <v>208737.74646349467</v>
      </c>
      <c r="N124" s="41">
        <f t="shared" si="8"/>
        <v>1667.0028363404087</v>
      </c>
      <c r="O124" s="13"/>
      <c r="P124" s="13"/>
      <c r="Q124" s="13"/>
      <c r="R124" s="13"/>
      <c r="S124" s="13"/>
      <c r="T124" s="13"/>
    </row>
    <row r="125" spans="1:20" x14ac:dyDescent="0.25">
      <c r="A125" s="32" t="s">
        <v>215</v>
      </c>
      <c r="B125" s="33" t="s">
        <v>446</v>
      </c>
      <c r="C125" s="48" t="s">
        <v>254</v>
      </c>
      <c r="D125" s="48" t="s">
        <v>255</v>
      </c>
      <c r="E125" s="35" t="s">
        <v>229</v>
      </c>
      <c r="F125" s="35" t="s">
        <v>447</v>
      </c>
      <c r="G125" s="36" t="str">
        <f t="shared" si="5"/>
        <v>07</v>
      </c>
      <c r="H125" s="10" t="str">
        <f t="shared" si="6"/>
        <v>ROS - BS ASMNGSERMX07</v>
      </c>
      <c r="I125" s="37">
        <v>183908.47402453652</v>
      </c>
      <c r="J125" s="38"/>
      <c r="K125" s="49">
        <v>1.42</v>
      </c>
      <c r="L125" s="49">
        <v>1.23</v>
      </c>
      <c r="M125" s="40">
        <f t="shared" si="7"/>
        <v>261150.03311484185</v>
      </c>
      <c r="N125" s="41">
        <f t="shared" si="8"/>
        <v>2085.5731811254727</v>
      </c>
      <c r="O125" s="13"/>
      <c r="P125" s="13"/>
      <c r="Q125" s="13"/>
      <c r="R125" s="13"/>
      <c r="S125" s="13"/>
      <c r="T125" s="13"/>
    </row>
    <row r="126" spans="1:20" x14ac:dyDescent="0.25">
      <c r="A126" s="32" t="s">
        <v>215</v>
      </c>
      <c r="B126" s="33" t="s">
        <v>448</v>
      </c>
      <c r="C126" s="48" t="s">
        <v>254</v>
      </c>
      <c r="D126" s="48" t="s">
        <v>255</v>
      </c>
      <c r="E126" s="35" t="s">
        <v>229</v>
      </c>
      <c r="F126" s="35" t="s">
        <v>449</v>
      </c>
      <c r="G126" s="36" t="str">
        <f t="shared" si="5"/>
        <v>08</v>
      </c>
      <c r="H126" s="10" t="str">
        <f t="shared" si="6"/>
        <v>ROS - BS ASMNGSERMX08</v>
      </c>
      <c r="I126" s="37">
        <f>I125*1.25</f>
        <v>229885.59253067066</v>
      </c>
      <c r="J126" s="38"/>
      <c r="K126" s="49">
        <v>1.42</v>
      </c>
      <c r="L126" s="49">
        <v>1.23</v>
      </c>
      <c r="M126" s="40">
        <f t="shared" si="7"/>
        <v>326437.54139355232</v>
      </c>
      <c r="N126" s="41">
        <f t="shared" si="8"/>
        <v>2606.9664764068411</v>
      </c>
      <c r="O126" s="13"/>
      <c r="P126" s="13"/>
      <c r="Q126" s="13"/>
      <c r="R126" s="13"/>
      <c r="S126" s="13"/>
      <c r="T126" s="13"/>
    </row>
    <row r="127" spans="1:20" x14ac:dyDescent="0.25">
      <c r="A127" s="32" t="s">
        <v>215</v>
      </c>
      <c r="B127" s="33" t="s">
        <v>450</v>
      </c>
      <c r="C127" s="48" t="s">
        <v>254</v>
      </c>
      <c r="D127" s="48" t="s">
        <v>255</v>
      </c>
      <c r="E127" s="35" t="s">
        <v>229</v>
      </c>
      <c r="F127" s="35" t="s">
        <v>451</v>
      </c>
      <c r="G127" s="36" t="str">
        <f t="shared" si="5"/>
        <v>09</v>
      </c>
      <c r="H127" s="10" t="str">
        <f t="shared" si="6"/>
        <v>ROS - BS ASMNGSERMX09</v>
      </c>
      <c r="I127" s="37">
        <f>I126*1.13</f>
        <v>259770.71955965782</v>
      </c>
      <c r="J127" s="38"/>
      <c r="K127" s="49">
        <v>1.42</v>
      </c>
      <c r="L127" s="49">
        <v>1.23</v>
      </c>
      <c r="M127" s="40">
        <f t="shared" si="7"/>
        <v>368874.42177471408</v>
      </c>
      <c r="N127" s="41">
        <f t="shared" si="8"/>
        <v>2945.8721183397306</v>
      </c>
      <c r="O127" s="13"/>
      <c r="P127" s="13"/>
      <c r="Q127" s="13"/>
      <c r="R127" s="13"/>
      <c r="S127" s="13"/>
      <c r="T127" s="13"/>
    </row>
    <row r="128" spans="1:20" x14ac:dyDescent="0.25">
      <c r="A128" s="32" t="s">
        <v>215</v>
      </c>
      <c r="B128" s="33" t="s">
        <v>452</v>
      </c>
      <c r="C128" s="48" t="s">
        <v>254</v>
      </c>
      <c r="D128" s="48" t="s">
        <v>255</v>
      </c>
      <c r="E128" s="35" t="s">
        <v>229</v>
      </c>
      <c r="F128" s="35" t="s">
        <v>453</v>
      </c>
      <c r="G128" s="36" t="str">
        <f t="shared" si="5"/>
        <v>10</v>
      </c>
      <c r="H128" s="10" t="str">
        <f t="shared" si="6"/>
        <v>ROS - BS ASMNGSERMX10</v>
      </c>
      <c r="I128" s="37">
        <f>I127*1.37</f>
        <v>355885.88579673122</v>
      </c>
      <c r="J128" s="38"/>
      <c r="K128" s="49">
        <v>1.42</v>
      </c>
      <c r="L128" s="49">
        <v>1.23</v>
      </c>
      <c r="M128" s="40">
        <f t="shared" si="7"/>
        <v>505357.9578313583</v>
      </c>
      <c r="N128" s="41">
        <f t="shared" si="8"/>
        <v>4035.8448021254303</v>
      </c>
      <c r="O128" s="13"/>
      <c r="P128" s="13"/>
      <c r="Q128" s="13"/>
      <c r="R128" s="13"/>
      <c r="S128" s="13"/>
      <c r="T128" s="13"/>
    </row>
    <row r="129" spans="1:20" x14ac:dyDescent="0.25">
      <c r="A129" s="32" t="s">
        <v>215</v>
      </c>
      <c r="B129" s="33" t="s">
        <v>452</v>
      </c>
      <c r="C129" s="48" t="s">
        <v>254</v>
      </c>
      <c r="D129" s="48" t="s">
        <v>255</v>
      </c>
      <c r="E129" s="35" t="s">
        <v>229</v>
      </c>
      <c r="F129" s="35" t="s">
        <v>454</v>
      </c>
      <c r="G129" s="36" t="str">
        <f t="shared" si="5"/>
        <v>11</v>
      </c>
      <c r="H129" s="10" t="str">
        <f t="shared" si="6"/>
        <v>ROS - BS ASMNGSERMX11</v>
      </c>
      <c r="I129" s="37">
        <f>I128*1.37</f>
        <v>487563.66354152182</v>
      </c>
      <c r="J129" s="38"/>
      <c r="K129" s="49">
        <v>1.42</v>
      </c>
      <c r="L129" s="49">
        <v>1.23</v>
      </c>
      <c r="M129" s="40">
        <f t="shared" si="7"/>
        <v>692340.402228961</v>
      </c>
      <c r="N129" s="41">
        <f t="shared" si="8"/>
        <v>5529.1073789118418</v>
      </c>
      <c r="O129" s="13"/>
      <c r="P129" s="13"/>
      <c r="Q129" s="13"/>
      <c r="R129" s="13"/>
      <c r="S129" s="13"/>
      <c r="T129" s="13"/>
    </row>
    <row r="130" spans="1:20" x14ac:dyDescent="0.25">
      <c r="A130" s="32" t="s">
        <v>215</v>
      </c>
      <c r="B130" s="33" t="s">
        <v>455</v>
      </c>
      <c r="C130" s="48" t="s">
        <v>254</v>
      </c>
      <c r="D130" s="48" t="s">
        <v>255</v>
      </c>
      <c r="E130" s="35" t="s">
        <v>229</v>
      </c>
      <c r="F130" s="35" t="s">
        <v>456</v>
      </c>
      <c r="G130" s="36" t="str">
        <f t="shared" si="5"/>
        <v>12</v>
      </c>
      <c r="H130" s="10" t="str">
        <f t="shared" si="6"/>
        <v>ROS - BS ASMNGSERMX12</v>
      </c>
      <c r="I130" s="37">
        <f>I129*1.37</f>
        <v>667962.21905188495</v>
      </c>
      <c r="J130" s="38"/>
      <c r="K130" s="49">
        <v>1.42</v>
      </c>
      <c r="L130" s="49">
        <v>1.23</v>
      </c>
      <c r="M130" s="40">
        <f t="shared" si="7"/>
        <v>948506.35105367657</v>
      </c>
      <c r="N130" s="41">
        <f t="shared" si="8"/>
        <v>7574.8771091092221</v>
      </c>
      <c r="O130" s="13"/>
      <c r="P130" s="13"/>
      <c r="Q130" s="13"/>
      <c r="R130" s="13"/>
      <c r="S130" s="13"/>
      <c r="T130" s="13"/>
    </row>
    <row r="131" spans="1:20" x14ac:dyDescent="0.25">
      <c r="A131" s="32" t="s">
        <v>215</v>
      </c>
      <c r="B131" s="33" t="s">
        <v>278</v>
      </c>
      <c r="C131" s="48" t="s">
        <v>254</v>
      </c>
      <c r="D131" s="48" t="s">
        <v>255</v>
      </c>
      <c r="E131" s="35" t="s">
        <v>229</v>
      </c>
      <c r="F131" s="35" t="s">
        <v>457</v>
      </c>
      <c r="G131" s="36" t="str">
        <f t="shared" si="5"/>
        <v>13</v>
      </c>
      <c r="H131" s="10" t="str">
        <f t="shared" si="6"/>
        <v>ROS - BS ASMNGSERMX13</v>
      </c>
      <c r="I131" s="37">
        <f>I130*1.2</f>
        <v>801554.66286226187</v>
      </c>
      <c r="J131" s="38"/>
      <c r="K131" s="49">
        <v>1.42</v>
      </c>
      <c r="L131" s="49">
        <v>1.23</v>
      </c>
      <c r="M131" s="40">
        <f t="shared" si="7"/>
        <v>1138207.6212644118</v>
      </c>
      <c r="N131" s="41">
        <f t="shared" si="8"/>
        <v>9089.8525309310662</v>
      </c>
      <c r="O131" s="13"/>
      <c r="P131" s="13"/>
      <c r="Q131" s="13"/>
      <c r="R131" s="13"/>
      <c r="S131" s="13"/>
      <c r="T131" s="13"/>
    </row>
    <row r="132" spans="1:20" x14ac:dyDescent="0.25">
      <c r="A132" s="32" t="s">
        <v>215</v>
      </c>
      <c r="B132" s="33" t="s">
        <v>278</v>
      </c>
      <c r="C132" s="48" t="s">
        <v>254</v>
      </c>
      <c r="D132" s="48" t="s">
        <v>255</v>
      </c>
      <c r="E132" s="35" t="s">
        <v>229</v>
      </c>
      <c r="F132" s="35" t="s">
        <v>458</v>
      </c>
      <c r="G132" s="36" t="str">
        <f t="shared" si="5"/>
        <v>14</v>
      </c>
      <c r="H132" s="10" t="str">
        <f t="shared" si="6"/>
        <v>ROS - BS ASMNGSERMX14</v>
      </c>
      <c r="I132" s="37"/>
      <c r="J132" s="38"/>
      <c r="K132" s="49">
        <v>1.42</v>
      </c>
      <c r="L132" s="49">
        <v>1.23</v>
      </c>
      <c r="M132" s="40">
        <f t="shared" si="7"/>
        <v>0</v>
      </c>
      <c r="N132" s="41">
        <f t="shared" si="8"/>
        <v>0</v>
      </c>
      <c r="O132" s="13"/>
      <c r="P132" s="13"/>
      <c r="Q132" s="13"/>
      <c r="R132" s="13"/>
      <c r="S132" s="13"/>
      <c r="T132" s="13"/>
    </row>
    <row r="133" spans="1:20" x14ac:dyDescent="0.25">
      <c r="A133" s="32" t="s">
        <v>215</v>
      </c>
      <c r="B133" s="33" t="s">
        <v>459</v>
      </c>
      <c r="C133" s="48" t="s">
        <v>254</v>
      </c>
      <c r="D133" s="48" t="s">
        <v>255</v>
      </c>
      <c r="E133" s="35" t="s">
        <v>229</v>
      </c>
      <c r="F133" s="35" t="s">
        <v>460</v>
      </c>
      <c r="G133" s="36" t="str">
        <f t="shared" si="5"/>
        <v>01</v>
      </c>
      <c r="H133" s="10" t="str">
        <f t="shared" si="6"/>
        <v>ROS - BS ASMNGSERFY01</v>
      </c>
      <c r="I133" s="37">
        <v>53557.967720989291</v>
      </c>
      <c r="J133" s="38"/>
      <c r="K133" s="49">
        <v>1.42</v>
      </c>
      <c r="L133" s="49">
        <v>1.23</v>
      </c>
      <c r="M133" s="40">
        <f t="shared" si="7"/>
        <v>76052.314163804782</v>
      </c>
      <c r="N133" s="41">
        <f t="shared" si="8"/>
        <v>607.36223116927431</v>
      </c>
      <c r="O133" s="13"/>
      <c r="P133" s="13"/>
      <c r="Q133" s="13"/>
      <c r="R133" s="13"/>
      <c r="S133" s="13"/>
      <c r="T133" s="13"/>
    </row>
    <row r="134" spans="1:20" x14ac:dyDescent="0.25">
      <c r="A134" s="32" t="s">
        <v>215</v>
      </c>
      <c r="B134" s="33" t="s">
        <v>461</v>
      </c>
      <c r="C134" s="48" t="s">
        <v>254</v>
      </c>
      <c r="D134" s="48" t="s">
        <v>255</v>
      </c>
      <c r="E134" s="35" t="s">
        <v>229</v>
      </c>
      <c r="F134" s="35" t="s">
        <v>462</v>
      </c>
      <c r="G134" s="36" t="str">
        <f t="shared" ref="G134:G197" si="9">RIGHT(F134,2)</f>
        <v>02</v>
      </c>
      <c r="H134" s="10" t="str">
        <f t="shared" ref="H134:H197" si="10">CONCATENATE(D134,E134,F134)</f>
        <v>ROS - BS ASMNGSERFY02</v>
      </c>
      <c r="I134" s="37">
        <v>68138.864592702332</v>
      </c>
      <c r="J134" s="38"/>
      <c r="K134" s="49">
        <v>1.42</v>
      </c>
      <c r="L134" s="49">
        <v>1.23</v>
      </c>
      <c r="M134" s="40">
        <f t="shared" ref="M134:M197" si="11">+I134*K134+I134*J134*L134</f>
        <v>96757.18772163731</v>
      </c>
      <c r="N134" s="41">
        <f t="shared" ref="N134:N197" si="12">+M134*12*(1+$N$2)/$N$3</f>
        <v>772.71365194363125</v>
      </c>
      <c r="O134" s="13"/>
      <c r="P134" s="13"/>
      <c r="Q134" s="13"/>
      <c r="R134" s="13"/>
      <c r="S134" s="13"/>
      <c r="T134" s="13"/>
    </row>
    <row r="135" spans="1:20" x14ac:dyDescent="0.25">
      <c r="A135" s="32" t="s">
        <v>215</v>
      </c>
      <c r="B135" s="33" t="s">
        <v>463</v>
      </c>
      <c r="C135" s="48" t="s">
        <v>254</v>
      </c>
      <c r="D135" s="48" t="s">
        <v>255</v>
      </c>
      <c r="E135" s="35" t="s">
        <v>229</v>
      </c>
      <c r="F135" s="35" t="s">
        <v>464</v>
      </c>
      <c r="G135" s="36" t="str">
        <f t="shared" si="9"/>
        <v>03</v>
      </c>
      <c r="H135" s="10" t="str">
        <f t="shared" si="10"/>
        <v>ROS - BS ASMNGSERFY03</v>
      </c>
      <c r="I135" s="37">
        <v>98419.008848093465</v>
      </c>
      <c r="J135" s="38"/>
      <c r="K135" s="49">
        <v>1.42</v>
      </c>
      <c r="L135" s="49">
        <v>1.23</v>
      </c>
      <c r="M135" s="40">
        <f t="shared" si="11"/>
        <v>139754.99256429271</v>
      </c>
      <c r="N135" s="41">
        <f t="shared" si="12"/>
        <v>1116.0988989509485</v>
      </c>
      <c r="O135" s="13"/>
      <c r="P135" s="13"/>
      <c r="Q135" s="13"/>
      <c r="R135" s="13"/>
      <c r="S135" s="13"/>
      <c r="T135" s="13"/>
    </row>
    <row r="136" spans="1:20" x14ac:dyDescent="0.25">
      <c r="A136" s="32" t="s">
        <v>215</v>
      </c>
      <c r="B136" s="33" t="s">
        <v>465</v>
      </c>
      <c r="C136" s="48" t="s">
        <v>254</v>
      </c>
      <c r="D136" s="48" t="s">
        <v>255</v>
      </c>
      <c r="E136" s="35" t="s">
        <v>229</v>
      </c>
      <c r="F136" s="35" t="s">
        <v>466</v>
      </c>
      <c r="G136" s="36" t="str">
        <f t="shared" si="9"/>
        <v>04</v>
      </c>
      <c r="H136" s="10" t="str">
        <f t="shared" si="10"/>
        <v>ROS - BS ASMNGSERFY04</v>
      </c>
      <c r="I136" s="37">
        <v>121818.93640803192</v>
      </c>
      <c r="J136" s="38"/>
      <c r="K136" s="49">
        <v>1.42</v>
      </c>
      <c r="L136" s="49">
        <v>1.23</v>
      </c>
      <c r="M136" s="40">
        <f t="shared" si="11"/>
        <v>172982.88969940532</v>
      </c>
      <c r="N136" s="41">
        <f t="shared" si="12"/>
        <v>1381.4605774605286</v>
      </c>
      <c r="O136" s="13"/>
      <c r="P136" s="13"/>
      <c r="Q136" s="13"/>
      <c r="R136" s="13"/>
      <c r="S136" s="13"/>
      <c r="T136" s="13"/>
    </row>
    <row r="137" spans="1:20" x14ac:dyDescent="0.25">
      <c r="A137" s="32" t="s">
        <v>215</v>
      </c>
      <c r="B137" s="33" t="s">
        <v>183</v>
      </c>
      <c r="C137" s="48" t="s">
        <v>254</v>
      </c>
      <c r="D137" s="48" t="s">
        <v>255</v>
      </c>
      <c r="E137" s="35" t="s">
        <v>229</v>
      </c>
      <c r="F137" s="35" t="s">
        <v>467</v>
      </c>
      <c r="G137" s="36" t="str">
        <f t="shared" si="9"/>
        <v>05</v>
      </c>
      <c r="H137" s="10" t="str">
        <f t="shared" si="10"/>
        <v>ROS - BS ASMNGSERMY05</v>
      </c>
      <c r="I137" s="37">
        <v>148060.06840391533</v>
      </c>
      <c r="J137" s="38"/>
      <c r="K137" s="49">
        <v>1.42</v>
      </c>
      <c r="L137" s="49">
        <v>1.23</v>
      </c>
      <c r="M137" s="40">
        <f t="shared" si="11"/>
        <v>210245.29713355977</v>
      </c>
      <c r="N137" s="41">
        <f t="shared" si="12"/>
        <v>1679.0423034971784</v>
      </c>
      <c r="O137" s="13"/>
      <c r="P137" s="13"/>
      <c r="Q137" s="13"/>
      <c r="R137" s="13"/>
      <c r="S137" s="13"/>
      <c r="T137" s="13"/>
    </row>
    <row r="138" spans="1:20" x14ac:dyDescent="0.25">
      <c r="A138" s="32" t="s">
        <v>215</v>
      </c>
      <c r="B138" s="33" t="s">
        <v>468</v>
      </c>
      <c r="C138" s="48" t="s">
        <v>254</v>
      </c>
      <c r="D138" s="48" t="s">
        <v>255</v>
      </c>
      <c r="E138" s="35" t="s">
        <v>229</v>
      </c>
      <c r="F138" s="35" t="s">
        <v>469</v>
      </c>
      <c r="G138" s="36" t="str">
        <f t="shared" si="9"/>
        <v>06</v>
      </c>
      <c r="H138" s="10" t="str">
        <f t="shared" si="10"/>
        <v>ROS - BS ASMNGSERMY06</v>
      </c>
      <c r="I138" s="37">
        <v>167578.19082280563</v>
      </c>
      <c r="J138" s="38"/>
      <c r="K138" s="49">
        <v>1.42</v>
      </c>
      <c r="L138" s="49">
        <v>1.23</v>
      </c>
      <c r="M138" s="40">
        <f t="shared" si="11"/>
        <v>237961.03096838397</v>
      </c>
      <c r="N138" s="41">
        <f t="shared" si="12"/>
        <v>1900.3832334280664</v>
      </c>
      <c r="O138" s="13"/>
      <c r="P138" s="13"/>
      <c r="Q138" s="13"/>
      <c r="R138" s="13"/>
      <c r="S138" s="13"/>
      <c r="T138" s="13"/>
    </row>
    <row r="139" spans="1:20" x14ac:dyDescent="0.25">
      <c r="A139" s="32" t="s">
        <v>215</v>
      </c>
      <c r="B139" s="33" t="s">
        <v>470</v>
      </c>
      <c r="C139" s="48" t="s">
        <v>254</v>
      </c>
      <c r="D139" s="48" t="s">
        <v>255</v>
      </c>
      <c r="E139" s="35" t="s">
        <v>229</v>
      </c>
      <c r="F139" s="35" t="s">
        <v>471</v>
      </c>
      <c r="G139" s="36" t="str">
        <f t="shared" si="9"/>
        <v>07</v>
      </c>
      <c r="H139" s="10" t="str">
        <f t="shared" si="10"/>
        <v>ROS - BS ASMNGSERMY07</v>
      </c>
      <c r="I139" s="37">
        <v>209655.66038797167</v>
      </c>
      <c r="J139" s="38"/>
      <c r="K139" s="49">
        <v>1.42</v>
      </c>
      <c r="L139" s="49">
        <v>1.23</v>
      </c>
      <c r="M139" s="40">
        <f t="shared" si="11"/>
        <v>297711.03775091976</v>
      </c>
      <c r="N139" s="41">
        <f t="shared" si="12"/>
        <v>2377.5534264830394</v>
      </c>
      <c r="O139" s="13"/>
      <c r="P139" s="13"/>
      <c r="Q139" s="13"/>
      <c r="R139" s="13"/>
      <c r="S139" s="13"/>
      <c r="T139" s="13"/>
    </row>
    <row r="140" spans="1:20" x14ac:dyDescent="0.25">
      <c r="A140" s="32" t="s">
        <v>215</v>
      </c>
      <c r="B140" s="33" t="s">
        <v>472</v>
      </c>
      <c r="C140" s="48" t="s">
        <v>254</v>
      </c>
      <c r="D140" s="48" t="s">
        <v>255</v>
      </c>
      <c r="E140" s="35" t="s">
        <v>229</v>
      </c>
      <c r="F140" s="35" t="s">
        <v>473</v>
      </c>
      <c r="G140" s="36" t="str">
        <f t="shared" si="9"/>
        <v>08</v>
      </c>
      <c r="H140" s="10" t="str">
        <f t="shared" si="10"/>
        <v>ROS - BS ASMNGSERMY08</v>
      </c>
      <c r="I140" s="37">
        <f>I139*1.25</f>
        <v>262069.57548496459</v>
      </c>
      <c r="J140" s="38"/>
      <c r="K140" s="49">
        <v>1.42</v>
      </c>
      <c r="L140" s="49">
        <v>1.23</v>
      </c>
      <c r="M140" s="40">
        <f t="shared" si="11"/>
        <v>372138.79718864971</v>
      </c>
      <c r="N140" s="41">
        <f t="shared" si="12"/>
        <v>2971.9417831037999</v>
      </c>
      <c r="O140" s="13"/>
      <c r="P140" s="13"/>
      <c r="Q140" s="13"/>
      <c r="R140" s="13"/>
      <c r="S140" s="13"/>
      <c r="T140" s="13"/>
    </row>
    <row r="141" spans="1:20" x14ac:dyDescent="0.25">
      <c r="A141" s="32" t="s">
        <v>215</v>
      </c>
      <c r="B141" s="33" t="s">
        <v>474</v>
      </c>
      <c r="C141" s="48" t="s">
        <v>254</v>
      </c>
      <c r="D141" s="48" t="s">
        <v>255</v>
      </c>
      <c r="E141" s="35" t="s">
        <v>229</v>
      </c>
      <c r="F141" s="35" t="s">
        <v>475</v>
      </c>
      <c r="G141" s="36" t="str">
        <f t="shared" si="9"/>
        <v>09</v>
      </c>
      <c r="H141" s="10" t="str">
        <f t="shared" si="10"/>
        <v>ROS - BS ASMNGSERMY09</v>
      </c>
      <c r="I141" s="37">
        <f>I140*1.13</f>
        <v>296138.62029800995</v>
      </c>
      <c r="J141" s="38"/>
      <c r="K141" s="49">
        <v>1.42</v>
      </c>
      <c r="L141" s="49">
        <v>1.23</v>
      </c>
      <c r="M141" s="40">
        <f t="shared" si="11"/>
        <v>420516.84082317411</v>
      </c>
      <c r="N141" s="41">
        <f t="shared" si="12"/>
        <v>3358.2942149072933</v>
      </c>
      <c r="O141" s="13"/>
      <c r="P141" s="13"/>
      <c r="Q141" s="13"/>
      <c r="R141" s="13"/>
      <c r="S141" s="13"/>
      <c r="T141" s="13"/>
    </row>
    <row r="142" spans="1:20" x14ac:dyDescent="0.25">
      <c r="A142" s="32" t="s">
        <v>215</v>
      </c>
      <c r="B142" s="33" t="s">
        <v>476</v>
      </c>
      <c r="C142" s="48" t="s">
        <v>254</v>
      </c>
      <c r="D142" s="48" t="s">
        <v>255</v>
      </c>
      <c r="E142" s="35" t="s">
        <v>229</v>
      </c>
      <c r="F142" s="35" t="s">
        <v>477</v>
      </c>
      <c r="G142" s="36" t="str">
        <f t="shared" si="9"/>
        <v>10</v>
      </c>
      <c r="H142" s="10" t="str">
        <f t="shared" si="10"/>
        <v>ROS - BS ASMNGSERMY10</v>
      </c>
      <c r="I142" s="37">
        <f>I141*1.37</f>
        <v>405709.90980827366</v>
      </c>
      <c r="J142" s="38"/>
      <c r="K142" s="49">
        <v>1.42</v>
      </c>
      <c r="L142" s="49">
        <v>1.23</v>
      </c>
      <c r="M142" s="40">
        <f t="shared" si="11"/>
        <v>576108.07192774862</v>
      </c>
      <c r="N142" s="41">
        <f t="shared" si="12"/>
        <v>4600.8630744229922</v>
      </c>
      <c r="O142" s="13"/>
      <c r="P142" s="13"/>
      <c r="Q142" s="13"/>
      <c r="R142" s="13"/>
      <c r="S142" s="13"/>
      <c r="T142" s="13"/>
    </row>
    <row r="143" spans="1:20" x14ac:dyDescent="0.25">
      <c r="A143" s="32" t="s">
        <v>215</v>
      </c>
      <c r="B143" s="33" t="s">
        <v>476</v>
      </c>
      <c r="C143" s="48" t="s">
        <v>254</v>
      </c>
      <c r="D143" s="48" t="s">
        <v>255</v>
      </c>
      <c r="E143" s="35" t="s">
        <v>229</v>
      </c>
      <c r="F143" s="35" t="s">
        <v>478</v>
      </c>
      <c r="G143" s="36" t="str">
        <f t="shared" si="9"/>
        <v>11</v>
      </c>
      <c r="H143" s="10" t="str">
        <f t="shared" si="10"/>
        <v>ROS - BS ASMNGSERMY11</v>
      </c>
      <c r="I143" s="37">
        <f>I142*1.37</f>
        <v>555822.576437335</v>
      </c>
      <c r="J143" s="38"/>
      <c r="K143" s="49">
        <v>1.42</v>
      </c>
      <c r="L143" s="49">
        <v>1.23</v>
      </c>
      <c r="M143" s="40">
        <f t="shared" si="11"/>
        <v>789268.05854101561</v>
      </c>
      <c r="N143" s="41">
        <f t="shared" si="12"/>
        <v>6303.1824119594985</v>
      </c>
      <c r="O143" s="13"/>
      <c r="P143" s="13"/>
      <c r="Q143" s="13"/>
      <c r="R143" s="13"/>
      <c r="S143" s="13"/>
      <c r="T143" s="13"/>
    </row>
    <row r="144" spans="1:20" x14ac:dyDescent="0.25">
      <c r="A144" s="32" t="s">
        <v>215</v>
      </c>
      <c r="B144" s="33" t="s">
        <v>479</v>
      </c>
      <c r="C144" s="48" t="s">
        <v>254</v>
      </c>
      <c r="D144" s="48" t="s">
        <v>255</v>
      </c>
      <c r="E144" s="35" t="s">
        <v>229</v>
      </c>
      <c r="F144" s="35" t="s">
        <v>480</v>
      </c>
      <c r="G144" s="36" t="str">
        <f t="shared" si="9"/>
        <v>12</v>
      </c>
      <c r="H144" s="10" t="str">
        <f t="shared" si="10"/>
        <v>ROS - BS ASMNGSERMY12</v>
      </c>
      <c r="I144" s="37">
        <f>I143*1.37</f>
        <v>761476.92971914902</v>
      </c>
      <c r="J144" s="38"/>
      <c r="K144" s="49">
        <v>1.42</v>
      </c>
      <c r="L144" s="49">
        <v>1.23</v>
      </c>
      <c r="M144" s="40">
        <f t="shared" si="11"/>
        <v>1081297.2402011915</v>
      </c>
      <c r="N144" s="41">
        <f t="shared" si="12"/>
        <v>8635.3599043845152</v>
      </c>
      <c r="O144" s="13"/>
      <c r="P144" s="13"/>
      <c r="Q144" s="13"/>
      <c r="R144" s="13"/>
      <c r="S144" s="13"/>
      <c r="T144" s="13"/>
    </row>
    <row r="145" spans="1:20" x14ac:dyDescent="0.25">
      <c r="A145" s="32" t="s">
        <v>215</v>
      </c>
      <c r="B145" s="33" t="s">
        <v>481</v>
      </c>
      <c r="C145" s="48" t="s">
        <v>254</v>
      </c>
      <c r="D145" s="48" t="s">
        <v>255</v>
      </c>
      <c r="E145" s="35" t="s">
        <v>229</v>
      </c>
      <c r="F145" s="35" t="s">
        <v>482</v>
      </c>
      <c r="G145" s="36" t="str">
        <f t="shared" si="9"/>
        <v>13</v>
      </c>
      <c r="H145" s="10" t="str">
        <f t="shared" si="10"/>
        <v>ROS - BS ASMNGSERMY13</v>
      </c>
      <c r="I145" s="37">
        <f>I144*1.2</f>
        <v>913772.3156629788</v>
      </c>
      <c r="J145" s="38"/>
      <c r="K145" s="49">
        <v>1.42</v>
      </c>
      <c r="L145" s="49">
        <v>1.23</v>
      </c>
      <c r="M145" s="40">
        <f t="shared" si="11"/>
        <v>1297556.6882414299</v>
      </c>
      <c r="N145" s="41">
        <f t="shared" si="12"/>
        <v>10362.431885261418</v>
      </c>
      <c r="O145" s="13"/>
      <c r="P145" s="13"/>
      <c r="Q145" s="13"/>
      <c r="R145" s="13"/>
      <c r="S145" s="13"/>
      <c r="T145" s="13"/>
    </row>
    <row r="146" spans="1:20" x14ac:dyDescent="0.25">
      <c r="A146" s="32" t="s">
        <v>215</v>
      </c>
      <c r="B146" s="33" t="s">
        <v>481</v>
      </c>
      <c r="C146" s="48" t="s">
        <v>254</v>
      </c>
      <c r="D146" s="48" t="s">
        <v>255</v>
      </c>
      <c r="E146" s="35" t="s">
        <v>229</v>
      </c>
      <c r="F146" s="35" t="s">
        <v>483</v>
      </c>
      <c r="G146" s="36" t="str">
        <f t="shared" si="9"/>
        <v>14</v>
      </c>
      <c r="H146" s="10" t="str">
        <f t="shared" si="10"/>
        <v>ROS - BS ASMNGSERMY14</v>
      </c>
      <c r="I146" s="37"/>
      <c r="J146" s="38"/>
      <c r="K146" s="49">
        <v>1.42</v>
      </c>
      <c r="L146" s="49">
        <v>1.23</v>
      </c>
      <c r="M146" s="40">
        <f t="shared" si="11"/>
        <v>0</v>
      </c>
      <c r="N146" s="41">
        <f t="shared" si="12"/>
        <v>0</v>
      </c>
      <c r="O146" s="13"/>
      <c r="P146" s="13"/>
      <c r="Q146" s="13"/>
      <c r="R146" s="13"/>
      <c r="S146" s="13"/>
      <c r="T146" s="13"/>
    </row>
    <row r="147" spans="1:20" x14ac:dyDescent="0.25">
      <c r="A147" s="32" t="s">
        <v>215</v>
      </c>
      <c r="B147" s="33" t="s">
        <v>484</v>
      </c>
      <c r="C147" s="48" t="s">
        <v>254</v>
      </c>
      <c r="D147" s="48" t="s">
        <v>255</v>
      </c>
      <c r="E147" s="35" t="s">
        <v>229</v>
      </c>
      <c r="F147" s="35" t="s">
        <v>485</v>
      </c>
      <c r="G147" s="36" t="str">
        <f t="shared" si="9"/>
        <v>01</v>
      </c>
      <c r="H147" s="10" t="str">
        <f t="shared" si="10"/>
        <v>ROS - BS ASMNGSERFZ01</v>
      </c>
      <c r="I147" s="37">
        <v>49506.516097500004</v>
      </c>
      <c r="J147" s="38"/>
      <c r="K147" s="49">
        <v>1.42</v>
      </c>
      <c r="L147" s="49">
        <v>1.23</v>
      </c>
      <c r="M147" s="40">
        <f t="shared" si="11"/>
        <v>70299.252858449996</v>
      </c>
      <c r="N147" s="41">
        <f t="shared" si="12"/>
        <v>561.417644355677</v>
      </c>
      <c r="O147" s="13"/>
      <c r="P147" s="13"/>
      <c r="Q147" s="13"/>
      <c r="R147" s="13"/>
      <c r="S147" s="13"/>
      <c r="T147" s="13"/>
    </row>
    <row r="148" spans="1:20" x14ac:dyDescent="0.25">
      <c r="A148" s="32" t="s">
        <v>215</v>
      </c>
      <c r="B148" s="33" t="s">
        <v>486</v>
      </c>
      <c r="C148" s="48" t="s">
        <v>254</v>
      </c>
      <c r="D148" s="48" t="s">
        <v>255</v>
      </c>
      <c r="E148" s="35" t="s">
        <v>229</v>
      </c>
      <c r="F148" s="35" t="s">
        <v>487</v>
      </c>
      <c r="G148" s="36" t="str">
        <f t="shared" si="9"/>
        <v>02</v>
      </c>
      <c r="H148" s="10" t="str">
        <f t="shared" si="10"/>
        <v>ROS - BS ASMNGSERFZ02</v>
      </c>
      <c r="I148" s="37">
        <v>62984.424920626567</v>
      </c>
      <c r="J148" s="38"/>
      <c r="K148" s="49">
        <v>1.42</v>
      </c>
      <c r="L148" s="49">
        <v>1.23</v>
      </c>
      <c r="M148" s="40">
        <f t="shared" si="11"/>
        <v>89437.883387289723</v>
      </c>
      <c r="N148" s="41">
        <f t="shared" si="12"/>
        <v>714.26087427349432</v>
      </c>
      <c r="O148" s="13"/>
      <c r="P148" s="13"/>
      <c r="Q148" s="13"/>
      <c r="R148" s="13"/>
      <c r="S148" s="13"/>
      <c r="T148" s="13"/>
    </row>
    <row r="149" spans="1:20" x14ac:dyDescent="0.25">
      <c r="A149" s="32" t="s">
        <v>215</v>
      </c>
      <c r="B149" s="33" t="s">
        <v>488</v>
      </c>
      <c r="C149" s="48" t="s">
        <v>254</v>
      </c>
      <c r="D149" s="48" t="s">
        <v>255</v>
      </c>
      <c r="E149" s="35" t="s">
        <v>229</v>
      </c>
      <c r="F149" s="35" t="s">
        <v>489</v>
      </c>
      <c r="G149" s="36" t="str">
        <f t="shared" si="9"/>
        <v>03</v>
      </c>
      <c r="H149" s="10" t="str">
        <f t="shared" si="10"/>
        <v>ROS - BS ASMNGSERFZ03</v>
      </c>
      <c r="I149" s="37">
        <v>90973.994219139393</v>
      </c>
      <c r="J149" s="38"/>
      <c r="K149" s="49">
        <v>1.42</v>
      </c>
      <c r="L149" s="49">
        <v>1.23</v>
      </c>
      <c r="M149" s="40">
        <f t="shared" si="11"/>
        <v>129183.07179117794</v>
      </c>
      <c r="N149" s="41">
        <f t="shared" si="12"/>
        <v>1031.6703649989902</v>
      </c>
      <c r="O149" s="13"/>
      <c r="P149" s="13"/>
      <c r="Q149" s="13"/>
      <c r="R149" s="13"/>
      <c r="S149" s="13"/>
      <c r="T149" s="13"/>
    </row>
    <row r="150" spans="1:20" x14ac:dyDescent="0.25">
      <c r="A150" s="32" t="s">
        <v>215</v>
      </c>
      <c r="B150" s="33" t="s">
        <v>490</v>
      </c>
      <c r="C150" s="48" t="s">
        <v>254</v>
      </c>
      <c r="D150" s="48" t="s">
        <v>255</v>
      </c>
      <c r="E150" s="35" t="s">
        <v>229</v>
      </c>
      <c r="F150" s="35" t="s">
        <v>491</v>
      </c>
      <c r="G150" s="36" t="str">
        <f t="shared" si="9"/>
        <v>04</v>
      </c>
      <c r="H150" s="10" t="str">
        <f t="shared" si="10"/>
        <v>ROS - BS ASMNGSERFZ04</v>
      </c>
      <c r="I150" s="37">
        <v>112603.80841338547</v>
      </c>
      <c r="J150" s="38"/>
      <c r="K150" s="49">
        <v>1.42</v>
      </c>
      <c r="L150" s="49">
        <v>1.23</v>
      </c>
      <c r="M150" s="40">
        <f t="shared" si="11"/>
        <v>159897.40794700736</v>
      </c>
      <c r="N150" s="41">
        <f t="shared" si="12"/>
        <v>1276.9584662434615</v>
      </c>
      <c r="O150" s="13"/>
      <c r="P150" s="13"/>
      <c r="Q150" s="13"/>
      <c r="R150" s="13"/>
      <c r="S150" s="13"/>
      <c r="T150" s="13"/>
    </row>
    <row r="151" spans="1:20" x14ac:dyDescent="0.25">
      <c r="A151" s="32" t="s">
        <v>215</v>
      </c>
      <c r="B151" s="33" t="s">
        <v>188</v>
      </c>
      <c r="C151" s="48" t="s">
        <v>254</v>
      </c>
      <c r="D151" s="48" t="s">
        <v>255</v>
      </c>
      <c r="E151" s="35" t="s">
        <v>229</v>
      </c>
      <c r="F151" s="35" t="s">
        <v>492</v>
      </c>
      <c r="G151" s="36" t="str">
        <f t="shared" si="9"/>
        <v>05</v>
      </c>
      <c r="H151" s="10" t="str">
        <f t="shared" si="10"/>
        <v>ROS - BS ASMNGSERMZ05</v>
      </c>
      <c r="I151" s="37">
        <v>136859.90099588473</v>
      </c>
      <c r="J151" s="38"/>
      <c r="K151" s="49">
        <v>1.42</v>
      </c>
      <c r="L151" s="49">
        <v>1.23</v>
      </c>
      <c r="M151" s="40">
        <f t="shared" si="11"/>
        <v>194341.05941415631</v>
      </c>
      <c r="N151" s="41">
        <f t="shared" si="12"/>
        <v>1552.0292939324981</v>
      </c>
      <c r="O151" s="13"/>
      <c r="P151" s="13"/>
      <c r="Q151" s="13"/>
      <c r="R151" s="13"/>
      <c r="S151" s="13"/>
      <c r="T151" s="13"/>
    </row>
    <row r="152" spans="1:20" x14ac:dyDescent="0.25">
      <c r="A152" s="32" t="s">
        <v>215</v>
      </c>
      <c r="B152" s="33" t="s">
        <v>493</v>
      </c>
      <c r="C152" s="48" t="s">
        <v>254</v>
      </c>
      <c r="D152" s="48" t="s">
        <v>255</v>
      </c>
      <c r="E152" s="35" t="s">
        <v>229</v>
      </c>
      <c r="F152" s="35" t="s">
        <v>494</v>
      </c>
      <c r="G152" s="36" t="str">
        <f t="shared" si="9"/>
        <v>06</v>
      </c>
      <c r="H152" s="10" t="str">
        <f t="shared" si="10"/>
        <v>ROS - BS ASMNGSERMZ06</v>
      </c>
      <c r="I152" s="37">
        <v>154901.55348646434</v>
      </c>
      <c r="J152" s="38"/>
      <c r="K152" s="49">
        <v>1.42</v>
      </c>
      <c r="L152" s="49">
        <v>1.23</v>
      </c>
      <c r="M152" s="40">
        <f t="shared" si="11"/>
        <v>219960.20595077935</v>
      </c>
      <c r="N152" s="41">
        <f t="shared" si="12"/>
        <v>1756.626644745807</v>
      </c>
      <c r="O152" s="13"/>
      <c r="P152" s="13"/>
      <c r="Q152" s="13"/>
      <c r="R152" s="13"/>
      <c r="S152" s="13"/>
      <c r="T152" s="13"/>
    </row>
    <row r="153" spans="1:20" x14ac:dyDescent="0.25">
      <c r="A153" s="32" t="s">
        <v>215</v>
      </c>
      <c r="B153" s="33" t="s">
        <v>495</v>
      </c>
      <c r="C153" s="48" t="s">
        <v>254</v>
      </c>
      <c r="D153" s="48" t="s">
        <v>255</v>
      </c>
      <c r="E153" s="35" t="s">
        <v>229</v>
      </c>
      <c r="F153" s="35" t="s">
        <v>496</v>
      </c>
      <c r="G153" s="36" t="str">
        <f t="shared" si="9"/>
        <v>07</v>
      </c>
      <c r="H153" s="10" t="str">
        <f t="shared" si="10"/>
        <v>ROS - BS ASMNGSERMZ07</v>
      </c>
      <c r="I153" s="37">
        <v>193796.02639144709</v>
      </c>
      <c r="J153" s="38"/>
      <c r="K153" s="49">
        <v>1.42</v>
      </c>
      <c r="L153" s="49">
        <v>1.23</v>
      </c>
      <c r="M153" s="40">
        <f t="shared" si="11"/>
        <v>275190.35747585486</v>
      </c>
      <c r="N153" s="41">
        <f t="shared" si="12"/>
        <v>2197.7007715085629</v>
      </c>
      <c r="O153" s="13"/>
      <c r="P153" s="13"/>
      <c r="Q153" s="13"/>
      <c r="R153" s="13"/>
      <c r="S153" s="13"/>
      <c r="T153" s="13"/>
    </row>
    <row r="154" spans="1:20" x14ac:dyDescent="0.25">
      <c r="A154" s="32" t="s">
        <v>215</v>
      </c>
      <c r="B154" s="33" t="s">
        <v>497</v>
      </c>
      <c r="C154" s="48" t="s">
        <v>254</v>
      </c>
      <c r="D154" s="48" t="s">
        <v>255</v>
      </c>
      <c r="E154" s="35" t="s">
        <v>229</v>
      </c>
      <c r="F154" s="35" t="s">
        <v>498</v>
      </c>
      <c r="G154" s="36" t="str">
        <f t="shared" si="9"/>
        <v>08</v>
      </c>
      <c r="H154" s="10" t="str">
        <f t="shared" si="10"/>
        <v>ROS - BS ASMNGSERMZ08</v>
      </c>
      <c r="I154" s="37">
        <f>I153*1.25</f>
        <v>242245.03298930885</v>
      </c>
      <c r="J154" s="38"/>
      <c r="K154" s="49">
        <v>1.42</v>
      </c>
      <c r="L154" s="49">
        <v>1.23</v>
      </c>
      <c r="M154" s="40">
        <f t="shared" si="11"/>
        <v>343987.94684481854</v>
      </c>
      <c r="N154" s="41">
        <f t="shared" si="12"/>
        <v>2747.1259643857038</v>
      </c>
      <c r="O154" s="13"/>
      <c r="P154" s="13"/>
      <c r="Q154" s="13"/>
      <c r="R154" s="13"/>
      <c r="S154" s="13"/>
      <c r="T154" s="13"/>
    </row>
    <row r="155" spans="1:20" x14ac:dyDescent="0.25">
      <c r="A155" s="32" t="s">
        <v>215</v>
      </c>
      <c r="B155" s="33" t="s">
        <v>499</v>
      </c>
      <c r="C155" s="48" t="s">
        <v>254</v>
      </c>
      <c r="D155" s="48" t="s">
        <v>255</v>
      </c>
      <c r="E155" s="35" t="s">
        <v>229</v>
      </c>
      <c r="F155" s="35" t="s">
        <v>500</v>
      </c>
      <c r="G155" s="36" t="str">
        <f t="shared" si="9"/>
        <v>09</v>
      </c>
      <c r="H155" s="10" t="str">
        <f t="shared" si="10"/>
        <v>ROS - BS ASMNGSERMZ09</v>
      </c>
      <c r="I155" s="37">
        <f>I154*1.13</f>
        <v>273736.88727791898</v>
      </c>
      <c r="J155" s="38"/>
      <c r="K155" s="49">
        <v>1.42</v>
      </c>
      <c r="L155" s="49">
        <v>1.23</v>
      </c>
      <c r="M155" s="40">
        <f t="shared" si="11"/>
        <v>388706.37993464497</v>
      </c>
      <c r="N155" s="41">
        <f t="shared" si="12"/>
        <v>3104.2523397558448</v>
      </c>
      <c r="O155" s="13"/>
      <c r="P155" s="13"/>
      <c r="Q155" s="13"/>
      <c r="R155" s="13"/>
      <c r="S155" s="13"/>
      <c r="T155" s="13"/>
    </row>
    <row r="156" spans="1:20" x14ac:dyDescent="0.25">
      <c r="A156" s="32" t="s">
        <v>215</v>
      </c>
      <c r="B156" s="33" t="s">
        <v>501</v>
      </c>
      <c r="C156" s="48" t="s">
        <v>254</v>
      </c>
      <c r="D156" s="48" t="s">
        <v>255</v>
      </c>
      <c r="E156" s="35" t="s">
        <v>229</v>
      </c>
      <c r="F156" s="35" t="s">
        <v>502</v>
      </c>
      <c r="G156" s="36" t="str">
        <f t="shared" si="9"/>
        <v>10</v>
      </c>
      <c r="H156" s="10" t="str">
        <f t="shared" si="10"/>
        <v>ROS - BS ASMNGSERMZ10</v>
      </c>
      <c r="I156" s="37">
        <f>I155*1.37</f>
        <v>375019.53557074902</v>
      </c>
      <c r="J156" s="38"/>
      <c r="K156" s="49">
        <v>1.42</v>
      </c>
      <c r="L156" s="49">
        <v>1.23</v>
      </c>
      <c r="M156" s="40">
        <f t="shared" si="11"/>
        <v>532527.7405104636</v>
      </c>
      <c r="N156" s="41">
        <f t="shared" si="12"/>
        <v>4252.8257054655069</v>
      </c>
      <c r="O156" s="13"/>
      <c r="P156" s="13"/>
      <c r="Q156" s="13"/>
      <c r="R156" s="13"/>
      <c r="S156" s="13"/>
      <c r="T156" s="13"/>
    </row>
    <row r="157" spans="1:20" x14ac:dyDescent="0.25">
      <c r="A157" s="32" t="s">
        <v>215</v>
      </c>
      <c r="B157" s="33" t="s">
        <v>501</v>
      </c>
      <c r="C157" s="48" t="s">
        <v>254</v>
      </c>
      <c r="D157" s="48" t="s">
        <v>255</v>
      </c>
      <c r="E157" s="35" t="s">
        <v>229</v>
      </c>
      <c r="F157" s="35" t="s">
        <v>503</v>
      </c>
      <c r="G157" s="36" t="str">
        <f t="shared" si="9"/>
        <v>11</v>
      </c>
      <c r="H157" s="10" t="str">
        <f t="shared" si="10"/>
        <v>ROS - BS ASMNGSERMZ11</v>
      </c>
      <c r="I157" s="37">
        <f>I156*1.37</f>
        <v>513776.76373192621</v>
      </c>
      <c r="J157" s="38"/>
      <c r="K157" s="49">
        <v>1.42</v>
      </c>
      <c r="L157" s="49">
        <v>1.23</v>
      </c>
      <c r="M157" s="40">
        <f t="shared" si="11"/>
        <v>729563.00449933519</v>
      </c>
      <c r="N157" s="41">
        <f t="shared" si="12"/>
        <v>5826.3712164877452</v>
      </c>
      <c r="O157" s="13"/>
      <c r="P157" s="13"/>
      <c r="Q157" s="13"/>
      <c r="R157" s="13"/>
      <c r="S157" s="13"/>
      <c r="T157" s="13"/>
    </row>
    <row r="158" spans="1:20" x14ac:dyDescent="0.25">
      <c r="A158" s="32" t="s">
        <v>215</v>
      </c>
      <c r="B158" s="33" t="s">
        <v>504</v>
      </c>
      <c r="C158" s="48" t="s">
        <v>254</v>
      </c>
      <c r="D158" s="48" t="s">
        <v>255</v>
      </c>
      <c r="E158" s="35" t="s">
        <v>229</v>
      </c>
      <c r="F158" s="35" t="s">
        <v>505</v>
      </c>
      <c r="G158" s="36" t="str">
        <f t="shared" si="9"/>
        <v>12</v>
      </c>
      <c r="H158" s="10" t="str">
        <f t="shared" si="10"/>
        <v>ROS - BS ASMNGSERMZ12</v>
      </c>
      <c r="I158" s="37">
        <f>I157*1.37</f>
        <v>703874.16631273902</v>
      </c>
      <c r="J158" s="38"/>
      <c r="K158" s="49">
        <v>1.42</v>
      </c>
      <c r="L158" s="49">
        <v>1.23</v>
      </c>
      <c r="M158" s="40">
        <f t="shared" si="11"/>
        <v>999501.31616408937</v>
      </c>
      <c r="N158" s="41">
        <f t="shared" si="12"/>
        <v>7982.1285665882124</v>
      </c>
      <c r="O158" s="13"/>
      <c r="P158" s="13"/>
      <c r="Q158" s="13"/>
      <c r="R158" s="13"/>
      <c r="S158" s="13"/>
      <c r="T158" s="13"/>
    </row>
    <row r="159" spans="1:20" x14ac:dyDescent="0.25">
      <c r="A159" s="32" t="s">
        <v>215</v>
      </c>
      <c r="B159" s="33" t="s">
        <v>323</v>
      </c>
      <c r="C159" s="48" t="s">
        <v>254</v>
      </c>
      <c r="D159" s="48" t="s">
        <v>255</v>
      </c>
      <c r="E159" s="35" t="s">
        <v>229</v>
      </c>
      <c r="F159" s="35" t="s">
        <v>506</v>
      </c>
      <c r="G159" s="36" t="str">
        <f t="shared" si="9"/>
        <v>13</v>
      </c>
      <c r="H159" s="10" t="str">
        <f t="shared" si="10"/>
        <v>ROS - BS ASMNGSERMZ13</v>
      </c>
      <c r="I159" s="37">
        <f>I158*1.2</f>
        <v>844648.99957528675</v>
      </c>
      <c r="J159" s="38"/>
      <c r="K159" s="49">
        <v>1.42</v>
      </c>
      <c r="L159" s="49">
        <v>1.23</v>
      </c>
      <c r="M159" s="40">
        <f t="shared" si="11"/>
        <v>1199401.5793969072</v>
      </c>
      <c r="N159" s="41">
        <f t="shared" si="12"/>
        <v>9578.5542799058567</v>
      </c>
      <c r="O159" s="13"/>
      <c r="P159" s="13"/>
      <c r="Q159" s="13"/>
      <c r="R159" s="13"/>
      <c r="S159" s="13"/>
      <c r="T159" s="13"/>
    </row>
    <row r="160" spans="1:20" ht="15.75" thickBot="1" x14ac:dyDescent="0.3">
      <c r="A160" s="32" t="s">
        <v>215</v>
      </c>
      <c r="B160" s="33" t="s">
        <v>323</v>
      </c>
      <c r="C160" s="48" t="s">
        <v>254</v>
      </c>
      <c r="D160" s="48" t="s">
        <v>255</v>
      </c>
      <c r="E160" s="35" t="s">
        <v>229</v>
      </c>
      <c r="F160" s="35" t="s">
        <v>507</v>
      </c>
      <c r="G160" s="36" t="str">
        <f t="shared" si="9"/>
        <v>14</v>
      </c>
      <c r="H160" s="10" t="str">
        <f t="shared" si="10"/>
        <v>ROS - BS ASMNGSERMZ14</v>
      </c>
      <c r="I160" s="37"/>
      <c r="J160" s="38"/>
      <c r="K160" s="49">
        <v>1.42</v>
      </c>
      <c r="L160" s="49">
        <v>1.23</v>
      </c>
      <c r="M160" s="40">
        <f t="shared" si="11"/>
        <v>0</v>
      </c>
      <c r="N160" s="41">
        <f t="shared" si="12"/>
        <v>0</v>
      </c>
      <c r="O160" s="13"/>
      <c r="P160" s="13"/>
      <c r="Q160" s="13"/>
      <c r="R160" s="13"/>
      <c r="S160" s="13"/>
      <c r="T160" s="13"/>
    </row>
    <row r="161" spans="1:20" x14ac:dyDescent="0.25">
      <c r="A161" s="45" t="s">
        <v>213</v>
      </c>
      <c r="B161" s="33" t="s">
        <v>508</v>
      </c>
      <c r="C161" s="48" t="s">
        <v>254</v>
      </c>
      <c r="D161" s="48" t="s">
        <v>255</v>
      </c>
      <c r="E161" s="35" t="s">
        <v>225</v>
      </c>
      <c r="F161" s="35" t="s">
        <v>226</v>
      </c>
      <c r="G161" s="36" t="str">
        <f t="shared" si="9"/>
        <v>05</v>
      </c>
      <c r="H161" s="10" t="str">
        <f t="shared" si="10"/>
        <v>ROS - BS ASPROJCTPM05</v>
      </c>
      <c r="I161" s="37">
        <v>128317.22754471276</v>
      </c>
      <c r="J161" s="38"/>
      <c r="K161" s="49">
        <v>1.42</v>
      </c>
      <c r="L161" s="49">
        <v>1.23</v>
      </c>
      <c r="M161" s="40">
        <f t="shared" si="11"/>
        <v>182210.46311349212</v>
      </c>
      <c r="N161" s="41">
        <f t="shared" si="12"/>
        <v>1455.1530040313605</v>
      </c>
      <c r="O161" s="13"/>
      <c r="P161" s="13"/>
      <c r="Q161" s="13"/>
      <c r="R161" s="13"/>
      <c r="S161" s="13"/>
      <c r="T161" s="13"/>
    </row>
    <row r="162" spans="1:20" x14ac:dyDescent="0.25">
      <c r="A162" s="32" t="s">
        <v>213</v>
      </c>
      <c r="B162" s="33" t="s">
        <v>220</v>
      </c>
      <c r="C162" s="48" t="s">
        <v>254</v>
      </c>
      <c r="D162" s="48" t="s">
        <v>255</v>
      </c>
      <c r="E162" s="35" t="s">
        <v>225</v>
      </c>
      <c r="F162" s="35" t="s">
        <v>219</v>
      </c>
      <c r="G162" s="36" t="str">
        <f t="shared" si="9"/>
        <v>06</v>
      </c>
      <c r="H162" s="10" t="str">
        <f t="shared" si="10"/>
        <v>ROS - BS ASPROJCTPM06</v>
      </c>
      <c r="I162" s="37">
        <v>155000</v>
      </c>
      <c r="J162" s="38">
        <v>0.15</v>
      </c>
      <c r="K162" s="49">
        <v>1.42</v>
      </c>
      <c r="L162" s="49">
        <v>1.23</v>
      </c>
      <c r="M162" s="40">
        <f t="shared" si="11"/>
        <v>248697.5</v>
      </c>
      <c r="N162" s="41">
        <f t="shared" si="12"/>
        <v>1986.1258680555552</v>
      </c>
      <c r="O162" s="13"/>
      <c r="P162" s="13"/>
      <c r="Q162" s="13"/>
      <c r="R162" s="13"/>
      <c r="S162" s="13"/>
      <c r="T162" s="13"/>
    </row>
    <row r="163" spans="1:20" x14ac:dyDescent="0.25">
      <c r="A163" s="32" t="s">
        <v>213</v>
      </c>
      <c r="B163" s="33" t="s">
        <v>509</v>
      </c>
      <c r="C163" s="48" t="s">
        <v>254</v>
      </c>
      <c r="D163" s="48" t="s">
        <v>255</v>
      </c>
      <c r="E163" s="35" t="s">
        <v>225</v>
      </c>
      <c r="F163" s="35" t="s">
        <v>510</v>
      </c>
      <c r="G163" s="36" t="str">
        <f t="shared" si="9"/>
        <v>07</v>
      </c>
      <c r="H163" s="10" t="str">
        <f t="shared" si="10"/>
        <v>ROS - BS ASPROJCTPM07</v>
      </c>
      <c r="I163" s="37">
        <v>194339.06491871143</v>
      </c>
      <c r="J163" s="38">
        <v>0.2</v>
      </c>
      <c r="K163" s="49">
        <v>1.42</v>
      </c>
      <c r="L163" s="49">
        <v>1.23</v>
      </c>
      <c r="M163" s="40">
        <f t="shared" si="11"/>
        <v>323768.88215457322</v>
      </c>
      <c r="N163" s="41">
        <f t="shared" si="12"/>
        <v>2585.6542672066607</v>
      </c>
      <c r="O163" s="13"/>
      <c r="P163" s="13"/>
      <c r="Q163" s="13"/>
      <c r="R163" s="13"/>
      <c r="S163" s="13"/>
      <c r="T163" s="13"/>
    </row>
    <row r="164" spans="1:20" x14ac:dyDescent="0.25">
      <c r="A164" s="32" t="s">
        <v>213</v>
      </c>
      <c r="B164" s="33" t="s">
        <v>511</v>
      </c>
      <c r="C164" s="48" t="s">
        <v>254</v>
      </c>
      <c r="D164" s="48" t="s">
        <v>255</v>
      </c>
      <c r="E164" s="35" t="s">
        <v>225</v>
      </c>
      <c r="F164" s="35" t="s">
        <v>512</v>
      </c>
      <c r="G164" s="36" t="str">
        <f t="shared" si="9"/>
        <v>08</v>
      </c>
      <c r="H164" s="10" t="str">
        <f t="shared" si="10"/>
        <v>ROS - BS ASPROJCTPM08</v>
      </c>
      <c r="I164" s="37">
        <f>I163*1.25</f>
        <v>242923.83114838929</v>
      </c>
      <c r="J164" s="38">
        <v>0.2</v>
      </c>
      <c r="K164" s="49">
        <v>1.42</v>
      </c>
      <c r="L164" s="49">
        <v>1.23</v>
      </c>
      <c r="M164" s="40">
        <f t="shared" si="11"/>
        <v>404711.10269321653</v>
      </c>
      <c r="N164" s="41">
        <f t="shared" si="12"/>
        <v>3232.0678340083268</v>
      </c>
      <c r="O164" s="13"/>
      <c r="P164" s="13"/>
      <c r="Q164" s="13"/>
      <c r="R164" s="13"/>
      <c r="S164" s="13"/>
      <c r="T164" s="13"/>
    </row>
    <row r="165" spans="1:20" x14ac:dyDescent="0.25">
      <c r="A165" s="32" t="s">
        <v>213</v>
      </c>
      <c r="B165" s="33" t="s">
        <v>513</v>
      </c>
      <c r="C165" s="48" t="s">
        <v>254</v>
      </c>
      <c r="D165" s="48" t="s">
        <v>255</v>
      </c>
      <c r="E165" s="35" t="s">
        <v>225</v>
      </c>
      <c r="F165" s="35" t="s">
        <v>514</v>
      </c>
      <c r="G165" s="36" t="str">
        <f t="shared" si="9"/>
        <v>09</v>
      </c>
      <c r="H165" s="10" t="str">
        <f t="shared" si="10"/>
        <v>ROS - BS ASPROJCTPM09</v>
      </c>
      <c r="I165" s="37">
        <f>I164*1.13</f>
        <v>274503.92919767986</v>
      </c>
      <c r="J165" s="38">
        <v>0.3</v>
      </c>
      <c r="K165" s="49">
        <v>1.42</v>
      </c>
      <c r="L165" s="49">
        <v>1.23</v>
      </c>
      <c r="M165" s="40">
        <f t="shared" si="11"/>
        <v>491087.52933464927</v>
      </c>
      <c r="N165" s="41">
        <f t="shared" si="12"/>
        <v>3921.8795745475459</v>
      </c>
      <c r="O165" s="13"/>
      <c r="P165" s="13"/>
      <c r="Q165" s="13"/>
      <c r="R165" s="13"/>
      <c r="S165" s="13"/>
      <c r="T165" s="13"/>
    </row>
    <row r="166" spans="1:20" x14ac:dyDescent="0.25">
      <c r="A166" s="32" t="s">
        <v>213</v>
      </c>
      <c r="B166" s="33" t="s">
        <v>515</v>
      </c>
      <c r="C166" s="48" t="s">
        <v>254</v>
      </c>
      <c r="D166" s="48" t="s">
        <v>255</v>
      </c>
      <c r="E166" s="35" t="s">
        <v>225</v>
      </c>
      <c r="F166" s="35" t="s">
        <v>516</v>
      </c>
      <c r="G166" s="36" t="str">
        <f t="shared" si="9"/>
        <v>10</v>
      </c>
      <c r="H166" s="10" t="str">
        <f t="shared" si="10"/>
        <v>ROS - BS ASPROJCTPM10</v>
      </c>
      <c r="I166" s="37">
        <f>I165*1.37</f>
        <v>376070.38300082146</v>
      </c>
      <c r="J166" s="38">
        <v>0.3</v>
      </c>
      <c r="K166" s="49">
        <v>1.42</v>
      </c>
      <c r="L166" s="49">
        <v>1.23</v>
      </c>
      <c r="M166" s="40">
        <f t="shared" si="11"/>
        <v>672789.91518846957</v>
      </c>
      <c r="N166" s="41">
        <f t="shared" si="12"/>
        <v>5372.9750171301384</v>
      </c>
      <c r="O166" s="13"/>
      <c r="P166" s="13"/>
      <c r="Q166" s="13"/>
      <c r="R166" s="13"/>
      <c r="S166" s="13"/>
      <c r="T166" s="13"/>
    </row>
    <row r="167" spans="1:20" x14ac:dyDescent="0.25">
      <c r="A167" s="32" t="s">
        <v>213</v>
      </c>
      <c r="B167" s="33" t="s">
        <v>517</v>
      </c>
      <c r="C167" s="48" t="s">
        <v>254</v>
      </c>
      <c r="D167" s="48" t="s">
        <v>255</v>
      </c>
      <c r="E167" s="35" t="s">
        <v>225</v>
      </c>
      <c r="F167" s="35" t="s">
        <v>518</v>
      </c>
      <c r="G167" s="36" t="str">
        <f t="shared" si="9"/>
        <v>05</v>
      </c>
      <c r="H167" s="10" t="str">
        <f t="shared" si="10"/>
        <v>ROS - BS ASPROJCTPU05</v>
      </c>
      <c r="I167" s="37">
        <v>128317.22754471276</v>
      </c>
      <c r="J167" s="38"/>
      <c r="K167" s="49">
        <v>1.42</v>
      </c>
      <c r="L167" s="49">
        <v>1.23</v>
      </c>
      <c r="M167" s="40">
        <f t="shared" si="11"/>
        <v>182210.46311349212</v>
      </c>
      <c r="N167" s="41">
        <f t="shared" si="12"/>
        <v>1455.1530040313605</v>
      </c>
      <c r="O167" s="13"/>
      <c r="P167" s="13"/>
      <c r="Q167" s="13"/>
      <c r="R167" s="13"/>
      <c r="S167" s="13"/>
      <c r="T167" s="13"/>
    </row>
    <row r="168" spans="1:20" x14ac:dyDescent="0.25">
      <c r="A168" s="32" t="s">
        <v>213</v>
      </c>
      <c r="B168" s="33" t="s">
        <v>519</v>
      </c>
      <c r="C168" s="48" t="s">
        <v>254</v>
      </c>
      <c r="D168" s="48" t="s">
        <v>255</v>
      </c>
      <c r="E168" s="35" t="s">
        <v>225</v>
      </c>
      <c r="F168" s="35" t="s">
        <v>520</v>
      </c>
      <c r="G168" s="36" t="str">
        <f t="shared" si="9"/>
        <v>06</v>
      </c>
      <c r="H168" s="10" t="str">
        <f t="shared" si="10"/>
        <v>ROS - BS ASPROJCTPU06</v>
      </c>
      <c r="I168" s="37">
        <v>155000</v>
      </c>
      <c r="J168" s="38">
        <v>0.15</v>
      </c>
      <c r="K168" s="49">
        <v>1.42</v>
      </c>
      <c r="L168" s="49">
        <v>1.23</v>
      </c>
      <c r="M168" s="40">
        <f t="shared" si="11"/>
        <v>248697.5</v>
      </c>
      <c r="N168" s="41">
        <f t="shared" si="12"/>
        <v>1986.1258680555552</v>
      </c>
      <c r="O168" s="13"/>
      <c r="P168" s="13"/>
      <c r="Q168" s="13"/>
      <c r="R168" s="13"/>
      <c r="S168" s="13"/>
      <c r="T168" s="13"/>
    </row>
    <row r="169" spans="1:20" x14ac:dyDescent="0.25">
      <c r="A169" s="32" t="s">
        <v>213</v>
      </c>
      <c r="B169" s="33" t="s">
        <v>521</v>
      </c>
      <c r="C169" s="48" t="s">
        <v>254</v>
      </c>
      <c r="D169" s="48" t="s">
        <v>255</v>
      </c>
      <c r="E169" s="35" t="s">
        <v>225</v>
      </c>
      <c r="F169" s="35" t="s">
        <v>522</v>
      </c>
      <c r="G169" s="36" t="str">
        <f t="shared" si="9"/>
        <v>07</v>
      </c>
      <c r="H169" s="10" t="str">
        <f t="shared" si="10"/>
        <v>ROS - BS ASPROJCTPU07</v>
      </c>
      <c r="I169" s="37">
        <v>194339.06491871143</v>
      </c>
      <c r="J169" s="38">
        <v>0.2</v>
      </c>
      <c r="K169" s="49">
        <v>1.42</v>
      </c>
      <c r="L169" s="49">
        <v>1.23</v>
      </c>
      <c r="M169" s="40">
        <f t="shared" si="11"/>
        <v>323768.88215457322</v>
      </c>
      <c r="N169" s="41">
        <f t="shared" si="12"/>
        <v>2585.6542672066607</v>
      </c>
      <c r="O169" s="13"/>
      <c r="P169" s="13"/>
      <c r="Q169" s="13"/>
      <c r="R169" s="13"/>
      <c r="S169" s="13"/>
      <c r="T169" s="13"/>
    </row>
    <row r="170" spans="1:20" x14ac:dyDescent="0.25">
      <c r="A170" s="32" t="s">
        <v>213</v>
      </c>
      <c r="B170" s="33" t="s">
        <v>523</v>
      </c>
      <c r="C170" s="48" t="s">
        <v>254</v>
      </c>
      <c r="D170" s="48" t="s">
        <v>255</v>
      </c>
      <c r="E170" s="35" t="s">
        <v>225</v>
      </c>
      <c r="F170" s="35" t="s">
        <v>524</v>
      </c>
      <c r="G170" s="36" t="str">
        <f t="shared" si="9"/>
        <v>08</v>
      </c>
      <c r="H170" s="10" t="str">
        <f t="shared" si="10"/>
        <v>ROS - BS ASPROJCTPU08</v>
      </c>
      <c r="I170" s="37">
        <f>I169*1.25</f>
        <v>242923.83114838929</v>
      </c>
      <c r="J170" s="38">
        <v>0.2</v>
      </c>
      <c r="K170" s="49">
        <v>1.42</v>
      </c>
      <c r="L170" s="49">
        <v>1.23</v>
      </c>
      <c r="M170" s="40">
        <f t="shared" si="11"/>
        <v>404711.10269321653</v>
      </c>
      <c r="N170" s="41">
        <f t="shared" si="12"/>
        <v>3232.0678340083268</v>
      </c>
      <c r="O170" s="13"/>
      <c r="P170" s="13"/>
      <c r="Q170" s="13"/>
      <c r="R170" s="13"/>
      <c r="S170" s="13"/>
      <c r="T170" s="13"/>
    </row>
    <row r="171" spans="1:20" x14ac:dyDescent="0.25">
      <c r="A171" s="32" t="s">
        <v>213</v>
      </c>
      <c r="B171" s="33" t="s">
        <v>525</v>
      </c>
      <c r="C171" s="48" t="s">
        <v>254</v>
      </c>
      <c r="D171" s="48" t="s">
        <v>255</v>
      </c>
      <c r="E171" s="35" t="s">
        <v>225</v>
      </c>
      <c r="F171" s="35" t="s">
        <v>526</v>
      </c>
      <c r="G171" s="36" t="str">
        <f t="shared" si="9"/>
        <v>09</v>
      </c>
      <c r="H171" s="10" t="str">
        <f t="shared" si="10"/>
        <v>ROS - BS ASPROJCTPU09</v>
      </c>
      <c r="I171" s="37">
        <f>I170*1.13</f>
        <v>274503.92919767986</v>
      </c>
      <c r="J171" s="38">
        <v>0.3</v>
      </c>
      <c r="K171" s="49">
        <v>1.42</v>
      </c>
      <c r="L171" s="49">
        <v>1.23</v>
      </c>
      <c r="M171" s="40">
        <f t="shared" si="11"/>
        <v>491087.52933464927</v>
      </c>
      <c r="N171" s="41">
        <f t="shared" si="12"/>
        <v>3921.8795745475459</v>
      </c>
      <c r="O171" s="13"/>
      <c r="P171" s="13"/>
      <c r="Q171" s="13"/>
      <c r="R171" s="13"/>
      <c r="S171" s="13"/>
      <c r="T171" s="13"/>
    </row>
    <row r="172" spans="1:20" x14ac:dyDescent="0.25">
      <c r="A172" s="32" t="s">
        <v>213</v>
      </c>
      <c r="B172" s="33" t="s">
        <v>527</v>
      </c>
      <c r="C172" s="48" t="s">
        <v>254</v>
      </c>
      <c r="D172" s="48" t="s">
        <v>255</v>
      </c>
      <c r="E172" s="35" t="s">
        <v>225</v>
      </c>
      <c r="F172" s="35" t="s">
        <v>528</v>
      </c>
      <c r="G172" s="36" t="str">
        <f t="shared" si="9"/>
        <v>10</v>
      </c>
      <c r="H172" s="10" t="str">
        <f t="shared" si="10"/>
        <v>ROS - BS ASPROJCTPU10</v>
      </c>
      <c r="I172" s="37">
        <f>I171*1.37</f>
        <v>376070.38300082146</v>
      </c>
      <c r="J172" s="38">
        <v>0.3</v>
      </c>
      <c r="K172" s="49">
        <v>1.42</v>
      </c>
      <c r="L172" s="49">
        <v>1.23</v>
      </c>
      <c r="M172" s="40">
        <f t="shared" si="11"/>
        <v>672789.91518846957</v>
      </c>
      <c r="N172" s="41">
        <f t="shared" si="12"/>
        <v>5372.9750171301384</v>
      </c>
      <c r="O172" s="13"/>
      <c r="P172" s="13"/>
      <c r="Q172" s="13"/>
      <c r="R172" s="13"/>
      <c r="S172" s="13"/>
      <c r="T172" s="13"/>
    </row>
    <row r="173" spans="1:20" x14ac:dyDescent="0.25">
      <c r="A173" s="32" t="s">
        <v>213</v>
      </c>
      <c r="B173" s="33" t="s">
        <v>529</v>
      </c>
      <c r="C173" s="48" t="s">
        <v>254</v>
      </c>
      <c r="D173" s="48" t="s">
        <v>255</v>
      </c>
      <c r="E173" s="35" t="s">
        <v>225</v>
      </c>
      <c r="F173" s="35" t="s">
        <v>530</v>
      </c>
      <c r="G173" s="36" t="str">
        <f t="shared" si="9"/>
        <v>05</v>
      </c>
      <c r="H173" s="10" t="str">
        <f t="shared" si="10"/>
        <v>ROS - BS ASPROJCTPW05</v>
      </c>
      <c r="I173" s="37">
        <f>I167</f>
        <v>128317.22754471276</v>
      </c>
      <c r="J173" s="38"/>
      <c r="K173" s="49">
        <v>1.42</v>
      </c>
      <c r="L173" s="49">
        <v>1.23</v>
      </c>
      <c r="M173" s="40">
        <f t="shared" si="11"/>
        <v>182210.46311349212</v>
      </c>
      <c r="N173" s="41">
        <f t="shared" si="12"/>
        <v>1455.1530040313605</v>
      </c>
      <c r="O173" s="13"/>
      <c r="P173" s="13"/>
      <c r="Q173" s="13"/>
      <c r="R173" s="13"/>
      <c r="S173" s="13"/>
      <c r="T173" s="13"/>
    </row>
    <row r="174" spans="1:20" x14ac:dyDescent="0.25">
      <c r="A174" s="32" t="s">
        <v>213</v>
      </c>
      <c r="B174" s="33" t="s">
        <v>531</v>
      </c>
      <c r="C174" s="48" t="s">
        <v>254</v>
      </c>
      <c r="D174" s="48" t="s">
        <v>255</v>
      </c>
      <c r="E174" s="35" t="s">
        <v>225</v>
      </c>
      <c r="F174" s="35" t="s">
        <v>532</v>
      </c>
      <c r="G174" s="36" t="str">
        <f t="shared" si="9"/>
        <v>06</v>
      </c>
      <c r="H174" s="10" t="str">
        <f t="shared" si="10"/>
        <v>ROS - BS ASPROJCTPW06</v>
      </c>
      <c r="I174" s="37">
        <v>170000</v>
      </c>
      <c r="J174" s="38">
        <v>0.15</v>
      </c>
      <c r="K174" s="49">
        <v>1.42</v>
      </c>
      <c r="L174" s="49">
        <v>1.23</v>
      </c>
      <c r="M174" s="40">
        <f t="shared" si="11"/>
        <v>272765</v>
      </c>
      <c r="N174" s="41">
        <f t="shared" si="12"/>
        <v>2178.3315972222222</v>
      </c>
      <c r="O174" s="13"/>
      <c r="P174" s="13"/>
      <c r="Q174" s="13"/>
      <c r="R174" s="13"/>
      <c r="S174" s="13"/>
      <c r="T174" s="13"/>
    </row>
    <row r="175" spans="1:20" x14ac:dyDescent="0.25">
      <c r="A175" s="32" t="s">
        <v>213</v>
      </c>
      <c r="B175" s="33" t="s">
        <v>533</v>
      </c>
      <c r="C175" s="48" t="s">
        <v>254</v>
      </c>
      <c r="D175" s="48" t="s">
        <v>255</v>
      </c>
      <c r="E175" s="35" t="s">
        <v>225</v>
      </c>
      <c r="F175" s="35" t="s">
        <v>534</v>
      </c>
      <c r="G175" s="36" t="str">
        <f t="shared" si="9"/>
        <v>07</v>
      </c>
      <c r="H175" s="10" t="str">
        <f t="shared" si="10"/>
        <v>ROS - BS ASPROJCTPW07</v>
      </c>
      <c r="I175" s="37">
        <f t="shared" ref="I175:I178" si="13">I169</f>
        <v>194339.06491871143</v>
      </c>
      <c r="J175" s="38">
        <v>0.2</v>
      </c>
      <c r="K175" s="49">
        <v>1.42</v>
      </c>
      <c r="L175" s="49">
        <v>1.23</v>
      </c>
      <c r="M175" s="40">
        <f t="shared" si="11"/>
        <v>323768.88215457322</v>
      </c>
      <c r="N175" s="41">
        <f t="shared" si="12"/>
        <v>2585.6542672066607</v>
      </c>
      <c r="O175" s="13"/>
      <c r="P175" s="13"/>
      <c r="Q175" s="13"/>
      <c r="R175" s="13"/>
      <c r="S175" s="13"/>
      <c r="T175" s="13"/>
    </row>
    <row r="176" spans="1:20" x14ac:dyDescent="0.25">
      <c r="A176" s="32" t="s">
        <v>213</v>
      </c>
      <c r="B176" s="33" t="s">
        <v>535</v>
      </c>
      <c r="C176" s="48" t="s">
        <v>254</v>
      </c>
      <c r="D176" s="48" t="s">
        <v>255</v>
      </c>
      <c r="E176" s="35" t="s">
        <v>225</v>
      </c>
      <c r="F176" s="35" t="s">
        <v>536</v>
      </c>
      <c r="G176" s="36" t="str">
        <f t="shared" si="9"/>
        <v>08</v>
      </c>
      <c r="H176" s="10" t="str">
        <f t="shared" si="10"/>
        <v>ROS - BS ASPROJCTPW08</v>
      </c>
      <c r="I176" s="37">
        <f t="shared" si="13"/>
        <v>242923.83114838929</v>
      </c>
      <c r="J176" s="38">
        <v>0.2</v>
      </c>
      <c r="K176" s="49">
        <v>1.42</v>
      </c>
      <c r="L176" s="49">
        <v>1.23</v>
      </c>
      <c r="M176" s="40">
        <f t="shared" si="11"/>
        <v>404711.10269321653</v>
      </c>
      <c r="N176" s="41">
        <f t="shared" si="12"/>
        <v>3232.0678340083268</v>
      </c>
      <c r="O176" s="13"/>
      <c r="P176" s="13"/>
      <c r="Q176" s="13"/>
      <c r="R176" s="13"/>
      <c r="S176" s="13"/>
      <c r="T176" s="13"/>
    </row>
    <row r="177" spans="1:20" x14ac:dyDescent="0.25">
      <c r="A177" s="32" t="s">
        <v>213</v>
      </c>
      <c r="B177" s="33" t="s">
        <v>537</v>
      </c>
      <c r="C177" s="48" t="s">
        <v>254</v>
      </c>
      <c r="D177" s="48" t="s">
        <v>255</v>
      </c>
      <c r="E177" s="35" t="s">
        <v>225</v>
      </c>
      <c r="F177" s="35" t="s">
        <v>538</v>
      </c>
      <c r="G177" s="36" t="str">
        <f t="shared" si="9"/>
        <v>09</v>
      </c>
      <c r="H177" s="10" t="str">
        <f t="shared" si="10"/>
        <v>ROS - BS ASPROJCTPW09</v>
      </c>
      <c r="I177" s="37">
        <f t="shared" si="13"/>
        <v>274503.92919767986</v>
      </c>
      <c r="J177" s="38">
        <v>0.3</v>
      </c>
      <c r="K177" s="49">
        <v>1.42</v>
      </c>
      <c r="L177" s="49">
        <v>1.23</v>
      </c>
      <c r="M177" s="40">
        <f t="shared" si="11"/>
        <v>491087.52933464927</v>
      </c>
      <c r="N177" s="41">
        <f t="shared" si="12"/>
        <v>3921.8795745475459</v>
      </c>
      <c r="O177" s="13"/>
      <c r="P177" s="13"/>
      <c r="Q177" s="13"/>
      <c r="R177" s="13"/>
      <c r="S177" s="13"/>
      <c r="T177" s="13"/>
    </row>
    <row r="178" spans="1:20" ht="15.75" thickBot="1" x14ac:dyDescent="0.3">
      <c r="A178" s="55" t="s">
        <v>213</v>
      </c>
      <c r="B178" s="33" t="s">
        <v>539</v>
      </c>
      <c r="C178" s="48" t="s">
        <v>254</v>
      </c>
      <c r="D178" s="48" t="s">
        <v>255</v>
      </c>
      <c r="E178" s="35" t="s">
        <v>225</v>
      </c>
      <c r="F178" s="35" t="s">
        <v>540</v>
      </c>
      <c r="G178" s="36" t="str">
        <f t="shared" si="9"/>
        <v>10</v>
      </c>
      <c r="H178" s="10" t="str">
        <f t="shared" si="10"/>
        <v>ROS - BS ASPROJCTPW10</v>
      </c>
      <c r="I178" s="37">
        <f t="shared" si="13"/>
        <v>376070.38300082146</v>
      </c>
      <c r="J178" s="38">
        <v>0.3</v>
      </c>
      <c r="K178" s="49">
        <v>1.42</v>
      </c>
      <c r="L178" s="49">
        <v>1.23</v>
      </c>
      <c r="M178" s="40">
        <f t="shared" si="11"/>
        <v>672789.91518846957</v>
      </c>
      <c r="N178" s="41">
        <f t="shared" si="12"/>
        <v>5372.9750171301384</v>
      </c>
      <c r="O178" s="13"/>
      <c r="P178" s="13"/>
      <c r="Q178" s="13"/>
      <c r="R178" s="13"/>
      <c r="S178" s="13"/>
      <c r="T178" s="13"/>
    </row>
    <row r="179" spans="1:20" x14ac:dyDescent="0.25">
      <c r="A179" s="45" t="s">
        <v>266</v>
      </c>
      <c r="B179" s="33" t="s">
        <v>508</v>
      </c>
      <c r="C179" s="48" t="s">
        <v>254</v>
      </c>
      <c r="D179" s="48" t="s">
        <v>255</v>
      </c>
      <c r="E179" s="35" t="s">
        <v>541</v>
      </c>
      <c r="F179" s="35" t="s">
        <v>542</v>
      </c>
      <c r="G179" s="36" t="str">
        <f t="shared" si="9"/>
        <v>05</v>
      </c>
      <c r="H179" s="10" t="str">
        <f t="shared" si="10"/>
        <v>ROS - BS ASSERMGTMU05</v>
      </c>
      <c r="I179" s="37">
        <f>I161</f>
        <v>128317.22754471276</v>
      </c>
      <c r="J179" s="38"/>
      <c r="K179" s="49">
        <v>1.42</v>
      </c>
      <c r="L179" s="49">
        <v>1.23</v>
      </c>
      <c r="M179" s="40">
        <f t="shared" si="11"/>
        <v>182210.46311349212</v>
      </c>
      <c r="N179" s="41">
        <f t="shared" si="12"/>
        <v>1455.1530040313605</v>
      </c>
      <c r="O179" s="13"/>
      <c r="P179" s="13"/>
      <c r="Q179" s="13"/>
      <c r="R179" s="13"/>
      <c r="S179" s="13"/>
      <c r="T179" s="13"/>
    </row>
    <row r="180" spans="1:20" x14ac:dyDescent="0.25">
      <c r="A180" s="32" t="s">
        <v>266</v>
      </c>
      <c r="B180" s="33" t="s">
        <v>543</v>
      </c>
      <c r="C180" s="48" t="s">
        <v>254</v>
      </c>
      <c r="D180" s="48" t="s">
        <v>255</v>
      </c>
      <c r="E180" s="35" t="s">
        <v>541</v>
      </c>
      <c r="F180" s="35" t="s">
        <v>544</v>
      </c>
      <c r="G180" s="36" t="str">
        <f t="shared" si="9"/>
        <v>06</v>
      </c>
      <c r="H180" s="10" t="str">
        <f t="shared" si="10"/>
        <v>ROS - BS ASSERMGTMU06</v>
      </c>
      <c r="I180" s="37">
        <f>I162</f>
        <v>155000</v>
      </c>
      <c r="J180" s="38">
        <v>0.15</v>
      </c>
      <c r="K180" s="49">
        <v>1.42</v>
      </c>
      <c r="L180" s="49">
        <v>1.23</v>
      </c>
      <c r="M180" s="40">
        <f t="shared" si="11"/>
        <v>248697.5</v>
      </c>
      <c r="N180" s="41">
        <f t="shared" si="12"/>
        <v>1986.1258680555552</v>
      </c>
      <c r="O180" s="13"/>
      <c r="P180" s="13"/>
      <c r="Q180" s="13"/>
      <c r="R180" s="13"/>
      <c r="S180" s="13"/>
      <c r="T180" s="13"/>
    </row>
    <row r="181" spans="1:20" x14ac:dyDescent="0.25">
      <c r="A181" s="32" t="s">
        <v>266</v>
      </c>
      <c r="B181" s="33" t="s">
        <v>545</v>
      </c>
      <c r="C181" s="48" t="s">
        <v>254</v>
      </c>
      <c r="D181" s="48" t="s">
        <v>255</v>
      </c>
      <c r="E181" s="35" t="s">
        <v>541</v>
      </c>
      <c r="F181" s="35" t="s">
        <v>546</v>
      </c>
      <c r="G181" s="36" t="str">
        <f t="shared" si="9"/>
        <v>07</v>
      </c>
      <c r="H181" s="10" t="str">
        <f t="shared" si="10"/>
        <v>ROS - BS ASSERMGTMU07</v>
      </c>
      <c r="I181" s="37">
        <f>I163</f>
        <v>194339.06491871143</v>
      </c>
      <c r="J181" s="38">
        <v>0.2</v>
      </c>
      <c r="K181" s="49">
        <v>1.42</v>
      </c>
      <c r="L181" s="49">
        <v>1.23</v>
      </c>
      <c r="M181" s="40">
        <f t="shared" si="11"/>
        <v>323768.88215457322</v>
      </c>
      <c r="N181" s="41">
        <f t="shared" si="12"/>
        <v>2585.6542672066607</v>
      </c>
      <c r="O181" s="13"/>
      <c r="P181" s="13"/>
      <c r="Q181" s="13"/>
      <c r="R181" s="13"/>
      <c r="S181" s="13"/>
      <c r="T181" s="13"/>
    </row>
    <row r="182" spans="1:20" x14ac:dyDescent="0.25">
      <c r="A182" s="32" t="s">
        <v>266</v>
      </c>
      <c r="B182" s="33" t="s">
        <v>547</v>
      </c>
      <c r="C182" s="48" t="s">
        <v>254</v>
      </c>
      <c r="D182" s="48" t="s">
        <v>255</v>
      </c>
      <c r="E182" s="35" t="s">
        <v>541</v>
      </c>
      <c r="F182" s="35" t="s">
        <v>548</v>
      </c>
      <c r="G182" s="36" t="str">
        <f t="shared" si="9"/>
        <v>08</v>
      </c>
      <c r="H182" s="10" t="str">
        <f t="shared" si="10"/>
        <v>ROS - BS ASSERMGTMU08</v>
      </c>
      <c r="I182" s="37">
        <f>I181*1.25</f>
        <v>242923.83114838929</v>
      </c>
      <c r="J182" s="38">
        <v>0.2</v>
      </c>
      <c r="K182" s="49">
        <v>1.42</v>
      </c>
      <c r="L182" s="49">
        <v>1.23</v>
      </c>
      <c r="M182" s="40">
        <f t="shared" si="11"/>
        <v>404711.10269321653</v>
      </c>
      <c r="N182" s="41">
        <f t="shared" si="12"/>
        <v>3232.0678340083268</v>
      </c>
      <c r="O182" s="13"/>
      <c r="P182" s="13"/>
      <c r="Q182" s="13"/>
      <c r="R182" s="13"/>
      <c r="S182" s="13"/>
      <c r="T182" s="13"/>
    </row>
    <row r="183" spans="1:20" x14ac:dyDescent="0.25">
      <c r="A183" s="32" t="s">
        <v>266</v>
      </c>
      <c r="B183" s="33" t="s">
        <v>549</v>
      </c>
      <c r="C183" s="48" t="s">
        <v>254</v>
      </c>
      <c r="D183" s="48" t="s">
        <v>255</v>
      </c>
      <c r="E183" s="35" t="s">
        <v>541</v>
      </c>
      <c r="F183" s="35" t="s">
        <v>550</v>
      </c>
      <c r="G183" s="36" t="str">
        <f t="shared" si="9"/>
        <v>09</v>
      </c>
      <c r="H183" s="10" t="str">
        <f t="shared" si="10"/>
        <v>ROS - BS ASSERMGTMU09</v>
      </c>
      <c r="I183" s="37">
        <f>I182*1.13</f>
        <v>274503.92919767986</v>
      </c>
      <c r="J183" s="38">
        <v>0.3</v>
      </c>
      <c r="K183" s="49">
        <v>1.42</v>
      </c>
      <c r="L183" s="49">
        <v>1.23</v>
      </c>
      <c r="M183" s="40">
        <f t="shared" si="11"/>
        <v>491087.52933464927</v>
      </c>
      <c r="N183" s="41">
        <f t="shared" si="12"/>
        <v>3921.8795745475459</v>
      </c>
      <c r="O183" s="13"/>
      <c r="P183" s="13"/>
      <c r="Q183" s="13"/>
      <c r="R183" s="13"/>
      <c r="S183" s="13"/>
      <c r="T183" s="13"/>
    </row>
    <row r="184" spans="1:20" x14ac:dyDescent="0.25">
      <c r="A184" s="32" t="s">
        <v>266</v>
      </c>
      <c r="B184" s="33" t="s">
        <v>551</v>
      </c>
      <c r="C184" s="48" t="s">
        <v>254</v>
      </c>
      <c r="D184" s="48" t="s">
        <v>255</v>
      </c>
      <c r="E184" s="35" t="s">
        <v>541</v>
      </c>
      <c r="F184" s="35" t="s">
        <v>552</v>
      </c>
      <c r="G184" s="36" t="str">
        <f t="shared" si="9"/>
        <v>10</v>
      </c>
      <c r="H184" s="10" t="str">
        <f t="shared" si="10"/>
        <v>ROS - BS ASSERMGTMU10</v>
      </c>
      <c r="I184" s="37">
        <f>I183*1.37</f>
        <v>376070.38300082146</v>
      </c>
      <c r="J184" s="38">
        <v>0.3</v>
      </c>
      <c r="K184" s="49">
        <v>1.42</v>
      </c>
      <c r="L184" s="49">
        <v>1.23</v>
      </c>
      <c r="M184" s="40">
        <f t="shared" si="11"/>
        <v>672789.91518846957</v>
      </c>
      <c r="N184" s="41">
        <f t="shared" si="12"/>
        <v>5372.9750171301384</v>
      </c>
      <c r="O184" s="13"/>
      <c r="P184" s="13"/>
      <c r="Q184" s="13"/>
      <c r="R184" s="13"/>
      <c r="S184" s="13"/>
      <c r="T184" s="13"/>
    </row>
    <row r="185" spans="1:20" x14ac:dyDescent="0.25">
      <c r="A185" s="32" t="s">
        <v>266</v>
      </c>
      <c r="B185" s="33" t="s">
        <v>517</v>
      </c>
      <c r="C185" s="48" t="s">
        <v>254</v>
      </c>
      <c r="D185" s="48" t="s">
        <v>255</v>
      </c>
      <c r="E185" s="35" t="s">
        <v>541</v>
      </c>
      <c r="F185" s="35" t="s">
        <v>553</v>
      </c>
      <c r="G185" s="36" t="str">
        <f t="shared" si="9"/>
        <v>05</v>
      </c>
      <c r="H185" s="10" t="str">
        <f t="shared" si="10"/>
        <v>ROS - BS ASSERMGTMV05</v>
      </c>
      <c r="I185" s="37">
        <f>I179</f>
        <v>128317.22754471276</v>
      </c>
      <c r="J185" s="38"/>
      <c r="K185" s="49">
        <v>1.42</v>
      </c>
      <c r="L185" s="49">
        <v>1.23</v>
      </c>
      <c r="M185" s="40">
        <f t="shared" si="11"/>
        <v>182210.46311349212</v>
      </c>
      <c r="N185" s="41">
        <f t="shared" si="12"/>
        <v>1455.1530040313605</v>
      </c>
      <c r="O185" s="13"/>
      <c r="P185" s="13"/>
      <c r="Q185" s="13"/>
      <c r="R185" s="13"/>
      <c r="S185" s="13"/>
      <c r="T185" s="13"/>
    </row>
    <row r="186" spans="1:20" x14ac:dyDescent="0.25">
      <c r="A186" s="32" t="s">
        <v>266</v>
      </c>
      <c r="B186" s="33" t="s">
        <v>554</v>
      </c>
      <c r="C186" s="48" t="s">
        <v>254</v>
      </c>
      <c r="D186" s="48" t="s">
        <v>255</v>
      </c>
      <c r="E186" s="35" t="s">
        <v>541</v>
      </c>
      <c r="F186" s="35" t="s">
        <v>555</v>
      </c>
      <c r="G186" s="36" t="str">
        <f t="shared" si="9"/>
        <v>06</v>
      </c>
      <c r="H186" s="10" t="str">
        <f t="shared" si="10"/>
        <v>ROS - BS ASSERMGTMV06</v>
      </c>
      <c r="I186" s="37">
        <f>I180</f>
        <v>155000</v>
      </c>
      <c r="J186" s="38">
        <v>0.15</v>
      </c>
      <c r="K186" s="49">
        <v>1.42</v>
      </c>
      <c r="L186" s="49">
        <v>1.23</v>
      </c>
      <c r="M186" s="40">
        <f t="shared" si="11"/>
        <v>248697.5</v>
      </c>
      <c r="N186" s="41">
        <f t="shared" si="12"/>
        <v>1986.1258680555552</v>
      </c>
      <c r="O186" s="13"/>
      <c r="P186" s="13"/>
      <c r="Q186" s="13"/>
      <c r="R186" s="13"/>
      <c r="S186" s="13"/>
      <c r="T186" s="13"/>
    </row>
    <row r="187" spans="1:20" x14ac:dyDescent="0.25">
      <c r="A187" s="32" t="s">
        <v>266</v>
      </c>
      <c r="B187" s="33" t="s">
        <v>556</v>
      </c>
      <c r="C187" s="48" t="s">
        <v>254</v>
      </c>
      <c r="D187" s="48" t="s">
        <v>255</v>
      </c>
      <c r="E187" s="35" t="s">
        <v>541</v>
      </c>
      <c r="F187" s="35" t="s">
        <v>557</v>
      </c>
      <c r="G187" s="36" t="str">
        <f t="shared" si="9"/>
        <v>07</v>
      </c>
      <c r="H187" s="10" t="str">
        <f t="shared" si="10"/>
        <v>ROS - BS ASSERMGTMV07</v>
      </c>
      <c r="I187" s="37">
        <f>I181</f>
        <v>194339.06491871143</v>
      </c>
      <c r="J187" s="38">
        <v>0.2</v>
      </c>
      <c r="K187" s="49">
        <v>1.42</v>
      </c>
      <c r="L187" s="49">
        <v>1.23</v>
      </c>
      <c r="M187" s="40">
        <f t="shared" si="11"/>
        <v>323768.88215457322</v>
      </c>
      <c r="N187" s="41">
        <f t="shared" si="12"/>
        <v>2585.6542672066607</v>
      </c>
      <c r="O187" s="13"/>
      <c r="P187" s="13"/>
      <c r="Q187" s="13"/>
      <c r="R187" s="13"/>
      <c r="S187" s="13"/>
      <c r="T187" s="13"/>
    </row>
    <row r="188" spans="1:20" x14ac:dyDescent="0.25">
      <c r="A188" s="32" t="s">
        <v>266</v>
      </c>
      <c r="B188" s="33" t="s">
        <v>558</v>
      </c>
      <c r="C188" s="48" t="s">
        <v>254</v>
      </c>
      <c r="D188" s="48" t="s">
        <v>255</v>
      </c>
      <c r="E188" s="35" t="s">
        <v>541</v>
      </c>
      <c r="F188" s="35" t="s">
        <v>559</v>
      </c>
      <c r="G188" s="36" t="str">
        <f t="shared" si="9"/>
        <v>08</v>
      </c>
      <c r="H188" s="10" t="str">
        <f t="shared" si="10"/>
        <v>ROS - BS ASSERMGTMV08</v>
      </c>
      <c r="I188" s="37">
        <f>I187*1.25</f>
        <v>242923.83114838929</v>
      </c>
      <c r="J188" s="38">
        <v>0.2</v>
      </c>
      <c r="K188" s="49">
        <v>1.42</v>
      </c>
      <c r="L188" s="49">
        <v>1.23</v>
      </c>
      <c r="M188" s="40">
        <f t="shared" si="11"/>
        <v>404711.10269321653</v>
      </c>
      <c r="N188" s="41">
        <f t="shared" si="12"/>
        <v>3232.0678340083268</v>
      </c>
      <c r="O188" s="13"/>
      <c r="P188" s="13"/>
      <c r="Q188" s="13"/>
      <c r="R188" s="13"/>
      <c r="S188" s="13"/>
      <c r="T188" s="13"/>
    </row>
    <row r="189" spans="1:20" x14ac:dyDescent="0.25">
      <c r="A189" s="32" t="s">
        <v>266</v>
      </c>
      <c r="B189" s="33" t="s">
        <v>560</v>
      </c>
      <c r="C189" s="48" t="s">
        <v>254</v>
      </c>
      <c r="D189" s="48" t="s">
        <v>255</v>
      </c>
      <c r="E189" s="35" t="s">
        <v>541</v>
      </c>
      <c r="F189" s="35" t="s">
        <v>561</v>
      </c>
      <c r="G189" s="36" t="str">
        <f t="shared" si="9"/>
        <v>09</v>
      </c>
      <c r="H189" s="10" t="str">
        <f t="shared" si="10"/>
        <v>ROS - BS ASSERMGTMV09</v>
      </c>
      <c r="I189" s="37">
        <f>I188*1.13</f>
        <v>274503.92919767986</v>
      </c>
      <c r="J189" s="38">
        <v>0.3</v>
      </c>
      <c r="K189" s="49">
        <v>1.42</v>
      </c>
      <c r="L189" s="49">
        <v>1.23</v>
      </c>
      <c r="M189" s="40">
        <f t="shared" si="11"/>
        <v>491087.52933464927</v>
      </c>
      <c r="N189" s="41">
        <f t="shared" si="12"/>
        <v>3921.8795745475459</v>
      </c>
      <c r="O189" s="13"/>
      <c r="P189" s="13"/>
      <c r="Q189" s="13"/>
      <c r="R189" s="13"/>
      <c r="S189" s="13"/>
      <c r="T189" s="13"/>
    </row>
    <row r="190" spans="1:20" x14ac:dyDescent="0.25">
      <c r="A190" s="32" t="s">
        <v>266</v>
      </c>
      <c r="B190" s="33" t="s">
        <v>562</v>
      </c>
      <c r="C190" s="48" t="s">
        <v>254</v>
      </c>
      <c r="D190" s="48" t="s">
        <v>255</v>
      </c>
      <c r="E190" s="35" t="s">
        <v>541</v>
      </c>
      <c r="F190" s="35" t="s">
        <v>563</v>
      </c>
      <c r="G190" s="36" t="str">
        <f t="shared" si="9"/>
        <v>10</v>
      </c>
      <c r="H190" s="10" t="str">
        <f t="shared" si="10"/>
        <v>ROS - BS ASSERMGTMV10</v>
      </c>
      <c r="I190" s="37">
        <f>I189*1.37</f>
        <v>376070.38300082146</v>
      </c>
      <c r="J190" s="38">
        <v>0.3</v>
      </c>
      <c r="K190" s="49">
        <v>1.42</v>
      </c>
      <c r="L190" s="49">
        <v>1.23</v>
      </c>
      <c r="M190" s="40">
        <f t="shared" si="11"/>
        <v>672789.91518846957</v>
      </c>
      <c r="N190" s="41">
        <f t="shared" si="12"/>
        <v>5372.9750171301384</v>
      </c>
      <c r="O190" s="13"/>
      <c r="P190" s="13"/>
      <c r="Q190" s="13"/>
      <c r="R190" s="13"/>
      <c r="S190" s="13"/>
      <c r="T190" s="13"/>
    </row>
    <row r="191" spans="1:20" x14ac:dyDescent="0.25">
      <c r="A191" s="32" t="s">
        <v>266</v>
      </c>
      <c r="B191" s="33" t="s">
        <v>529</v>
      </c>
      <c r="C191" s="48" t="s">
        <v>254</v>
      </c>
      <c r="D191" s="48" t="s">
        <v>255</v>
      </c>
      <c r="E191" s="35" t="s">
        <v>541</v>
      </c>
      <c r="F191" s="35" t="s">
        <v>564</v>
      </c>
      <c r="G191" s="36" t="str">
        <f t="shared" si="9"/>
        <v>05</v>
      </c>
      <c r="H191" s="10" t="str">
        <f t="shared" si="10"/>
        <v>ROS - BS ASSERMGTMW05</v>
      </c>
      <c r="I191" s="37">
        <f>I185</f>
        <v>128317.22754471276</v>
      </c>
      <c r="J191" s="38"/>
      <c r="K191" s="49">
        <v>1.42</v>
      </c>
      <c r="L191" s="49">
        <v>1.23</v>
      </c>
      <c r="M191" s="40">
        <f t="shared" si="11"/>
        <v>182210.46311349212</v>
      </c>
      <c r="N191" s="41">
        <f t="shared" si="12"/>
        <v>1455.1530040313605</v>
      </c>
      <c r="O191" s="13"/>
      <c r="P191" s="13"/>
      <c r="Q191" s="13"/>
      <c r="R191" s="13"/>
      <c r="S191" s="13"/>
      <c r="T191" s="13"/>
    </row>
    <row r="192" spans="1:20" x14ac:dyDescent="0.25">
      <c r="A192" s="32" t="s">
        <v>266</v>
      </c>
      <c r="B192" s="33" t="s">
        <v>565</v>
      </c>
      <c r="C192" s="48" t="s">
        <v>254</v>
      </c>
      <c r="D192" s="48" t="s">
        <v>255</v>
      </c>
      <c r="E192" s="35" t="s">
        <v>541</v>
      </c>
      <c r="F192" s="35" t="s">
        <v>566</v>
      </c>
      <c r="G192" s="36" t="str">
        <f t="shared" si="9"/>
        <v>06</v>
      </c>
      <c r="H192" s="10" t="str">
        <f t="shared" si="10"/>
        <v>ROS - BS ASSERMGTMW06</v>
      </c>
      <c r="I192" s="37">
        <f t="shared" ref="I192:I196" si="14">I186</f>
        <v>155000</v>
      </c>
      <c r="J192" s="38">
        <v>0.15</v>
      </c>
      <c r="K192" s="49">
        <v>1.42</v>
      </c>
      <c r="L192" s="49">
        <v>1.23</v>
      </c>
      <c r="M192" s="40">
        <f t="shared" si="11"/>
        <v>248697.5</v>
      </c>
      <c r="N192" s="41">
        <f t="shared" si="12"/>
        <v>1986.1258680555552</v>
      </c>
      <c r="O192" s="13"/>
      <c r="P192" s="13"/>
      <c r="Q192" s="13"/>
      <c r="R192" s="13"/>
      <c r="S192" s="13"/>
      <c r="T192" s="13"/>
    </row>
    <row r="193" spans="1:20" x14ac:dyDescent="0.25">
      <c r="A193" s="32" t="s">
        <v>266</v>
      </c>
      <c r="B193" s="33" t="s">
        <v>567</v>
      </c>
      <c r="C193" s="48" t="s">
        <v>254</v>
      </c>
      <c r="D193" s="48" t="s">
        <v>255</v>
      </c>
      <c r="E193" s="35" t="s">
        <v>541</v>
      </c>
      <c r="F193" s="35" t="s">
        <v>568</v>
      </c>
      <c r="G193" s="36" t="str">
        <f t="shared" si="9"/>
        <v>07</v>
      </c>
      <c r="H193" s="10" t="str">
        <f t="shared" si="10"/>
        <v>ROS - BS ASSERMGTMW07</v>
      </c>
      <c r="I193" s="37">
        <f t="shared" si="14"/>
        <v>194339.06491871143</v>
      </c>
      <c r="J193" s="38">
        <v>0.2</v>
      </c>
      <c r="K193" s="49">
        <v>1.42</v>
      </c>
      <c r="L193" s="49">
        <v>1.23</v>
      </c>
      <c r="M193" s="40">
        <f t="shared" si="11"/>
        <v>323768.88215457322</v>
      </c>
      <c r="N193" s="41">
        <f t="shared" si="12"/>
        <v>2585.6542672066607</v>
      </c>
      <c r="O193" s="13"/>
      <c r="P193" s="13"/>
      <c r="Q193" s="13"/>
      <c r="R193" s="13"/>
      <c r="S193" s="13"/>
      <c r="T193" s="13"/>
    </row>
    <row r="194" spans="1:20" x14ac:dyDescent="0.25">
      <c r="A194" s="32" t="s">
        <v>266</v>
      </c>
      <c r="B194" s="33" t="s">
        <v>569</v>
      </c>
      <c r="C194" s="48" t="s">
        <v>254</v>
      </c>
      <c r="D194" s="48" t="s">
        <v>255</v>
      </c>
      <c r="E194" s="35" t="s">
        <v>541</v>
      </c>
      <c r="F194" s="35" t="s">
        <v>570</v>
      </c>
      <c r="G194" s="36" t="str">
        <f t="shared" si="9"/>
        <v>08</v>
      </c>
      <c r="H194" s="10" t="str">
        <f t="shared" si="10"/>
        <v>ROS - BS ASSERMGTMW08</v>
      </c>
      <c r="I194" s="37">
        <f t="shared" si="14"/>
        <v>242923.83114838929</v>
      </c>
      <c r="J194" s="38">
        <v>0.2</v>
      </c>
      <c r="K194" s="49">
        <v>1.42</v>
      </c>
      <c r="L194" s="49">
        <v>1.23</v>
      </c>
      <c r="M194" s="40">
        <f t="shared" si="11"/>
        <v>404711.10269321653</v>
      </c>
      <c r="N194" s="41">
        <f t="shared" si="12"/>
        <v>3232.0678340083268</v>
      </c>
      <c r="O194" s="13"/>
      <c r="P194" s="13"/>
      <c r="Q194" s="13"/>
      <c r="R194" s="13"/>
      <c r="S194" s="13"/>
      <c r="T194" s="13"/>
    </row>
    <row r="195" spans="1:20" x14ac:dyDescent="0.25">
      <c r="A195" s="32" t="s">
        <v>266</v>
      </c>
      <c r="B195" s="33" t="s">
        <v>571</v>
      </c>
      <c r="C195" s="48" t="s">
        <v>254</v>
      </c>
      <c r="D195" s="48" t="s">
        <v>255</v>
      </c>
      <c r="E195" s="35" t="s">
        <v>541</v>
      </c>
      <c r="F195" s="35" t="s">
        <v>572</v>
      </c>
      <c r="G195" s="36" t="str">
        <f t="shared" si="9"/>
        <v>09</v>
      </c>
      <c r="H195" s="10" t="str">
        <f t="shared" si="10"/>
        <v>ROS - BS ASSERMGTMW09</v>
      </c>
      <c r="I195" s="37">
        <f t="shared" si="14"/>
        <v>274503.92919767986</v>
      </c>
      <c r="J195" s="38">
        <v>0.3</v>
      </c>
      <c r="K195" s="49">
        <v>1.42</v>
      </c>
      <c r="L195" s="49">
        <v>1.23</v>
      </c>
      <c r="M195" s="40">
        <f t="shared" si="11"/>
        <v>491087.52933464927</v>
      </c>
      <c r="N195" s="41">
        <f t="shared" si="12"/>
        <v>3921.8795745475459</v>
      </c>
      <c r="O195" s="13"/>
      <c r="P195" s="13"/>
      <c r="Q195" s="13"/>
      <c r="R195" s="13"/>
      <c r="S195" s="13"/>
      <c r="T195" s="13"/>
    </row>
    <row r="196" spans="1:20" ht="15.75" thickBot="1" x14ac:dyDescent="0.3">
      <c r="A196" s="32" t="s">
        <v>266</v>
      </c>
      <c r="B196" s="33" t="s">
        <v>573</v>
      </c>
      <c r="C196" s="48" t="s">
        <v>254</v>
      </c>
      <c r="D196" s="48" t="s">
        <v>255</v>
      </c>
      <c r="E196" s="35" t="s">
        <v>541</v>
      </c>
      <c r="F196" s="35" t="s">
        <v>574</v>
      </c>
      <c r="G196" s="36" t="str">
        <f t="shared" si="9"/>
        <v>10</v>
      </c>
      <c r="H196" s="10" t="str">
        <f t="shared" si="10"/>
        <v>ROS - BS ASSERMGTMW10</v>
      </c>
      <c r="I196" s="37">
        <f t="shared" si="14"/>
        <v>376070.38300082146</v>
      </c>
      <c r="J196" s="38">
        <v>0.3</v>
      </c>
      <c r="K196" s="49">
        <v>1.42</v>
      </c>
      <c r="L196" s="49">
        <v>1.23</v>
      </c>
      <c r="M196" s="40">
        <f t="shared" si="11"/>
        <v>672789.91518846957</v>
      </c>
      <c r="N196" s="41">
        <f t="shared" si="12"/>
        <v>5372.9750171301384</v>
      </c>
      <c r="O196" s="13"/>
      <c r="P196" s="13"/>
      <c r="Q196" s="13"/>
      <c r="R196" s="13"/>
      <c r="S196" s="13"/>
      <c r="T196" s="13"/>
    </row>
    <row r="197" spans="1:20" x14ac:dyDescent="0.25">
      <c r="A197" s="45" t="s">
        <v>116</v>
      </c>
      <c r="B197" s="33" t="s">
        <v>209</v>
      </c>
      <c r="C197" s="48" t="s">
        <v>254</v>
      </c>
      <c r="D197" s="48" t="s">
        <v>255</v>
      </c>
      <c r="E197" s="35" t="s">
        <v>159</v>
      </c>
      <c r="F197" s="35" t="s">
        <v>114</v>
      </c>
      <c r="G197" s="36" t="str">
        <f t="shared" si="9"/>
        <v>00</v>
      </c>
      <c r="H197" s="10" t="str">
        <f t="shared" si="10"/>
        <v>ROS - BS ASDEVELOTR00</v>
      </c>
      <c r="I197" s="37"/>
      <c r="J197" s="38"/>
      <c r="K197" s="49">
        <v>1.32</v>
      </c>
      <c r="L197" s="49">
        <v>1.151</v>
      </c>
      <c r="M197" s="40">
        <f t="shared" si="11"/>
        <v>0</v>
      </c>
      <c r="N197" s="41">
        <f t="shared" si="12"/>
        <v>0</v>
      </c>
      <c r="O197" s="13"/>
      <c r="P197" s="13"/>
      <c r="Q197" s="13"/>
      <c r="R197" s="13"/>
      <c r="S197" s="13"/>
      <c r="T197" s="13"/>
    </row>
    <row r="198" spans="1:20" x14ac:dyDescent="0.25">
      <c r="A198" s="32" t="s">
        <v>116</v>
      </c>
      <c r="B198" s="33" t="s">
        <v>173</v>
      </c>
      <c r="C198" s="48" t="s">
        <v>254</v>
      </c>
      <c r="D198" s="48" t="s">
        <v>255</v>
      </c>
      <c r="E198" s="35" t="s">
        <v>159</v>
      </c>
      <c r="F198" s="35" t="s">
        <v>68</v>
      </c>
      <c r="G198" s="36" t="str">
        <f t="shared" ref="G198:G261" si="15">RIGHT(F198,2)</f>
        <v>01</v>
      </c>
      <c r="H198" s="10" t="str">
        <f t="shared" ref="H198:H261" si="16">CONCATENATE(D198,E198,F198)</f>
        <v>ROS - BS ASDEVELOGX01</v>
      </c>
      <c r="I198" s="37">
        <v>49001.347565892858</v>
      </c>
      <c r="J198" s="38"/>
      <c r="K198" s="49">
        <v>1.32</v>
      </c>
      <c r="L198" s="49">
        <v>1.151</v>
      </c>
      <c r="M198" s="40">
        <f t="shared" ref="M198:M261" si="17">+I198*K198+I198*J198*L198</f>
        <v>64681.778786978575</v>
      </c>
      <c r="N198" s="41">
        <f t="shared" ref="N198:N261" si="18">+M198*12*(1+$N$2)/$N$3</f>
        <v>516.55587225712054</v>
      </c>
      <c r="O198" s="13"/>
      <c r="P198" s="13"/>
      <c r="Q198" s="59"/>
      <c r="R198" s="13"/>
      <c r="S198" s="13"/>
      <c r="T198" s="13"/>
    </row>
    <row r="199" spans="1:20" x14ac:dyDescent="0.25">
      <c r="A199" s="32" t="s">
        <v>116</v>
      </c>
      <c r="B199" s="33" t="s">
        <v>174</v>
      </c>
      <c r="C199" s="48" t="s">
        <v>254</v>
      </c>
      <c r="D199" s="48" t="s">
        <v>255</v>
      </c>
      <c r="E199" s="35" t="s">
        <v>159</v>
      </c>
      <c r="F199" s="35" t="s">
        <v>69</v>
      </c>
      <c r="G199" s="36" t="str">
        <f t="shared" si="15"/>
        <v>02</v>
      </c>
      <c r="H199" s="10" t="str">
        <f t="shared" si="16"/>
        <v>ROS - BS ASDEVELOGX02</v>
      </c>
      <c r="I199" s="37">
        <v>62341.726707150781</v>
      </c>
      <c r="J199" s="38"/>
      <c r="K199" s="49">
        <v>1.32</v>
      </c>
      <c r="L199" s="49">
        <v>1.151</v>
      </c>
      <c r="M199" s="40">
        <f t="shared" si="17"/>
        <v>82291.079253439035</v>
      </c>
      <c r="N199" s="41">
        <f t="shared" si="18"/>
        <v>657.18570237121446</v>
      </c>
      <c r="O199" s="13"/>
      <c r="P199" s="13"/>
      <c r="Q199" s="13"/>
      <c r="R199" s="13"/>
      <c r="S199" s="13"/>
      <c r="T199" s="13"/>
    </row>
    <row r="200" spans="1:20" x14ac:dyDescent="0.25">
      <c r="A200" s="32" t="s">
        <v>116</v>
      </c>
      <c r="B200" s="33" t="s">
        <v>197</v>
      </c>
      <c r="C200" s="48" t="s">
        <v>254</v>
      </c>
      <c r="D200" s="48" t="s">
        <v>255</v>
      </c>
      <c r="E200" s="35" t="s">
        <v>159</v>
      </c>
      <c r="F200" s="35" t="s">
        <v>93</v>
      </c>
      <c r="G200" s="36" t="str">
        <f t="shared" si="15"/>
        <v>02</v>
      </c>
      <c r="H200" s="10" t="str">
        <f t="shared" si="16"/>
        <v>ROS - BS ASDEVELOJX02</v>
      </c>
      <c r="I200" s="37">
        <v>57354.388570578718</v>
      </c>
      <c r="J200" s="38"/>
      <c r="K200" s="49">
        <v>1.32</v>
      </c>
      <c r="L200" s="49">
        <v>1.151</v>
      </c>
      <c r="M200" s="40">
        <f t="shared" si="17"/>
        <v>75707.79291316391</v>
      </c>
      <c r="N200" s="41">
        <f t="shared" si="18"/>
        <v>604.61084618151733</v>
      </c>
      <c r="O200" s="13"/>
      <c r="P200" s="13"/>
      <c r="Q200" s="13"/>
      <c r="R200" s="13"/>
      <c r="S200" s="13"/>
      <c r="T200" s="13"/>
    </row>
    <row r="201" spans="1:20" x14ac:dyDescent="0.25">
      <c r="A201" s="32" t="s">
        <v>116</v>
      </c>
      <c r="B201" s="33" t="s">
        <v>118</v>
      </c>
      <c r="C201" s="48" t="s">
        <v>254</v>
      </c>
      <c r="D201" s="48" t="s">
        <v>255</v>
      </c>
      <c r="E201" s="35" t="s">
        <v>159</v>
      </c>
      <c r="F201" s="35" t="s">
        <v>81</v>
      </c>
      <c r="G201" s="36" t="str">
        <f t="shared" si="15"/>
        <v>02</v>
      </c>
      <c r="H201" s="10" t="str">
        <f t="shared" si="16"/>
        <v>ROS - BS ASDEVELOHX02</v>
      </c>
      <c r="I201" s="37">
        <v>64835.395775436817</v>
      </c>
      <c r="J201" s="38"/>
      <c r="K201" s="49">
        <v>1.42</v>
      </c>
      <c r="L201" s="49">
        <v>1.23</v>
      </c>
      <c r="M201" s="40">
        <f t="shared" si="17"/>
        <v>92066.262001120282</v>
      </c>
      <c r="N201" s="41">
        <f t="shared" si="18"/>
        <v>735.25139792561333</v>
      </c>
      <c r="O201" s="13"/>
      <c r="P201" s="13"/>
      <c r="Q201" s="13"/>
      <c r="R201" s="13"/>
      <c r="S201" s="13"/>
      <c r="T201" s="13"/>
    </row>
    <row r="202" spans="1:20" x14ac:dyDescent="0.25">
      <c r="A202" s="32" t="s">
        <v>116</v>
      </c>
      <c r="B202" s="33" t="s">
        <v>575</v>
      </c>
      <c r="C202" s="48" t="s">
        <v>254</v>
      </c>
      <c r="D202" s="48" t="s">
        <v>255</v>
      </c>
      <c r="E202" s="35" t="s">
        <v>159</v>
      </c>
      <c r="F202" s="35" t="s">
        <v>105</v>
      </c>
      <c r="G202" s="36" t="str">
        <f t="shared" si="15"/>
        <v>03</v>
      </c>
      <c r="H202" s="10" t="str">
        <f t="shared" si="16"/>
        <v>ROS - BS ASDEVELOKX03</v>
      </c>
      <c r="I202" s="37">
        <v>93647.515681905934</v>
      </c>
      <c r="J202" s="38"/>
      <c r="K202" s="49">
        <v>1.42</v>
      </c>
      <c r="L202" s="49">
        <v>1.23</v>
      </c>
      <c r="M202" s="40">
        <f t="shared" si="17"/>
        <v>132979.47226830642</v>
      </c>
      <c r="N202" s="41">
        <f t="shared" si="18"/>
        <v>1061.9888410316137</v>
      </c>
      <c r="O202" s="13"/>
      <c r="P202" s="13"/>
      <c r="Q202" s="13"/>
      <c r="R202" s="13"/>
      <c r="S202" s="13"/>
      <c r="T202" s="13"/>
    </row>
    <row r="203" spans="1:20" x14ac:dyDescent="0.25">
      <c r="A203" s="32" t="s">
        <v>116</v>
      </c>
      <c r="B203" s="33" t="s">
        <v>175</v>
      </c>
      <c r="C203" s="48" t="s">
        <v>254</v>
      </c>
      <c r="D203" s="48" t="s">
        <v>255</v>
      </c>
      <c r="E203" s="35" t="s">
        <v>159</v>
      </c>
      <c r="F203" s="35" t="s">
        <v>70</v>
      </c>
      <c r="G203" s="36" t="str">
        <f t="shared" si="15"/>
        <v>03</v>
      </c>
      <c r="H203" s="10" t="str">
        <f t="shared" si="16"/>
        <v>ROS - BS ASDEVELOGX03</v>
      </c>
      <c r="I203" s="37">
        <v>90045.688155678785</v>
      </c>
      <c r="J203" s="38"/>
      <c r="K203" s="49">
        <v>1.32</v>
      </c>
      <c r="L203" s="49">
        <v>1.151</v>
      </c>
      <c r="M203" s="40">
        <f t="shared" si="17"/>
        <v>118860.30836549601</v>
      </c>
      <c r="N203" s="41">
        <f t="shared" si="18"/>
        <v>949.23162930778062</v>
      </c>
      <c r="O203" s="13"/>
      <c r="P203" s="13"/>
      <c r="Q203" s="13"/>
      <c r="R203" s="13"/>
      <c r="S203" s="13"/>
      <c r="T203" s="13"/>
    </row>
    <row r="204" spans="1:20" x14ac:dyDescent="0.25">
      <c r="A204" s="32" t="s">
        <v>116</v>
      </c>
      <c r="B204" s="33" t="s">
        <v>198</v>
      </c>
      <c r="C204" s="48" t="s">
        <v>254</v>
      </c>
      <c r="D204" s="48" t="s">
        <v>255</v>
      </c>
      <c r="E204" s="35" t="s">
        <v>159</v>
      </c>
      <c r="F204" s="35" t="s">
        <v>94</v>
      </c>
      <c r="G204" s="36" t="str">
        <f t="shared" si="15"/>
        <v>03</v>
      </c>
      <c r="H204" s="10" t="str">
        <f t="shared" si="16"/>
        <v>ROS - BS ASDEVELOJX03</v>
      </c>
      <c r="I204" s="37">
        <v>82842.033103224487</v>
      </c>
      <c r="J204" s="38"/>
      <c r="K204" s="49">
        <v>1.32</v>
      </c>
      <c r="L204" s="49">
        <v>1.151</v>
      </c>
      <c r="M204" s="40">
        <f t="shared" si="17"/>
        <v>109351.48369625633</v>
      </c>
      <c r="N204" s="41">
        <f t="shared" si="18"/>
        <v>873.29309896315817</v>
      </c>
      <c r="O204" s="13"/>
      <c r="P204" s="13"/>
      <c r="Q204" s="13"/>
      <c r="R204" s="13"/>
      <c r="S204" s="13"/>
      <c r="T204" s="13"/>
    </row>
    <row r="205" spans="1:20" x14ac:dyDescent="0.25">
      <c r="A205" s="32" t="s">
        <v>116</v>
      </c>
      <c r="B205" s="33" t="s">
        <v>189</v>
      </c>
      <c r="C205" s="48" t="s">
        <v>254</v>
      </c>
      <c r="D205" s="48" t="s">
        <v>255</v>
      </c>
      <c r="E205" s="35" t="s">
        <v>159</v>
      </c>
      <c r="F205" s="35" t="s">
        <v>82</v>
      </c>
      <c r="G205" s="36" t="str">
        <f t="shared" si="15"/>
        <v>03</v>
      </c>
      <c r="H205" s="10" t="str">
        <f t="shared" si="16"/>
        <v>ROS - BS ASDEVELOHX03</v>
      </c>
      <c r="I205" s="37">
        <v>93647.515681905934</v>
      </c>
      <c r="J205" s="38"/>
      <c r="K205" s="49">
        <v>1.42</v>
      </c>
      <c r="L205" s="49">
        <v>1.23</v>
      </c>
      <c r="M205" s="40">
        <f t="shared" si="17"/>
        <v>132979.47226830642</v>
      </c>
      <c r="N205" s="41">
        <f t="shared" si="18"/>
        <v>1061.9888410316137</v>
      </c>
      <c r="O205" s="13"/>
      <c r="P205" s="13"/>
      <c r="Q205" s="13"/>
      <c r="R205" s="13"/>
      <c r="S205" s="13"/>
      <c r="T205" s="13"/>
    </row>
    <row r="206" spans="1:20" x14ac:dyDescent="0.25">
      <c r="A206" s="32" t="s">
        <v>116</v>
      </c>
      <c r="B206" s="33" t="s">
        <v>206</v>
      </c>
      <c r="C206" s="48" t="s">
        <v>254</v>
      </c>
      <c r="D206" s="48" t="s">
        <v>255</v>
      </c>
      <c r="E206" s="35" t="s">
        <v>159</v>
      </c>
      <c r="F206" s="35" t="s">
        <v>106</v>
      </c>
      <c r="G206" s="36" t="str">
        <f t="shared" si="15"/>
        <v>04</v>
      </c>
      <c r="H206" s="10" t="str">
        <f t="shared" si="16"/>
        <v>ROS - BS ASDEVELOKX04</v>
      </c>
      <c r="I206" s="37">
        <v>115912.98155859517</v>
      </c>
      <c r="J206" s="38"/>
      <c r="K206" s="49">
        <v>1.42</v>
      </c>
      <c r="L206" s="49">
        <v>1.23</v>
      </c>
      <c r="M206" s="40">
        <f t="shared" si="17"/>
        <v>164596.43381320513</v>
      </c>
      <c r="N206" s="41">
        <f t="shared" si="18"/>
        <v>1314.4854089249022</v>
      </c>
      <c r="O206" s="13"/>
      <c r="P206" s="13"/>
      <c r="Q206" s="13"/>
      <c r="R206" s="13"/>
      <c r="S206" s="13"/>
      <c r="T206" s="13"/>
    </row>
    <row r="207" spans="1:20" x14ac:dyDescent="0.25">
      <c r="A207" s="32" t="s">
        <v>116</v>
      </c>
      <c r="B207" s="33" t="s">
        <v>176</v>
      </c>
      <c r="C207" s="48" t="s">
        <v>254</v>
      </c>
      <c r="D207" s="48" t="s">
        <v>255</v>
      </c>
      <c r="E207" s="35" t="s">
        <v>159</v>
      </c>
      <c r="F207" s="35" t="s">
        <v>71</v>
      </c>
      <c r="G207" s="36" t="str">
        <f t="shared" si="15"/>
        <v>04</v>
      </c>
      <c r="H207" s="10" t="str">
        <f t="shared" si="16"/>
        <v>ROS - BS ASDEVELOGX04</v>
      </c>
      <c r="I207" s="37">
        <v>111454.78996018766</v>
      </c>
      <c r="J207" s="38"/>
      <c r="K207" s="49">
        <v>1.32</v>
      </c>
      <c r="L207" s="49">
        <v>1.151</v>
      </c>
      <c r="M207" s="40">
        <f t="shared" si="17"/>
        <v>147120.3227474477</v>
      </c>
      <c r="N207" s="41">
        <f t="shared" si="18"/>
        <v>1174.9192441636446</v>
      </c>
      <c r="O207" s="13"/>
      <c r="P207" s="13"/>
      <c r="Q207" s="13"/>
      <c r="R207" s="13"/>
      <c r="S207" s="13"/>
      <c r="T207" s="13"/>
    </row>
    <row r="208" spans="1:20" x14ac:dyDescent="0.25">
      <c r="A208" s="32" t="s">
        <v>116</v>
      </c>
      <c r="B208" s="33" t="s">
        <v>199</v>
      </c>
      <c r="C208" s="48" t="s">
        <v>254</v>
      </c>
      <c r="D208" s="48" t="s">
        <v>255</v>
      </c>
      <c r="E208" s="35" t="s">
        <v>159</v>
      </c>
      <c r="F208" s="35" t="s">
        <v>95</v>
      </c>
      <c r="G208" s="36" t="str">
        <f t="shared" si="15"/>
        <v>04</v>
      </c>
      <c r="H208" s="10" t="str">
        <f t="shared" si="16"/>
        <v>ROS - BS ASDEVELOJX04</v>
      </c>
      <c r="I208" s="37">
        <v>102538.40676337265</v>
      </c>
      <c r="J208" s="38"/>
      <c r="K208" s="49">
        <v>1.32</v>
      </c>
      <c r="L208" s="49">
        <v>1.151</v>
      </c>
      <c r="M208" s="40">
        <f t="shared" si="17"/>
        <v>135350.69692765191</v>
      </c>
      <c r="N208" s="41">
        <f t="shared" si="18"/>
        <v>1080.9257046305534</v>
      </c>
      <c r="O208" s="13"/>
      <c r="P208" s="13"/>
      <c r="Q208" s="13"/>
      <c r="R208" s="13"/>
      <c r="S208" s="13"/>
      <c r="T208" s="13"/>
    </row>
    <row r="209" spans="1:20" x14ac:dyDescent="0.25">
      <c r="A209" s="32" t="s">
        <v>116</v>
      </c>
      <c r="B209" s="33" t="s">
        <v>190</v>
      </c>
      <c r="C209" s="48" t="s">
        <v>254</v>
      </c>
      <c r="D209" s="48" t="s">
        <v>255</v>
      </c>
      <c r="E209" s="35" t="s">
        <v>159</v>
      </c>
      <c r="F209" s="35" t="s">
        <v>83</v>
      </c>
      <c r="G209" s="36" t="str">
        <f t="shared" si="15"/>
        <v>04</v>
      </c>
      <c r="H209" s="10" t="str">
        <f t="shared" si="16"/>
        <v>ROS - BS ASDEVELOHX04</v>
      </c>
      <c r="I209" s="37">
        <v>115912.98155859517</v>
      </c>
      <c r="J209" s="38"/>
      <c r="K209" s="49">
        <v>1.42</v>
      </c>
      <c r="L209" s="49">
        <v>1.23</v>
      </c>
      <c r="M209" s="40">
        <f t="shared" si="17"/>
        <v>164596.43381320513</v>
      </c>
      <c r="N209" s="41">
        <f t="shared" si="18"/>
        <v>1314.4854089249022</v>
      </c>
      <c r="O209" s="13"/>
      <c r="P209" s="13"/>
      <c r="Q209" s="13"/>
      <c r="R209" s="13"/>
      <c r="S209" s="13"/>
      <c r="T209" s="13"/>
    </row>
    <row r="210" spans="1:20" x14ac:dyDescent="0.25">
      <c r="A210" s="32" t="s">
        <v>116</v>
      </c>
      <c r="B210" s="33" t="s">
        <v>177</v>
      </c>
      <c r="C210" s="48" t="s">
        <v>254</v>
      </c>
      <c r="D210" s="48" t="s">
        <v>255</v>
      </c>
      <c r="E210" s="35" t="s">
        <v>159</v>
      </c>
      <c r="F210" s="35" t="s">
        <v>48</v>
      </c>
      <c r="G210" s="36" t="str">
        <f t="shared" si="15"/>
        <v>05</v>
      </c>
      <c r="H210" s="10" t="str">
        <f t="shared" si="16"/>
        <v>ROS - BS ASDEVELODX05</v>
      </c>
      <c r="I210" s="37">
        <v>135463.37139388593</v>
      </c>
      <c r="J210" s="38"/>
      <c r="K210" s="49">
        <v>1.32</v>
      </c>
      <c r="L210" s="49">
        <v>1.151</v>
      </c>
      <c r="M210" s="40">
        <f t="shared" si="17"/>
        <v>178811.65023992944</v>
      </c>
      <c r="N210" s="41">
        <f t="shared" si="18"/>
        <v>1428.009706777214</v>
      </c>
      <c r="O210" s="13"/>
      <c r="P210" s="13"/>
      <c r="Q210" s="59"/>
      <c r="R210" s="13"/>
      <c r="S210" s="13"/>
      <c r="T210" s="13"/>
    </row>
    <row r="211" spans="1:20" x14ac:dyDescent="0.25">
      <c r="A211" s="32" t="s">
        <v>116</v>
      </c>
      <c r="B211" s="33" t="s">
        <v>121</v>
      </c>
      <c r="C211" s="48" t="s">
        <v>254</v>
      </c>
      <c r="D211" s="48" t="s">
        <v>255</v>
      </c>
      <c r="E211" s="35" t="s">
        <v>159</v>
      </c>
      <c r="F211" s="35" t="s">
        <v>49</v>
      </c>
      <c r="G211" s="36" t="str">
        <f t="shared" si="15"/>
        <v>06</v>
      </c>
      <c r="H211" s="10" t="str">
        <f t="shared" si="16"/>
        <v>ROS - BS ASDEVELODX06</v>
      </c>
      <c r="I211" s="37">
        <v>153320.92538966369</v>
      </c>
      <c r="J211" s="38"/>
      <c r="K211" s="49">
        <v>1.32</v>
      </c>
      <c r="L211" s="49">
        <v>1.151</v>
      </c>
      <c r="M211" s="40">
        <f t="shared" si="17"/>
        <v>202383.62151435608</v>
      </c>
      <c r="N211" s="41">
        <f t="shared" si="18"/>
        <v>1616.2580884827048</v>
      </c>
      <c r="O211" s="13"/>
      <c r="P211" s="13"/>
      <c r="Q211" s="13"/>
      <c r="R211" s="13"/>
      <c r="S211" s="13"/>
      <c r="T211" s="13"/>
    </row>
    <row r="212" spans="1:20" x14ac:dyDescent="0.25">
      <c r="A212" s="32" t="s">
        <v>116</v>
      </c>
      <c r="B212" s="33" t="s">
        <v>160</v>
      </c>
      <c r="C212" s="48" t="s">
        <v>254</v>
      </c>
      <c r="D212" s="48" t="s">
        <v>255</v>
      </c>
      <c r="E212" s="35" t="s">
        <v>159</v>
      </c>
      <c r="F212" s="35" t="s">
        <v>50</v>
      </c>
      <c r="G212" s="36" t="str">
        <f t="shared" si="15"/>
        <v>07</v>
      </c>
      <c r="H212" s="10" t="str">
        <f t="shared" si="16"/>
        <v>ROS - BS ASDEVELODX07</v>
      </c>
      <c r="I212" s="37">
        <v>191818.51591806498</v>
      </c>
      <c r="J212" s="38"/>
      <c r="K212" s="49">
        <v>1.32</v>
      </c>
      <c r="L212" s="49">
        <v>1.151</v>
      </c>
      <c r="M212" s="40">
        <f t="shared" si="17"/>
        <v>253200.44101184577</v>
      </c>
      <c r="N212" s="41">
        <f t="shared" si="18"/>
        <v>2022.0868553029347</v>
      </c>
      <c r="O212" s="13"/>
      <c r="P212" s="13"/>
      <c r="Q212" s="13"/>
      <c r="R212" s="13"/>
      <c r="S212" s="13"/>
      <c r="T212" s="13"/>
    </row>
    <row r="213" spans="1:20" x14ac:dyDescent="0.25">
      <c r="A213" s="32" t="s">
        <v>116</v>
      </c>
      <c r="B213" s="33" t="s">
        <v>161</v>
      </c>
      <c r="C213" s="48" t="s">
        <v>254</v>
      </c>
      <c r="D213" s="48" t="s">
        <v>255</v>
      </c>
      <c r="E213" s="35" t="s">
        <v>159</v>
      </c>
      <c r="F213" s="35" t="s">
        <v>51</v>
      </c>
      <c r="G213" s="36" t="str">
        <f t="shared" si="15"/>
        <v>08</v>
      </c>
      <c r="H213" s="10" t="str">
        <f t="shared" si="16"/>
        <v>ROS - BS ASDEVELODX08</v>
      </c>
      <c r="I213" s="37">
        <f>I212*1.25</f>
        <v>239773.14489758122</v>
      </c>
      <c r="J213" s="38"/>
      <c r="K213" s="49">
        <v>1.32</v>
      </c>
      <c r="L213" s="49">
        <v>1.151</v>
      </c>
      <c r="M213" s="40">
        <f t="shared" si="17"/>
        <v>316500.55126480723</v>
      </c>
      <c r="N213" s="41">
        <f t="shared" si="18"/>
        <v>2527.6085691286685</v>
      </c>
      <c r="O213" s="13"/>
      <c r="P213" s="13"/>
      <c r="Q213" s="59"/>
      <c r="R213" s="13"/>
      <c r="S213" s="13"/>
      <c r="T213" s="13"/>
    </row>
    <row r="214" spans="1:20" x14ac:dyDescent="0.25">
      <c r="A214" s="32" t="s">
        <v>116</v>
      </c>
      <c r="B214" s="33" t="s">
        <v>162</v>
      </c>
      <c r="C214" s="48" t="s">
        <v>254</v>
      </c>
      <c r="D214" s="48" t="s">
        <v>255</v>
      </c>
      <c r="E214" s="35" t="s">
        <v>159</v>
      </c>
      <c r="F214" s="35" t="s">
        <v>52</v>
      </c>
      <c r="G214" s="36" t="str">
        <f t="shared" si="15"/>
        <v>09</v>
      </c>
      <c r="H214" s="10" t="str">
        <f t="shared" si="16"/>
        <v>ROS - BS ASDEVELODX09</v>
      </c>
      <c r="I214" s="37">
        <f>I213*1.13</f>
        <v>270943.65373426676</v>
      </c>
      <c r="J214" s="38"/>
      <c r="K214" s="49">
        <v>1.32</v>
      </c>
      <c r="L214" s="49">
        <v>1.151</v>
      </c>
      <c r="M214" s="40">
        <f t="shared" si="17"/>
        <v>357645.62292923214</v>
      </c>
      <c r="N214" s="41">
        <f t="shared" si="18"/>
        <v>2856.1976831153947</v>
      </c>
      <c r="O214" s="13"/>
      <c r="P214" s="13"/>
      <c r="Q214" s="13"/>
      <c r="R214" s="13"/>
      <c r="S214" s="13"/>
      <c r="T214" s="13"/>
    </row>
    <row r="215" spans="1:20" x14ac:dyDescent="0.25">
      <c r="A215" s="32" t="s">
        <v>116</v>
      </c>
      <c r="B215" s="33" t="s">
        <v>576</v>
      </c>
      <c r="C215" s="48" t="s">
        <v>254</v>
      </c>
      <c r="D215" s="48" t="s">
        <v>255</v>
      </c>
      <c r="E215" s="35" t="s">
        <v>159</v>
      </c>
      <c r="F215" s="35" t="s">
        <v>53</v>
      </c>
      <c r="G215" s="36" t="str">
        <f t="shared" si="15"/>
        <v>10</v>
      </c>
      <c r="H215" s="10" t="str">
        <f t="shared" si="16"/>
        <v>ROS - BS ASDEVELODX10</v>
      </c>
      <c r="I215" s="37">
        <f>I214*1.37</f>
        <v>371192.80561594549</v>
      </c>
      <c r="J215" s="38"/>
      <c r="K215" s="49">
        <v>1.32</v>
      </c>
      <c r="L215" s="49">
        <v>1.151</v>
      </c>
      <c r="M215" s="40">
        <f t="shared" si="17"/>
        <v>489974.50341304805</v>
      </c>
      <c r="N215" s="41">
        <f t="shared" si="18"/>
        <v>3912.9908258680916</v>
      </c>
      <c r="O215" s="13"/>
      <c r="P215" s="13"/>
      <c r="Q215" s="13"/>
      <c r="R215" s="13"/>
      <c r="S215" s="13"/>
      <c r="T215" s="13"/>
    </row>
    <row r="216" spans="1:20" x14ac:dyDescent="0.25">
      <c r="A216" s="32" t="s">
        <v>116</v>
      </c>
      <c r="B216" s="33" t="s">
        <v>576</v>
      </c>
      <c r="C216" s="48" t="s">
        <v>254</v>
      </c>
      <c r="D216" s="48" t="s">
        <v>255</v>
      </c>
      <c r="E216" s="35" t="s">
        <v>159</v>
      </c>
      <c r="F216" s="35" t="s">
        <v>577</v>
      </c>
      <c r="G216" s="36" t="str">
        <f t="shared" si="15"/>
        <v>11</v>
      </c>
      <c r="H216" s="10" t="str">
        <f t="shared" si="16"/>
        <v>ROS - BS ASDEVELODX11</v>
      </c>
      <c r="I216" s="37">
        <f>I215*1.37</f>
        <v>508534.14369384537</v>
      </c>
      <c r="J216" s="38"/>
      <c r="K216" s="49">
        <v>1.32</v>
      </c>
      <c r="L216" s="49">
        <v>1.151</v>
      </c>
      <c r="M216" s="40">
        <f t="shared" si="17"/>
        <v>671265.06967587594</v>
      </c>
      <c r="N216" s="41">
        <f t="shared" si="18"/>
        <v>5360.7974314392877</v>
      </c>
      <c r="O216" s="13"/>
      <c r="P216" s="13"/>
      <c r="Q216" s="59"/>
      <c r="R216" s="13"/>
      <c r="S216" s="13"/>
      <c r="T216" s="13"/>
    </row>
    <row r="217" spans="1:20" x14ac:dyDescent="0.25">
      <c r="A217" s="32" t="s">
        <v>116</v>
      </c>
      <c r="B217" s="33" t="s">
        <v>578</v>
      </c>
      <c r="C217" s="48" t="s">
        <v>254</v>
      </c>
      <c r="D217" s="48" t="s">
        <v>255</v>
      </c>
      <c r="E217" s="35" t="s">
        <v>159</v>
      </c>
      <c r="F217" s="35" t="s">
        <v>579</v>
      </c>
      <c r="G217" s="36" t="str">
        <f t="shared" si="15"/>
        <v>12</v>
      </c>
      <c r="H217" s="10" t="str">
        <f t="shared" si="16"/>
        <v>ROS - BS ASDEVELODX12</v>
      </c>
      <c r="I217" s="37">
        <f>I216*1.37</f>
        <v>696691.77686056821</v>
      </c>
      <c r="J217" s="38"/>
      <c r="K217" s="49">
        <v>1.32</v>
      </c>
      <c r="L217" s="49">
        <v>1.151</v>
      </c>
      <c r="M217" s="40">
        <f t="shared" si="17"/>
        <v>919633.14545595006</v>
      </c>
      <c r="N217" s="41">
        <f t="shared" si="18"/>
        <v>7344.2924810718232</v>
      </c>
      <c r="O217" s="13"/>
      <c r="P217" s="13"/>
      <c r="Q217" s="13"/>
      <c r="R217" s="13"/>
      <c r="S217" s="13"/>
      <c r="T217" s="13"/>
    </row>
    <row r="218" spans="1:20" x14ac:dyDescent="0.25">
      <c r="A218" s="32" t="s">
        <v>116</v>
      </c>
      <c r="B218" s="33" t="s">
        <v>278</v>
      </c>
      <c r="C218" s="48" t="s">
        <v>254</v>
      </c>
      <c r="D218" s="48" t="s">
        <v>255</v>
      </c>
      <c r="E218" s="35" t="s">
        <v>159</v>
      </c>
      <c r="F218" s="35" t="s">
        <v>580</v>
      </c>
      <c r="G218" s="36" t="str">
        <f t="shared" si="15"/>
        <v>13</v>
      </c>
      <c r="H218" s="10" t="str">
        <f t="shared" si="16"/>
        <v>ROS - BS ASDEVELODX13</v>
      </c>
      <c r="I218" s="37">
        <f>I217*1.2</f>
        <v>836030.13223268185</v>
      </c>
      <c r="J218" s="38"/>
      <c r="K218" s="49">
        <v>1.32</v>
      </c>
      <c r="L218" s="49">
        <v>1.151</v>
      </c>
      <c r="M218" s="40">
        <f t="shared" si="17"/>
        <v>1103559.7745471401</v>
      </c>
      <c r="N218" s="41">
        <f t="shared" si="18"/>
        <v>8813.1509772861882</v>
      </c>
      <c r="O218" s="13"/>
      <c r="P218" s="13"/>
      <c r="Q218" s="13"/>
      <c r="R218" s="13"/>
      <c r="S218" s="13"/>
      <c r="T218" s="13"/>
    </row>
    <row r="219" spans="1:20" x14ac:dyDescent="0.25">
      <c r="A219" s="32" t="s">
        <v>116</v>
      </c>
      <c r="B219" s="33" t="s">
        <v>278</v>
      </c>
      <c r="C219" s="48" t="s">
        <v>254</v>
      </c>
      <c r="D219" s="48" t="s">
        <v>255</v>
      </c>
      <c r="E219" s="35" t="s">
        <v>159</v>
      </c>
      <c r="F219" s="35" t="s">
        <v>581</v>
      </c>
      <c r="G219" s="36" t="str">
        <f t="shared" si="15"/>
        <v>14</v>
      </c>
      <c r="H219" s="10" t="str">
        <f t="shared" si="16"/>
        <v>ROS - BS ASDEVELODX14</v>
      </c>
      <c r="I219" s="37"/>
      <c r="J219" s="38"/>
      <c r="K219" s="49">
        <v>1.32</v>
      </c>
      <c r="L219" s="49">
        <v>1.151</v>
      </c>
      <c r="M219" s="40">
        <f t="shared" si="17"/>
        <v>0</v>
      </c>
      <c r="N219" s="41">
        <f t="shared" si="18"/>
        <v>0</v>
      </c>
      <c r="O219" s="13"/>
      <c r="P219" s="13"/>
      <c r="Q219" s="59"/>
      <c r="R219" s="13"/>
      <c r="S219" s="13"/>
      <c r="T219" s="13"/>
    </row>
    <row r="220" spans="1:20" x14ac:dyDescent="0.25">
      <c r="A220" s="32" t="s">
        <v>116</v>
      </c>
      <c r="B220" s="33" t="s">
        <v>179</v>
      </c>
      <c r="C220" s="48" t="s">
        <v>254</v>
      </c>
      <c r="D220" s="48" t="s">
        <v>255</v>
      </c>
      <c r="E220" s="35" t="s">
        <v>159</v>
      </c>
      <c r="F220" s="35" t="s">
        <v>73</v>
      </c>
      <c r="G220" s="36" t="str">
        <f t="shared" si="15"/>
        <v>01</v>
      </c>
      <c r="H220" s="10" t="str">
        <f t="shared" si="16"/>
        <v>ROS - BS ASDEVELOGY01</v>
      </c>
      <c r="I220" s="37">
        <v>57821.590127753567</v>
      </c>
      <c r="J220" s="38"/>
      <c r="K220" s="49">
        <v>1.42</v>
      </c>
      <c r="L220" s="49">
        <v>1.23</v>
      </c>
      <c r="M220" s="40">
        <f t="shared" si="17"/>
        <v>82106.657981410055</v>
      </c>
      <c r="N220" s="41">
        <f t="shared" si="18"/>
        <v>655.71289360153867</v>
      </c>
      <c r="O220" s="13"/>
      <c r="P220" s="13"/>
      <c r="Q220" s="13"/>
      <c r="R220" s="13"/>
      <c r="S220" s="13"/>
      <c r="T220" s="13"/>
    </row>
    <row r="221" spans="1:20" x14ac:dyDescent="0.25">
      <c r="A221" s="32" t="s">
        <v>116</v>
      </c>
      <c r="B221" s="33" t="s">
        <v>180</v>
      </c>
      <c r="C221" s="48" t="s">
        <v>254</v>
      </c>
      <c r="D221" s="48" t="s">
        <v>255</v>
      </c>
      <c r="E221" s="35" t="s">
        <v>159</v>
      </c>
      <c r="F221" s="35" t="s">
        <v>74</v>
      </c>
      <c r="G221" s="36" t="str">
        <f t="shared" si="15"/>
        <v>02</v>
      </c>
      <c r="H221" s="10" t="str">
        <f t="shared" si="16"/>
        <v>ROS - BS ASDEVELOGY02</v>
      </c>
      <c r="I221" s="37">
        <v>73563.237514437918</v>
      </c>
      <c r="J221" s="38"/>
      <c r="K221" s="49">
        <v>1.42</v>
      </c>
      <c r="L221" s="49">
        <v>1.23</v>
      </c>
      <c r="M221" s="40">
        <f t="shared" si="17"/>
        <v>104459.79727050183</v>
      </c>
      <c r="N221" s="41">
        <f t="shared" si="18"/>
        <v>834.22754764636863</v>
      </c>
      <c r="O221" s="13"/>
      <c r="P221" s="13"/>
      <c r="Q221" s="13"/>
      <c r="R221" s="13"/>
      <c r="S221" s="13"/>
      <c r="T221" s="13"/>
    </row>
    <row r="222" spans="1:20" x14ac:dyDescent="0.25">
      <c r="A222" s="32" t="s">
        <v>116</v>
      </c>
      <c r="B222" s="33" t="s">
        <v>191</v>
      </c>
      <c r="C222" s="48" t="s">
        <v>254</v>
      </c>
      <c r="D222" s="48" t="s">
        <v>255</v>
      </c>
      <c r="E222" s="35" t="s">
        <v>159</v>
      </c>
      <c r="F222" s="35" t="s">
        <v>85</v>
      </c>
      <c r="G222" s="36" t="str">
        <f t="shared" si="15"/>
        <v>02</v>
      </c>
      <c r="H222" s="10" t="str">
        <f t="shared" si="16"/>
        <v>ROS - BS ASDEVELOHY02</v>
      </c>
      <c r="I222" s="37">
        <v>73563.237514437918</v>
      </c>
      <c r="J222" s="38"/>
      <c r="K222" s="49">
        <v>1.42</v>
      </c>
      <c r="L222" s="49">
        <v>1.23</v>
      </c>
      <c r="M222" s="40">
        <f t="shared" si="17"/>
        <v>104459.79727050183</v>
      </c>
      <c r="N222" s="41">
        <f t="shared" si="18"/>
        <v>834.22754764636863</v>
      </c>
      <c r="O222" s="13"/>
      <c r="P222" s="13"/>
      <c r="Q222" s="13"/>
      <c r="R222" s="13"/>
      <c r="S222" s="13"/>
      <c r="T222" s="13"/>
    </row>
    <row r="223" spans="1:20" x14ac:dyDescent="0.25">
      <c r="A223" s="32" t="s">
        <v>116</v>
      </c>
      <c r="B223" s="33" t="s">
        <v>200</v>
      </c>
      <c r="C223" s="48" t="s">
        <v>254</v>
      </c>
      <c r="D223" s="48" t="s">
        <v>255</v>
      </c>
      <c r="E223" s="35" t="s">
        <v>159</v>
      </c>
      <c r="F223" s="35" t="s">
        <v>98</v>
      </c>
      <c r="G223" s="36" t="str">
        <f t="shared" si="15"/>
        <v>02</v>
      </c>
      <c r="H223" s="10" t="str">
        <f t="shared" si="16"/>
        <v>ROS - BS ASDEVELOJY02</v>
      </c>
      <c r="I223" s="37">
        <v>73563.237514437918</v>
      </c>
      <c r="J223" s="38"/>
      <c r="K223" s="49">
        <v>1.42</v>
      </c>
      <c r="L223" s="49">
        <v>1.23</v>
      </c>
      <c r="M223" s="40">
        <f t="shared" si="17"/>
        <v>104459.79727050183</v>
      </c>
      <c r="N223" s="41">
        <f t="shared" si="18"/>
        <v>834.22754764636863</v>
      </c>
      <c r="O223" s="13"/>
      <c r="P223" s="13"/>
      <c r="Q223" s="13"/>
      <c r="R223" s="13"/>
      <c r="S223" s="13"/>
      <c r="T223" s="13"/>
    </row>
    <row r="224" spans="1:20" x14ac:dyDescent="0.25">
      <c r="A224" s="32" t="s">
        <v>116</v>
      </c>
      <c r="B224" s="33" t="s">
        <v>192</v>
      </c>
      <c r="C224" s="48" t="s">
        <v>254</v>
      </c>
      <c r="D224" s="48" t="s">
        <v>255</v>
      </c>
      <c r="E224" s="35" t="s">
        <v>159</v>
      </c>
      <c r="F224" s="35" t="s">
        <v>86</v>
      </c>
      <c r="G224" s="36" t="str">
        <f t="shared" si="15"/>
        <v>03</v>
      </c>
      <c r="H224" s="10" t="str">
        <f t="shared" si="16"/>
        <v>ROS - BS ASDEVELOHY03</v>
      </c>
      <c r="I224" s="37">
        <v>106253.91202370096</v>
      </c>
      <c r="J224" s="38"/>
      <c r="K224" s="49">
        <v>1.42</v>
      </c>
      <c r="L224" s="49">
        <v>1.23</v>
      </c>
      <c r="M224" s="40">
        <f t="shared" si="17"/>
        <v>150880.55507365536</v>
      </c>
      <c r="N224" s="41">
        <f t="shared" si="18"/>
        <v>1204.9488773243309</v>
      </c>
      <c r="O224" s="13"/>
      <c r="P224" s="13"/>
      <c r="Q224" s="13"/>
      <c r="R224" s="13"/>
      <c r="S224" s="13"/>
      <c r="T224" s="13"/>
    </row>
    <row r="225" spans="1:20" x14ac:dyDescent="0.25">
      <c r="A225" s="32" t="s">
        <v>116</v>
      </c>
      <c r="B225" s="33" t="s">
        <v>181</v>
      </c>
      <c r="C225" s="48" t="s">
        <v>254</v>
      </c>
      <c r="D225" s="48" t="s">
        <v>255</v>
      </c>
      <c r="E225" s="35" t="s">
        <v>159</v>
      </c>
      <c r="F225" s="35" t="s">
        <v>75</v>
      </c>
      <c r="G225" s="36" t="str">
        <f t="shared" si="15"/>
        <v>03</v>
      </c>
      <c r="H225" s="10" t="str">
        <f t="shared" si="16"/>
        <v>ROS - BS ASDEVELOGY03</v>
      </c>
      <c r="I225" s="37">
        <v>106253.91202370096</v>
      </c>
      <c r="J225" s="38"/>
      <c r="K225" s="49">
        <v>1.42</v>
      </c>
      <c r="L225" s="49">
        <v>1.23</v>
      </c>
      <c r="M225" s="40">
        <f t="shared" si="17"/>
        <v>150880.55507365536</v>
      </c>
      <c r="N225" s="41">
        <f t="shared" si="18"/>
        <v>1204.9488773243309</v>
      </c>
      <c r="O225" s="13"/>
      <c r="P225" s="13"/>
      <c r="Q225" s="13"/>
      <c r="R225" s="13"/>
      <c r="S225" s="13"/>
      <c r="T225" s="13"/>
    </row>
    <row r="226" spans="1:20" x14ac:dyDescent="0.25">
      <c r="A226" s="32" t="s">
        <v>116</v>
      </c>
      <c r="B226" s="33" t="s">
        <v>201</v>
      </c>
      <c r="C226" s="48" t="s">
        <v>254</v>
      </c>
      <c r="D226" s="48" t="s">
        <v>255</v>
      </c>
      <c r="E226" s="35" t="s">
        <v>159</v>
      </c>
      <c r="F226" s="35" t="s">
        <v>99</v>
      </c>
      <c r="G226" s="36" t="str">
        <f t="shared" si="15"/>
        <v>03</v>
      </c>
      <c r="H226" s="10" t="str">
        <f t="shared" si="16"/>
        <v>ROS - BS ASDEVELOJY03</v>
      </c>
      <c r="I226" s="37">
        <v>106253.91202370096</v>
      </c>
      <c r="J226" s="38"/>
      <c r="K226" s="49">
        <v>1.42</v>
      </c>
      <c r="L226" s="49">
        <v>1.23</v>
      </c>
      <c r="M226" s="40">
        <f t="shared" si="17"/>
        <v>150880.55507365536</v>
      </c>
      <c r="N226" s="41">
        <f t="shared" si="18"/>
        <v>1204.9488773243309</v>
      </c>
      <c r="O226" s="13"/>
      <c r="P226" s="13"/>
      <c r="Q226" s="13"/>
      <c r="R226" s="13"/>
      <c r="S226" s="13"/>
      <c r="T226" s="13"/>
    </row>
    <row r="227" spans="1:20" x14ac:dyDescent="0.25">
      <c r="A227" s="32" t="s">
        <v>116</v>
      </c>
      <c r="B227" s="33" t="s">
        <v>582</v>
      </c>
      <c r="C227" s="48" t="s">
        <v>254</v>
      </c>
      <c r="D227" s="48" t="s">
        <v>255</v>
      </c>
      <c r="E227" s="35" t="s">
        <v>159</v>
      </c>
      <c r="F227" s="35" t="s">
        <v>107</v>
      </c>
      <c r="G227" s="36" t="str">
        <f t="shared" si="15"/>
        <v>03</v>
      </c>
      <c r="H227" s="10" t="str">
        <f t="shared" si="16"/>
        <v>ROS - BS ASDEVELOKY03</v>
      </c>
      <c r="I227" s="37">
        <v>106253.91202370096</v>
      </c>
      <c r="J227" s="38"/>
      <c r="K227" s="49">
        <v>1.42</v>
      </c>
      <c r="L227" s="49">
        <v>1.23</v>
      </c>
      <c r="M227" s="40">
        <f t="shared" si="17"/>
        <v>150880.55507365536</v>
      </c>
      <c r="N227" s="41">
        <f t="shared" si="18"/>
        <v>1204.9488773243309</v>
      </c>
      <c r="O227" s="13"/>
      <c r="P227" s="13"/>
      <c r="Q227" s="13"/>
      <c r="R227" s="13"/>
      <c r="S227" s="13"/>
      <c r="T227" s="13"/>
    </row>
    <row r="228" spans="1:20" x14ac:dyDescent="0.25">
      <c r="A228" s="32" t="s">
        <v>116</v>
      </c>
      <c r="B228" s="33" t="s">
        <v>182</v>
      </c>
      <c r="C228" s="48" t="s">
        <v>254</v>
      </c>
      <c r="D228" s="48" t="s">
        <v>255</v>
      </c>
      <c r="E228" s="35" t="s">
        <v>159</v>
      </c>
      <c r="F228" s="35" t="s">
        <v>76</v>
      </c>
      <c r="G228" s="36" t="str">
        <f t="shared" si="15"/>
        <v>04</v>
      </c>
      <c r="H228" s="10" t="str">
        <f t="shared" si="16"/>
        <v>ROS - BS ASDEVELOGY04</v>
      </c>
      <c r="I228" s="37">
        <v>131516.65215302142</v>
      </c>
      <c r="J228" s="38"/>
      <c r="K228" s="49">
        <v>1.42</v>
      </c>
      <c r="L228" s="49">
        <v>1.23</v>
      </c>
      <c r="M228" s="40">
        <f t="shared" si="17"/>
        <v>186753.6460572904</v>
      </c>
      <c r="N228" s="41">
        <f t="shared" si="18"/>
        <v>1491.4353678186385</v>
      </c>
      <c r="O228" s="13"/>
      <c r="P228" s="13"/>
      <c r="Q228" s="13"/>
      <c r="R228" s="13"/>
      <c r="S228" s="13"/>
      <c r="T228" s="13"/>
    </row>
    <row r="229" spans="1:20" x14ac:dyDescent="0.25">
      <c r="A229" s="32" t="s">
        <v>116</v>
      </c>
      <c r="B229" s="33" t="s">
        <v>193</v>
      </c>
      <c r="C229" s="48" t="s">
        <v>254</v>
      </c>
      <c r="D229" s="48" t="s">
        <v>255</v>
      </c>
      <c r="E229" s="35" t="s">
        <v>159</v>
      </c>
      <c r="F229" s="35" t="s">
        <v>87</v>
      </c>
      <c r="G229" s="36" t="str">
        <f t="shared" si="15"/>
        <v>04</v>
      </c>
      <c r="H229" s="10" t="str">
        <f t="shared" si="16"/>
        <v>ROS - BS ASDEVELOHY04</v>
      </c>
      <c r="I229" s="37">
        <v>131516.65215302142</v>
      </c>
      <c r="J229" s="38"/>
      <c r="K229" s="49">
        <v>1.42</v>
      </c>
      <c r="L229" s="49">
        <v>1.23</v>
      </c>
      <c r="M229" s="40">
        <f t="shared" si="17"/>
        <v>186753.6460572904</v>
      </c>
      <c r="N229" s="41">
        <f t="shared" si="18"/>
        <v>1491.4353678186385</v>
      </c>
      <c r="O229" s="13"/>
      <c r="P229" s="13"/>
      <c r="Q229" s="13"/>
      <c r="R229" s="13"/>
      <c r="S229" s="13"/>
      <c r="T229" s="13"/>
    </row>
    <row r="230" spans="1:20" x14ac:dyDescent="0.25">
      <c r="A230" s="32" t="s">
        <v>116</v>
      </c>
      <c r="B230" s="33" t="s">
        <v>207</v>
      </c>
      <c r="C230" s="48" t="s">
        <v>254</v>
      </c>
      <c r="D230" s="48" t="s">
        <v>255</v>
      </c>
      <c r="E230" s="35" t="s">
        <v>159</v>
      </c>
      <c r="F230" s="35" t="s">
        <v>108</v>
      </c>
      <c r="G230" s="36" t="str">
        <f t="shared" si="15"/>
        <v>04</v>
      </c>
      <c r="H230" s="10" t="str">
        <f t="shared" si="16"/>
        <v>ROS - BS ASDEVELOKY04</v>
      </c>
      <c r="I230" s="37">
        <v>131516.65215302142</v>
      </c>
      <c r="J230" s="38"/>
      <c r="K230" s="49">
        <v>1.42</v>
      </c>
      <c r="L230" s="49">
        <v>1.23</v>
      </c>
      <c r="M230" s="40">
        <f t="shared" si="17"/>
        <v>186753.6460572904</v>
      </c>
      <c r="N230" s="41">
        <f t="shared" si="18"/>
        <v>1491.4353678186385</v>
      </c>
      <c r="O230" s="13"/>
      <c r="P230" s="13"/>
      <c r="Q230" s="13"/>
      <c r="R230" s="13"/>
      <c r="S230" s="13"/>
      <c r="T230" s="13"/>
    </row>
    <row r="231" spans="1:20" x14ac:dyDescent="0.25">
      <c r="A231" s="32" t="s">
        <v>116</v>
      </c>
      <c r="B231" s="33" t="s">
        <v>202</v>
      </c>
      <c r="C231" s="48" t="s">
        <v>254</v>
      </c>
      <c r="D231" s="48" t="s">
        <v>255</v>
      </c>
      <c r="E231" s="35" t="s">
        <v>159</v>
      </c>
      <c r="F231" s="35" t="s">
        <v>100</v>
      </c>
      <c r="G231" s="36" t="str">
        <f t="shared" si="15"/>
        <v>04</v>
      </c>
      <c r="H231" s="10" t="str">
        <f t="shared" si="16"/>
        <v>ROS - BS ASDEVELOJY04</v>
      </c>
      <c r="I231" s="37">
        <v>131516.65215302142</v>
      </c>
      <c r="J231" s="38"/>
      <c r="K231" s="49">
        <v>1.42</v>
      </c>
      <c r="L231" s="49">
        <v>1.23</v>
      </c>
      <c r="M231" s="40">
        <f t="shared" si="17"/>
        <v>186753.6460572904</v>
      </c>
      <c r="N231" s="41">
        <f t="shared" si="18"/>
        <v>1491.4353678186385</v>
      </c>
      <c r="O231" s="13"/>
      <c r="P231" s="13"/>
      <c r="Q231" s="13"/>
      <c r="R231" s="13"/>
      <c r="S231" s="13"/>
      <c r="T231" s="13"/>
    </row>
    <row r="232" spans="1:20" x14ac:dyDescent="0.25">
      <c r="A232" s="32" t="s">
        <v>116</v>
      </c>
      <c r="B232" s="33" t="s">
        <v>183</v>
      </c>
      <c r="C232" s="48" t="s">
        <v>254</v>
      </c>
      <c r="D232" s="48" t="s">
        <v>255</v>
      </c>
      <c r="E232" s="35" t="s">
        <v>159</v>
      </c>
      <c r="F232" s="35" t="s">
        <v>54</v>
      </c>
      <c r="G232" s="36" t="str">
        <f t="shared" si="15"/>
        <v>05</v>
      </c>
      <c r="H232" s="10" t="str">
        <f t="shared" si="16"/>
        <v>ROS - BS ASDEVELODY05</v>
      </c>
      <c r="I232" s="37">
        <v>159846.77824478538</v>
      </c>
      <c r="J232" s="38"/>
      <c r="K232" s="49">
        <v>1.42</v>
      </c>
      <c r="L232" s="49">
        <v>1.23</v>
      </c>
      <c r="M232" s="40">
        <f t="shared" si="17"/>
        <v>226982.42510759522</v>
      </c>
      <c r="N232" s="41">
        <f t="shared" si="18"/>
        <v>1812.7068671787115</v>
      </c>
      <c r="O232" s="13"/>
      <c r="P232" s="13"/>
      <c r="Q232" s="13"/>
      <c r="R232" s="13"/>
      <c r="S232" s="13"/>
      <c r="T232" s="13"/>
    </row>
    <row r="233" spans="1:20" x14ac:dyDescent="0.25">
      <c r="A233" s="32" t="s">
        <v>116</v>
      </c>
      <c r="B233" s="33" t="s">
        <v>163</v>
      </c>
      <c r="C233" s="48" t="s">
        <v>254</v>
      </c>
      <c r="D233" s="48" t="s">
        <v>255</v>
      </c>
      <c r="E233" s="35" t="s">
        <v>159</v>
      </c>
      <c r="F233" s="35" t="s">
        <v>55</v>
      </c>
      <c r="G233" s="36" t="str">
        <f t="shared" si="15"/>
        <v>06</v>
      </c>
      <c r="H233" s="10" t="str">
        <f t="shared" si="16"/>
        <v>ROS - BS ASDEVELODY06</v>
      </c>
      <c r="I233" s="37">
        <v>180918.69195980314</v>
      </c>
      <c r="J233" s="38"/>
      <c r="K233" s="49">
        <v>1.42</v>
      </c>
      <c r="L233" s="49">
        <v>1.23</v>
      </c>
      <c r="M233" s="40">
        <f t="shared" si="17"/>
        <v>256904.54258292043</v>
      </c>
      <c r="N233" s="41">
        <f t="shared" si="18"/>
        <v>2051.6682220163784</v>
      </c>
      <c r="O233" s="13"/>
      <c r="P233" s="13"/>
      <c r="Q233" s="13"/>
      <c r="R233" s="13"/>
      <c r="S233" s="13"/>
      <c r="T233" s="13"/>
    </row>
    <row r="234" spans="1:20" x14ac:dyDescent="0.25">
      <c r="A234" s="32" t="s">
        <v>116</v>
      </c>
      <c r="B234" s="33" t="s">
        <v>164</v>
      </c>
      <c r="C234" s="48" t="s">
        <v>254</v>
      </c>
      <c r="D234" s="48" t="s">
        <v>255</v>
      </c>
      <c r="E234" s="35" t="s">
        <v>159</v>
      </c>
      <c r="F234" s="35" t="s">
        <v>56</v>
      </c>
      <c r="G234" s="36" t="str">
        <f t="shared" si="15"/>
        <v>07</v>
      </c>
      <c r="H234" s="10" t="str">
        <f t="shared" si="16"/>
        <v>ROS - BS ASDEVELODY07</v>
      </c>
      <c r="I234" s="37">
        <v>226345.84878331667</v>
      </c>
      <c r="J234" s="38"/>
      <c r="K234" s="49">
        <v>1.42</v>
      </c>
      <c r="L234" s="49">
        <v>1.23</v>
      </c>
      <c r="M234" s="40">
        <f t="shared" si="17"/>
        <v>321411.10527230968</v>
      </c>
      <c r="N234" s="41">
        <f t="shared" si="18"/>
        <v>2566.8247990496952</v>
      </c>
      <c r="O234" s="13"/>
      <c r="P234" s="13"/>
      <c r="Q234" s="59"/>
      <c r="R234" s="13"/>
      <c r="S234" s="13"/>
      <c r="T234" s="13"/>
    </row>
    <row r="235" spans="1:20" x14ac:dyDescent="0.25">
      <c r="A235" s="32" t="s">
        <v>116</v>
      </c>
      <c r="B235" s="33" t="s">
        <v>165</v>
      </c>
      <c r="C235" s="48" t="s">
        <v>254</v>
      </c>
      <c r="D235" s="48" t="s">
        <v>255</v>
      </c>
      <c r="E235" s="35" t="s">
        <v>159</v>
      </c>
      <c r="F235" s="35" t="s">
        <v>57</v>
      </c>
      <c r="G235" s="36" t="str">
        <f t="shared" si="15"/>
        <v>08</v>
      </c>
      <c r="H235" s="10" t="str">
        <f t="shared" si="16"/>
        <v>ROS - BS ASDEVELODY08</v>
      </c>
      <c r="I235" s="37">
        <f>I234*1.25</f>
        <v>282932.31097914581</v>
      </c>
      <c r="J235" s="38"/>
      <c r="K235" s="49">
        <v>1.42</v>
      </c>
      <c r="L235" s="49">
        <v>1.23</v>
      </c>
      <c r="M235" s="40">
        <f t="shared" si="17"/>
        <v>401763.88159038703</v>
      </c>
      <c r="N235" s="41">
        <f t="shared" si="18"/>
        <v>3208.530998812118</v>
      </c>
      <c r="O235" s="13"/>
      <c r="P235" s="13"/>
      <c r="Q235" s="13"/>
      <c r="R235" s="13"/>
      <c r="S235" s="13"/>
      <c r="T235" s="13"/>
    </row>
    <row r="236" spans="1:20" x14ac:dyDescent="0.25">
      <c r="A236" s="32" t="s">
        <v>116</v>
      </c>
      <c r="B236" s="33" t="s">
        <v>166</v>
      </c>
      <c r="C236" s="48" t="s">
        <v>254</v>
      </c>
      <c r="D236" s="48" t="s">
        <v>255</v>
      </c>
      <c r="E236" s="35" t="s">
        <v>159</v>
      </c>
      <c r="F236" s="35" t="s">
        <v>58</v>
      </c>
      <c r="G236" s="36" t="str">
        <f t="shared" si="15"/>
        <v>09</v>
      </c>
      <c r="H236" s="10" t="str">
        <f t="shared" si="16"/>
        <v>ROS - BS ASDEVELODY09</v>
      </c>
      <c r="I236" s="37">
        <f>I235*1.13</f>
        <v>319713.51140643476</v>
      </c>
      <c r="J236" s="38"/>
      <c r="K236" s="49">
        <v>1.42</v>
      </c>
      <c r="L236" s="49">
        <v>1.23</v>
      </c>
      <c r="M236" s="40">
        <f t="shared" si="17"/>
        <v>453993.18619713734</v>
      </c>
      <c r="N236" s="41">
        <f t="shared" si="18"/>
        <v>3625.6400286576936</v>
      </c>
      <c r="O236" s="13"/>
      <c r="P236" s="13"/>
      <c r="Q236" s="13"/>
      <c r="R236" s="13"/>
      <c r="S236" s="13"/>
      <c r="T236" s="13"/>
    </row>
    <row r="237" spans="1:20" x14ac:dyDescent="0.25">
      <c r="A237" s="32" t="s">
        <v>116</v>
      </c>
      <c r="B237" s="33" t="s">
        <v>167</v>
      </c>
      <c r="C237" s="48" t="s">
        <v>254</v>
      </c>
      <c r="D237" s="48" t="s">
        <v>255</v>
      </c>
      <c r="E237" s="35" t="s">
        <v>159</v>
      </c>
      <c r="F237" s="35" t="s">
        <v>59</v>
      </c>
      <c r="G237" s="36" t="str">
        <f t="shared" si="15"/>
        <v>10</v>
      </c>
      <c r="H237" s="10" t="str">
        <f t="shared" si="16"/>
        <v>ROS - BS ASDEVELODY10</v>
      </c>
      <c r="I237" s="37">
        <f>I236*1.37</f>
        <v>438007.51062681567</v>
      </c>
      <c r="J237" s="38"/>
      <c r="K237" s="49">
        <v>1.42</v>
      </c>
      <c r="L237" s="49">
        <v>1.23</v>
      </c>
      <c r="M237" s="40">
        <f t="shared" si="17"/>
        <v>621970.66509007826</v>
      </c>
      <c r="N237" s="41">
        <f t="shared" si="18"/>
        <v>4967.1268392610418</v>
      </c>
      <c r="O237" s="13"/>
      <c r="P237" s="13"/>
      <c r="Q237" s="13"/>
      <c r="R237" s="13"/>
      <c r="S237" s="13"/>
      <c r="T237" s="13"/>
    </row>
    <row r="238" spans="1:20" x14ac:dyDescent="0.25">
      <c r="A238" s="32" t="s">
        <v>116</v>
      </c>
      <c r="B238" s="33" t="s">
        <v>167</v>
      </c>
      <c r="C238" s="48" t="s">
        <v>254</v>
      </c>
      <c r="D238" s="48" t="s">
        <v>255</v>
      </c>
      <c r="E238" s="35" t="s">
        <v>159</v>
      </c>
      <c r="F238" s="35" t="s">
        <v>583</v>
      </c>
      <c r="G238" s="36" t="str">
        <f t="shared" si="15"/>
        <v>11</v>
      </c>
      <c r="H238" s="10" t="str">
        <f t="shared" si="16"/>
        <v>ROS - BS ASDEVELODY11</v>
      </c>
      <c r="I238" s="37">
        <f>I237*1.37</f>
        <v>600070.28955873754</v>
      </c>
      <c r="J238" s="38"/>
      <c r="K238" s="49">
        <v>1.42</v>
      </c>
      <c r="L238" s="49">
        <v>1.23</v>
      </c>
      <c r="M238" s="40">
        <f t="shared" si="17"/>
        <v>852099.81117340724</v>
      </c>
      <c r="N238" s="41">
        <f t="shared" si="18"/>
        <v>6804.963769787626</v>
      </c>
      <c r="O238" s="13"/>
      <c r="P238" s="13"/>
      <c r="Q238" s="59"/>
      <c r="R238" s="13"/>
      <c r="S238" s="13"/>
      <c r="T238" s="13"/>
    </row>
    <row r="239" spans="1:20" x14ac:dyDescent="0.25">
      <c r="A239" s="32" t="s">
        <v>116</v>
      </c>
      <c r="B239" s="33" t="s">
        <v>584</v>
      </c>
      <c r="C239" s="48" t="s">
        <v>254</v>
      </c>
      <c r="D239" s="48" t="s">
        <v>255</v>
      </c>
      <c r="E239" s="35" t="s">
        <v>159</v>
      </c>
      <c r="F239" s="35" t="s">
        <v>585</v>
      </c>
      <c r="G239" s="36" t="str">
        <f t="shared" si="15"/>
        <v>12</v>
      </c>
      <c r="H239" s="10" t="str">
        <f t="shared" si="16"/>
        <v>ROS - BS ASDEVELODY12</v>
      </c>
      <c r="I239" s="37">
        <f>I238*1.37</f>
        <v>822096.29669547046</v>
      </c>
      <c r="J239" s="38"/>
      <c r="K239" s="49">
        <v>1.42</v>
      </c>
      <c r="L239" s="49">
        <v>1.23</v>
      </c>
      <c r="M239" s="40">
        <f t="shared" si="17"/>
        <v>1167376.741307568</v>
      </c>
      <c r="N239" s="41">
        <f t="shared" si="18"/>
        <v>9322.8003646090492</v>
      </c>
      <c r="O239" s="13"/>
      <c r="P239" s="13"/>
      <c r="Q239" s="13"/>
      <c r="R239" s="13"/>
      <c r="S239" s="13"/>
      <c r="T239" s="13"/>
    </row>
    <row r="240" spans="1:20" x14ac:dyDescent="0.25">
      <c r="A240" s="32" t="s">
        <v>116</v>
      </c>
      <c r="B240" s="33" t="s">
        <v>481</v>
      </c>
      <c r="C240" s="48" t="s">
        <v>254</v>
      </c>
      <c r="D240" s="48" t="s">
        <v>255</v>
      </c>
      <c r="E240" s="35" t="s">
        <v>159</v>
      </c>
      <c r="F240" s="35" t="s">
        <v>586</v>
      </c>
      <c r="G240" s="36" t="str">
        <f t="shared" si="15"/>
        <v>13</v>
      </c>
      <c r="H240" s="10" t="str">
        <f t="shared" si="16"/>
        <v>ROS - BS ASDEVELODY13</v>
      </c>
      <c r="I240" s="37">
        <f>I239*1.2</f>
        <v>986515.55603456451</v>
      </c>
      <c r="J240" s="38"/>
      <c r="K240" s="49">
        <v>1.42</v>
      </c>
      <c r="L240" s="49">
        <v>1.23</v>
      </c>
      <c r="M240" s="40">
        <f t="shared" si="17"/>
        <v>1400852.0895690816</v>
      </c>
      <c r="N240" s="41">
        <f t="shared" si="18"/>
        <v>11187.360437530859</v>
      </c>
      <c r="O240" s="13"/>
      <c r="P240" s="13"/>
      <c r="Q240" s="59"/>
      <c r="R240" s="13"/>
      <c r="S240" s="13"/>
      <c r="T240" s="13"/>
    </row>
    <row r="241" spans="1:20" x14ac:dyDescent="0.25">
      <c r="A241" s="32" t="s">
        <v>116</v>
      </c>
      <c r="B241" s="33" t="s">
        <v>481</v>
      </c>
      <c r="C241" s="48" t="s">
        <v>254</v>
      </c>
      <c r="D241" s="48" t="s">
        <v>255</v>
      </c>
      <c r="E241" s="35" t="s">
        <v>159</v>
      </c>
      <c r="F241" s="35" t="s">
        <v>587</v>
      </c>
      <c r="G241" s="36" t="str">
        <f t="shared" si="15"/>
        <v>14</v>
      </c>
      <c r="H241" s="10" t="str">
        <f t="shared" si="16"/>
        <v>ROS - BS ASDEVELODY14</v>
      </c>
      <c r="I241" s="37"/>
      <c r="J241" s="38"/>
      <c r="K241" s="49">
        <v>1.42</v>
      </c>
      <c r="L241" s="49">
        <v>1.23</v>
      </c>
      <c r="M241" s="40">
        <f t="shared" si="17"/>
        <v>0</v>
      </c>
      <c r="N241" s="41">
        <f t="shared" si="18"/>
        <v>0</v>
      </c>
      <c r="O241" s="13"/>
      <c r="P241" s="13"/>
      <c r="Q241" s="13"/>
      <c r="R241" s="13"/>
      <c r="S241" s="13"/>
      <c r="T241" s="13"/>
    </row>
    <row r="242" spans="1:20" x14ac:dyDescent="0.25">
      <c r="A242" s="32" t="s">
        <v>116</v>
      </c>
      <c r="B242" s="33" t="s">
        <v>184</v>
      </c>
      <c r="C242" s="48" t="s">
        <v>254</v>
      </c>
      <c r="D242" s="48" t="s">
        <v>255</v>
      </c>
      <c r="E242" s="35" t="s">
        <v>159</v>
      </c>
      <c r="F242" s="35" t="s">
        <v>77</v>
      </c>
      <c r="G242" s="36" t="str">
        <f t="shared" si="15"/>
        <v>01</v>
      </c>
      <c r="H242" s="10" t="str">
        <f t="shared" si="16"/>
        <v>ROS - BS ASDEVELOGZ01</v>
      </c>
      <c r="I242" s="37">
        <v>52431.441895505362</v>
      </c>
      <c r="J242" s="38"/>
      <c r="K242" s="49">
        <v>1.42</v>
      </c>
      <c r="L242" s="49">
        <v>1.23</v>
      </c>
      <c r="M242" s="40">
        <f t="shared" si="17"/>
        <v>74452.647491617608</v>
      </c>
      <c r="N242" s="41">
        <f t="shared" si="18"/>
        <v>594.58711538444618</v>
      </c>
      <c r="O242" s="13"/>
      <c r="P242" s="13"/>
      <c r="Q242" s="13"/>
      <c r="R242" s="13"/>
      <c r="S242" s="13"/>
      <c r="T242" s="13"/>
    </row>
    <row r="243" spans="1:20" x14ac:dyDescent="0.25">
      <c r="A243" s="32" t="s">
        <v>116</v>
      </c>
      <c r="B243" s="33" t="s">
        <v>185</v>
      </c>
      <c r="C243" s="48" t="s">
        <v>254</v>
      </c>
      <c r="D243" s="48" t="s">
        <v>255</v>
      </c>
      <c r="E243" s="35" t="s">
        <v>159</v>
      </c>
      <c r="F243" s="35" t="s">
        <v>78</v>
      </c>
      <c r="G243" s="36" t="str">
        <f t="shared" si="15"/>
        <v>02</v>
      </c>
      <c r="H243" s="10" t="str">
        <f t="shared" si="16"/>
        <v>ROS - BS ASDEVELOGZ02</v>
      </c>
      <c r="I243" s="37">
        <v>75000</v>
      </c>
      <c r="J243" s="38"/>
      <c r="K243" s="49">
        <v>1.42</v>
      </c>
      <c r="L243" s="49">
        <v>1.23</v>
      </c>
      <c r="M243" s="40">
        <f t="shared" si="17"/>
        <v>106500</v>
      </c>
      <c r="N243" s="41">
        <f t="shared" si="18"/>
        <v>850.52083333333337</v>
      </c>
      <c r="O243" s="13"/>
      <c r="P243" s="13"/>
      <c r="Q243" s="13"/>
      <c r="R243" s="13"/>
      <c r="S243" s="13"/>
      <c r="T243" s="13"/>
    </row>
    <row r="244" spans="1:20" x14ac:dyDescent="0.25">
      <c r="A244" s="32" t="s">
        <v>116</v>
      </c>
      <c r="B244" s="33" t="s">
        <v>194</v>
      </c>
      <c r="C244" s="48" t="s">
        <v>254</v>
      </c>
      <c r="D244" s="48" t="s">
        <v>255</v>
      </c>
      <c r="E244" s="35" t="s">
        <v>159</v>
      </c>
      <c r="F244" s="35" t="s">
        <v>88</v>
      </c>
      <c r="G244" s="36" t="str">
        <f t="shared" si="15"/>
        <v>02</v>
      </c>
      <c r="H244" s="10" t="str">
        <f t="shared" si="16"/>
        <v>ROS - BS ASDEVELOHZ02</v>
      </c>
      <c r="I244" s="37">
        <v>66705.647576651347</v>
      </c>
      <c r="J244" s="38"/>
      <c r="K244" s="49">
        <v>1.42</v>
      </c>
      <c r="L244" s="49">
        <v>1.23</v>
      </c>
      <c r="M244" s="40">
        <f t="shared" si="17"/>
        <v>94722.019558844913</v>
      </c>
      <c r="N244" s="41">
        <f t="shared" si="18"/>
        <v>756.46057286577536</v>
      </c>
      <c r="O244" s="13"/>
      <c r="P244" s="13"/>
      <c r="Q244" s="13"/>
      <c r="R244" s="13"/>
      <c r="S244" s="13"/>
      <c r="T244" s="13"/>
    </row>
    <row r="245" spans="1:20" x14ac:dyDescent="0.25">
      <c r="A245" s="32" t="s">
        <v>116</v>
      </c>
      <c r="B245" s="33" t="s">
        <v>203</v>
      </c>
      <c r="C245" s="48" t="s">
        <v>254</v>
      </c>
      <c r="D245" s="48" t="s">
        <v>255</v>
      </c>
      <c r="E245" s="35" t="s">
        <v>159</v>
      </c>
      <c r="F245" s="35" t="s">
        <v>102</v>
      </c>
      <c r="G245" s="36" t="str">
        <f t="shared" si="15"/>
        <v>02</v>
      </c>
      <c r="H245" s="10" t="str">
        <f t="shared" si="16"/>
        <v>ROS - BS ASDEVELOJZ02</v>
      </c>
      <c r="I245" s="37">
        <v>66705.647576651347</v>
      </c>
      <c r="J245" s="38"/>
      <c r="K245" s="49">
        <v>1.42</v>
      </c>
      <c r="L245" s="49">
        <v>1.23</v>
      </c>
      <c r="M245" s="40">
        <f t="shared" si="17"/>
        <v>94722.019558844913</v>
      </c>
      <c r="N245" s="41">
        <f t="shared" si="18"/>
        <v>756.46057286577536</v>
      </c>
      <c r="O245" s="13"/>
      <c r="P245" s="13"/>
      <c r="Q245" s="13"/>
      <c r="R245" s="13"/>
      <c r="S245" s="13"/>
      <c r="T245" s="13"/>
    </row>
    <row r="246" spans="1:20" x14ac:dyDescent="0.25">
      <c r="A246" s="32" t="s">
        <v>116</v>
      </c>
      <c r="B246" s="33" t="s">
        <v>195</v>
      </c>
      <c r="C246" s="48" t="s">
        <v>254</v>
      </c>
      <c r="D246" s="48" t="s">
        <v>255</v>
      </c>
      <c r="E246" s="35" t="s">
        <v>159</v>
      </c>
      <c r="F246" s="35" t="s">
        <v>89</v>
      </c>
      <c r="G246" s="36" t="str">
        <f t="shared" si="15"/>
        <v>03</v>
      </c>
      <c r="H246" s="10" t="str">
        <f t="shared" si="16"/>
        <v>ROS - BS ASDEVELOHZ03</v>
      </c>
      <c r="I246" s="37">
        <v>96348.886326576307</v>
      </c>
      <c r="J246" s="38"/>
      <c r="K246" s="49">
        <v>1.42</v>
      </c>
      <c r="L246" s="49">
        <v>1.23</v>
      </c>
      <c r="M246" s="40">
        <f t="shared" si="17"/>
        <v>136815.41858373836</v>
      </c>
      <c r="N246" s="41">
        <f t="shared" si="18"/>
        <v>1092.6231345229103</v>
      </c>
      <c r="O246" s="13"/>
      <c r="P246" s="13"/>
      <c r="Q246" s="13"/>
      <c r="R246" s="13"/>
      <c r="S246" s="13"/>
      <c r="T246" s="13"/>
    </row>
    <row r="247" spans="1:20" x14ac:dyDescent="0.25">
      <c r="A247" s="32" t="s">
        <v>116</v>
      </c>
      <c r="B247" s="33" t="s">
        <v>186</v>
      </c>
      <c r="C247" s="48" t="s">
        <v>254</v>
      </c>
      <c r="D247" s="48" t="s">
        <v>255</v>
      </c>
      <c r="E247" s="35" t="s">
        <v>159</v>
      </c>
      <c r="F247" s="35" t="s">
        <v>79</v>
      </c>
      <c r="G247" s="36" t="str">
        <f t="shared" si="15"/>
        <v>03</v>
      </c>
      <c r="H247" s="10" t="str">
        <f t="shared" si="16"/>
        <v>ROS - BS ASDEVELOGZ03</v>
      </c>
      <c r="I247" s="37">
        <v>100000</v>
      </c>
      <c r="J247" s="38"/>
      <c r="K247" s="49">
        <v>1.42</v>
      </c>
      <c r="L247" s="49">
        <v>1.23</v>
      </c>
      <c r="M247" s="40">
        <f t="shared" si="17"/>
        <v>142000</v>
      </c>
      <c r="N247" s="41">
        <f t="shared" si="18"/>
        <v>1134.0277777777776</v>
      </c>
      <c r="O247" s="13"/>
      <c r="P247" s="13"/>
      <c r="Q247" s="13"/>
      <c r="R247" s="13"/>
      <c r="S247" s="13"/>
      <c r="T247" s="13"/>
    </row>
    <row r="248" spans="1:20" x14ac:dyDescent="0.25">
      <c r="A248" s="32" t="s">
        <v>116</v>
      </c>
      <c r="B248" s="33" t="s">
        <v>204</v>
      </c>
      <c r="C248" s="48" t="s">
        <v>254</v>
      </c>
      <c r="D248" s="48" t="s">
        <v>255</v>
      </c>
      <c r="E248" s="35" t="s">
        <v>159</v>
      </c>
      <c r="F248" s="35" t="s">
        <v>103</v>
      </c>
      <c r="G248" s="36" t="str">
        <f t="shared" si="15"/>
        <v>03</v>
      </c>
      <c r="H248" s="10" t="str">
        <f t="shared" si="16"/>
        <v>ROS - BS ASDEVELOJZ03</v>
      </c>
      <c r="I248" s="37">
        <v>96348.886326576307</v>
      </c>
      <c r="J248" s="38"/>
      <c r="K248" s="49">
        <v>1.42</v>
      </c>
      <c r="L248" s="49">
        <v>1.23</v>
      </c>
      <c r="M248" s="40">
        <f t="shared" si="17"/>
        <v>136815.41858373836</v>
      </c>
      <c r="N248" s="41">
        <f t="shared" si="18"/>
        <v>1092.6231345229103</v>
      </c>
      <c r="O248" s="13"/>
      <c r="P248" s="13"/>
      <c r="Q248" s="13"/>
      <c r="R248" s="13"/>
      <c r="S248" s="13"/>
      <c r="T248" s="13"/>
    </row>
    <row r="249" spans="1:20" x14ac:dyDescent="0.25">
      <c r="A249" s="32" t="s">
        <v>116</v>
      </c>
      <c r="B249" s="33" t="s">
        <v>588</v>
      </c>
      <c r="C249" s="48" t="s">
        <v>254</v>
      </c>
      <c r="D249" s="48" t="s">
        <v>255</v>
      </c>
      <c r="E249" s="35" t="s">
        <v>159</v>
      </c>
      <c r="F249" s="35" t="s">
        <v>109</v>
      </c>
      <c r="G249" s="36" t="str">
        <f t="shared" si="15"/>
        <v>03</v>
      </c>
      <c r="H249" s="10" t="str">
        <f t="shared" si="16"/>
        <v>ROS - BS ASDEVELOKZ03</v>
      </c>
      <c r="I249" s="37">
        <v>96348.886326576307</v>
      </c>
      <c r="J249" s="38"/>
      <c r="K249" s="49">
        <v>1.42</v>
      </c>
      <c r="L249" s="49">
        <v>1.23</v>
      </c>
      <c r="M249" s="40">
        <f t="shared" si="17"/>
        <v>136815.41858373836</v>
      </c>
      <c r="N249" s="41">
        <f t="shared" si="18"/>
        <v>1092.6231345229103</v>
      </c>
      <c r="O249" s="13"/>
      <c r="P249" s="13"/>
      <c r="Q249" s="13"/>
      <c r="R249" s="13"/>
      <c r="S249" s="13"/>
      <c r="T249" s="13"/>
    </row>
    <row r="250" spans="1:20" x14ac:dyDescent="0.25">
      <c r="A250" s="32" t="s">
        <v>116</v>
      </c>
      <c r="B250" s="33" t="s">
        <v>187</v>
      </c>
      <c r="C250" s="48" t="s">
        <v>254</v>
      </c>
      <c r="D250" s="48" t="s">
        <v>255</v>
      </c>
      <c r="E250" s="35" t="s">
        <v>159</v>
      </c>
      <c r="F250" s="35" t="s">
        <v>80</v>
      </c>
      <c r="G250" s="36" t="str">
        <f t="shared" si="15"/>
        <v>04</v>
      </c>
      <c r="H250" s="10" t="str">
        <f t="shared" si="16"/>
        <v>ROS - BS ASDEVELOGZ04</v>
      </c>
      <c r="I250" s="37">
        <v>130000</v>
      </c>
      <c r="J250" s="38"/>
      <c r="K250" s="49">
        <v>1.42</v>
      </c>
      <c r="L250" s="49">
        <v>1.23</v>
      </c>
      <c r="M250" s="40">
        <f t="shared" si="17"/>
        <v>184600</v>
      </c>
      <c r="N250" s="41">
        <f t="shared" si="18"/>
        <v>1474.2361111111111</v>
      </c>
      <c r="O250" s="13"/>
      <c r="P250" s="13"/>
      <c r="Q250" s="13"/>
      <c r="R250" s="13"/>
      <c r="S250" s="13"/>
      <c r="T250" s="13"/>
    </row>
    <row r="251" spans="1:20" x14ac:dyDescent="0.25">
      <c r="A251" s="32" t="s">
        <v>116</v>
      </c>
      <c r="B251" s="33" t="s">
        <v>196</v>
      </c>
      <c r="C251" s="48" t="s">
        <v>254</v>
      </c>
      <c r="D251" s="48" t="s">
        <v>255</v>
      </c>
      <c r="E251" s="35" t="s">
        <v>159</v>
      </c>
      <c r="F251" s="35" t="s">
        <v>90</v>
      </c>
      <c r="G251" s="36" t="str">
        <f t="shared" si="15"/>
        <v>04</v>
      </c>
      <c r="H251" s="10" t="str">
        <f t="shared" si="16"/>
        <v>ROS - BS ASDEVELOHZ04</v>
      </c>
      <c r="I251" s="37">
        <v>119256.6252574008</v>
      </c>
      <c r="J251" s="38"/>
      <c r="K251" s="49">
        <v>1.42</v>
      </c>
      <c r="L251" s="49">
        <v>1.23</v>
      </c>
      <c r="M251" s="40">
        <f t="shared" si="17"/>
        <v>169344.40786550913</v>
      </c>
      <c r="N251" s="41">
        <f t="shared" si="18"/>
        <v>1352.4032572592741</v>
      </c>
      <c r="O251" s="13"/>
      <c r="P251" s="13"/>
      <c r="Q251" s="13"/>
      <c r="R251" s="13"/>
      <c r="S251" s="13"/>
      <c r="T251" s="13"/>
    </row>
    <row r="252" spans="1:20" x14ac:dyDescent="0.25">
      <c r="A252" s="32" t="s">
        <v>116</v>
      </c>
      <c r="B252" s="33" t="s">
        <v>208</v>
      </c>
      <c r="C252" s="48" t="s">
        <v>254</v>
      </c>
      <c r="D252" s="48" t="s">
        <v>255</v>
      </c>
      <c r="E252" s="35" t="s">
        <v>159</v>
      </c>
      <c r="F252" s="35" t="s">
        <v>110</v>
      </c>
      <c r="G252" s="36" t="str">
        <f t="shared" si="15"/>
        <v>04</v>
      </c>
      <c r="H252" s="10" t="str">
        <f t="shared" si="16"/>
        <v>ROS - BS ASDEVELOKZ04</v>
      </c>
      <c r="I252" s="37">
        <v>119256.6252574008</v>
      </c>
      <c r="J252" s="38"/>
      <c r="K252" s="49">
        <v>1.42</v>
      </c>
      <c r="L252" s="49">
        <v>1.23</v>
      </c>
      <c r="M252" s="40">
        <f t="shared" si="17"/>
        <v>169344.40786550913</v>
      </c>
      <c r="N252" s="41">
        <f t="shared" si="18"/>
        <v>1352.4032572592741</v>
      </c>
      <c r="O252" s="13"/>
      <c r="P252" s="13"/>
      <c r="Q252" s="13"/>
      <c r="R252" s="13"/>
      <c r="S252" s="13"/>
      <c r="T252" s="13"/>
    </row>
    <row r="253" spans="1:20" x14ac:dyDescent="0.25">
      <c r="A253" s="32" t="s">
        <v>116</v>
      </c>
      <c r="B253" s="33" t="s">
        <v>205</v>
      </c>
      <c r="C253" s="48" t="s">
        <v>254</v>
      </c>
      <c r="D253" s="48" t="s">
        <v>255</v>
      </c>
      <c r="E253" s="35" t="s">
        <v>159</v>
      </c>
      <c r="F253" s="35" t="s">
        <v>104</v>
      </c>
      <c r="G253" s="36" t="str">
        <f t="shared" si="15"/>
        <v>04</v>
      </c>
      <c r="H253" s="10" t="str">
        <f t="shared" si="16"/>
        <v>ROS - BS ASDEVELOJZ04</v>
      </c>
      <c r="I253" s="37">
        <v>119256.6252574008</v>
      </c>
      <c r="J253" s="38"/>
      <c r="K253" s="49">
        <v>1.42</v>
      </c>
      <c r="L253" s="49">
        <v>1.23</v>
      </c>
      <c r="M253" s="40">
        <f t="shared" si="17"/>
        <v>169344.40786550913</v>
      </c>
      <c r="N253" s="41">
        <f t="shared" si="18"/>
        <v>1352.4032572592741</v>
      </c>
      <c r="O253" s="13"/>
      <c r="P253" s="13"/>
      <c r="Q253" s="13"/>
      <c r="R253" s="13"/>
      <c r="S253" s="13"/>
      <c r="T253" s="13"/>
    </row>
    <row r="254" spans="1:20" x14ac:dyDescent="0.25">
      <c r="A254" s="32" t="s">
        <v>116</v>
      </c>
      <c r="B254" s="33" t="s">
        <v>188</v>
      </c>
      <c r="C254" s="48" t="s">
        <v>254</v>
      </c>
      <c r="D254" s="48" t="s">
        <v>255</v>
      </c>
      <c r="E254" s="35" t="s">
        <v>159</v>
      </c>
      <c r="F254" s="35" t="s">
        <v>60</v>
      </c>
      <c r="G254" s="36" t="str">
        <f t="shared" si="15"/>
        <v>05</v>
      </c>
      <c r="H254" s="10" t="str">
        <f t="shared" si="16"/>
        <v>ROS - BS ASDEVELODZ05</v>
      </c>
      <c r="I254" s="37">
        <v>144945.80739145796</v>
      </c>
      <c r="J254" s="38"/>
      <c r="K254" s="49">
        <v>1.42</v>
      </c>
      <c r="L254" s="49">
        <v>1.23</v>
      </c>
      <c r="M254" s="40">
        <f t="shared" si="17"/>
        <v>205823.04649587028</v>
      </c>
      <c r="N254" s="41">
        <f t="shared" si="18"/>
        <v>1643.7257185434084</v>
      </c>
      <c r="O254" s="13"/>
      <c r="P254" s="13"/>
      <c r="Q254" s="59"/>
      <c r="R254" s="13"/>
      <c r="S254" s="13"/>
      <c r="T254" s="13"/>
    </row>
    <row r="255" spans="1:20" x14ac:dyDescent="0.25">
      <c r="A255" s="32" t="s">
        <v>116</v>
      </c>
      <c r="B255" s="33" t="s">
        <v>168</v>
      </c>
      <c r="C255" s="48" t="s">
        <v>254</v>
      </c>
      <c r="D255" s="48" t="s">
        <v>255</v>
      </c>
      <c r="E255" s="35" t="s">
        <v>159</v>
      </c>
      <c r="F255" s="35" t="s">
        <v>61</v>
      </c>
      <c r="G255" s="36" t="str">
        <f t="shared" si="15"/>
        <v>06</v>
      </c>
      <c r="H255" s="10" t="str">
        <f t="shared" si="16"/>
        <v>ROS - BS ASDEVELODZ06</v>
      </c>
      <c r="I255" s="37">
        <v>164053.39016694017</v>
      </c>
      <c r="J255" s="38"/>
      <c r="K255" s="49">
        <v>1.42</v>
      </c>
      <c r="L255" s="49">
        <v>1.23</v>
      </c>
      <c r="M255" s="40">
        <f t="shared" si="17"/>
        <v>232955.81403705504</v>
      </c>
      <c r="N255" s="41">
        <f t="shared" si="18"/>
        <v>1860.411014879259</v>
      </c>
      <c r="O255" s="13"/>
      <c r="P255" s="13"/>
      <c r="Q255" s="13"/>
      <c r="R255" s="13"/>
      <c r="S255" s="13"/>
      <c r="T255" s="13"/>
    </row>
    <row r="256" spans="1:20" x14ac:dyDescent="0.25">
      <c r="A256" s="32" t="s">
        <v>116</v>
      </c>
      <c r="B256" s="33" t="s">
        <v>169</v>
      </c>
      <c r="C256" s="48" t="s">
        <v>254</v>
      </c>
      <c r="D256" s="48" t="s">
        <v>255</v>
      </c>
      <c r="E256" s="35" t="s">
        <v>159</v>
      </c>
      <c r="F256" s="35" t="s">
        <v>62</v>
      </c>
      <c r="G256" s="36" t="str">
        <f t="shared" si="15"/>
        <v>07</v>
      </c>
      <c r="H256" s="10" t="str">
        <f t="shared" si="16"/>
        <v>ROS - BS ASDEVELODZ07</v>
      </c>
      <c r="I256" s="37">
        <v>205245.81203232953</v>
      </c>
      <c r="J256" s="38"/>
      <c r="K256" s="49">
        <v>1.42</v>
      </c>
      <c r="L256" s="49">
        <v>1.23</v>
      </c>
      <c r="M256" s="40">
        <f t="shared" si="17"/>
        <v>291449.05308590794</v>
      </c>
      <c r="N256" s="41">
        <f t="shared" si="18"/>
        <v>2327.5445211721812</v>
      </c>
      <c r="O256" s="13"/>
      <c r="P256" s="13"/>
      <c r="Q256" s="59"/>
      <c r="R256" s="13"/>
      <c r="S256" s="13"/>
      <c r="T256" s="13"/>
    </row>
    <row r="257" spans="1:20" x14ac:dyDescent="0.25">
      <c r="A257" s="32" t="s">
        <v>116</v>
      </c>
      <c r="B257" s="33" t="s">
        <v>170</v>
      </c>
      <c r="C257" s="48" t="s">
        <v>254</v>
      </c>
      <c r="D257" s="48" t="s">
        <v>255</v>
      </c>
      <c r="E257" s="35" t="s">
        <v>159</v>
      </c>
      <c r="F257" s="35" t="s">
        <v>63</v>
      </c>
      <c r="G257" s="36" t="str">
        <f t="shared" si="15"/>
        <v>08</v>
      </c>
      <c r="H257" s="10" t="str">
        <f t="shared" si="16"/>
        <v>ROS - BS ASDEVELODZ08</v>
      </c>
      <c r="I257" s="37">
        <f>I256*1.25</f>
        <v>256557.2650404119</v>
      </c>
      <c r="J257" s="38"/>
      <c r="K257" s="49">
        <v>1.42</v>
      </c>
      <c r="L257" s="49">
        <v>1.23</v>
      </c>
      <c r="M257" s="40">
        <f t="shared" si="17"/>
        <v>364311.3163573849</v>
      </c>
      <c r="N257" s="41">
        <f t="shared" si="18"/>
        <v>2909.4306514652267</v>
      </c>
      <c r="O257" s="13"/>
      <c r="P257" s="13"/>
      <c r="Q257" s="13"/>
      <c r="R257" s="13"/>
      <c r="S257" s="13"/>
      <c r="T257" s="13"/>
    </row>
    <row r="258" spans="1:20" x14ac:dyDescent="0.25">
      <c r="A258" s="32" t="s">
        <v>116</v>
      </c>
      <c r="B258" s="33" t="s">
        <v>171</v>
      </c>
      <c r="C258" s="48" t="s">
        <v>254</v>
      </c>
      <c r="D258" s="48" t="s">
        <v>255</v>
      </c>
      <c r="E258" s="35" t="s">
        <v>159</v>
      </c>
      <c r="F258" s="35" t="s">
        <v>64</v>
      </c>
      <c r="G258" s="36" t="str">
        <f t="shared" si="15"/>
        <v>09</v>
      </c>
      <c r="H258" s="10" t="str">
        <f t="shared" si="16"/>
        <v>ROS - BS ASDEVELODZ09</v>
      </c>
      <c r="I258" s="37">
        <f>I257*1.13</f>
        <v>289909.70949566545</v>
      </c>
      <c r="J258" s="38"/>
      <c r="K258" s="49">
        <v>1.42</v>
      </c>
      <c r="L258" s="49">
        <v>1.23</v>
      </c>
      <c r="M258" s="40">
        <f t="shared" si="17"/>
        <v>411671.78748384491</v>
      </c>
      <c r="N258" s="41">
        <f t="shared" si="18"/>
        <v>3287.6566361557057</v>
      </c>
      <c r="O258" s="13"/>
      <c r="P258" s="13"/>
      <c r="Q258" s="59"/>
      <c r="R258" s="13"/>
      <c r="S258" s="13"/>
      <c r="T258" s="13"/>
    </row>
    <row r="259" spans="1:20" x14ac:dyDescent="0.25">
      <c r="A259" s="32" t="s">
        <v>116</v>
      </c>
      <c r="B259" s="33" t="s">
        <v>172</v>
      </c>
      <c r="C259" s="48" t="s">
        <v>254</v>
      </c>
      <c r="D259" s="48" t="s">
        <v>255</v>
      </c>
      <c r="E259" s="35" t="s">
        <v>159</v>
      </c>
      <c r="F259" s="35" t="s">
        <v>65</v>
      </c>
      <c r="G259" s="36" t="str">
        <f t="shared" si="15"/>
        <v>10</v>
      </c>
      <c r="H259" s="10" t="str">
        <f t="shared" si="16"/>
        <v>ROS - BS ASDEVELODZ10</v>
      </c>
      <c r="I259" s="37">
        <f>I258*1.37</f>
        <v>397176.30200906168</v>
      </c>
      <c r="J259" s="38"/>
      <c r="K259" s="49">
        <v>1.42</v>
      </c>
      <c r="L259" s="49">
        <v>1.23</v>
      </c>
      <c r="M259" s="40">
        <f t="shared" si="17"/>
        <v>563990.34885286761</v>
      </c>
      <c r="N259" s="41">
        <f t="shared" si="18"/>
        <v>4504.0895915333167</v>
      </c>
      <c r="O259" s="13"/>
      <c r="P259" s="13"/>
      <c r="Q259" s="13"/>
      <c r="R259" s="13"/>
      <c r="S259" s="13"/>
      <c r="T259" s="13"/>
    </row>
    <row r="260" spans="1:20" x14ac:dyDescent="0.25">
      <c r="A260" s="32" t="s">
        <v>116</v>
      </c>
      <c r="B260" s="33" t="s">
        <v>172</v>
      </c>
      <c r="C260" s="48" t="s">
        <v>254</v>
      </c>
      <c r="D260" s="48" t="s">
        <v>255</v>
      </c>
      <c r="E260" s="35" t="s">
        <v>159</v>
      </c>
      <c r="F260" s="35" t="s">
        <v>589</v>
      </c>
      <c r="G260" s="36" t="str">
        <f t="shared" si="15"/>
        <v>11</v>
      </c>
      <c r="H260" s="10" t="str">
        <f t="shared" si="16"/>
        <v>ROS - BS ASDEVELODZ11</v>
      </c>
      <c r="I260" s="37">
        <f>I259*1.37</f>
        <v>544131.53375241451</v>
      </c>
      <c r="J260" s="38"/>
      <c r="K260" s="49">
        <v>1.42</v>
      </c>
      <c r="L260" s="49">
        <v>1.23</v>
      </c>
      <c r="M260" s="40">
        <f t="shared" si="17"/>
        <v>772666.77792842861</v>
      </c>
      <c r="N260" s="41">
        <f t="shared" si="18"/>
        <v>6170.6027404006445</v>
      </c>
      <c r="O260" s="13"/>
      <c r="P260" s="13"/>
      <c r="Q260" s="59"/>
      <c r="R260" s="13"/>
      <c r="S260" s="13"/>
      <c r="T260" s="13"/>
    </row>
    <row r="261" spans="1:20" x14ac:dyDescent="0.25">
      <c r="A261" s="32" t="s">
        <v>116</v>
      </c>
      <c r="B261" s="33" t="s">
        <v>590</v>
      </c>
      <c r="C261" s="48" t="s">
        <v>254</v>
      </c>
      <c r="D261" s="48" t="s">
        <v>255</v>
      </c>
      <c r="E261" s="35" t="s">
        <v>159</v>
      </c>
      <c r="F261" s="35" t="s">
        <v>591</v>
      </c>
      <c r="G261" s="36" t="str">
        <f t="shared" si="15"/>
        <v>12</v>
      </c>
      <c r="H261" s="10" t="str">
        <f t="shared" si="16"/>
        <v>ROS - BS ASDEVELODZ12</v>
      </c>
      <c r="I261" s="37">
        <f>I260*1.37</f>
        <v>745460.20124080789</v>
      </c>
      <c r="J261" s="38"/>
      <c r="K261" s="49">
        <v>1.42</v>
      </c>
      <c r="L261" s="49">
        <v>1.23</v>
      </c>
      <c r="M261" s="40">
        <f t="shared" si="17"/>
        <v>1058553.4857619472</v>
      </c>
      <c r="N261" s="41">
        <f t="shared" si="18"/>
        <v>8453.7257543488849</v>
      </c>
      <c r="O261" s="13"/>
      <c r="P261" s="13"/>
      <c r="Q261" s="13"/>
      <c r="R261" s="13"/>
      <c r="S261" s="13"/>
      <c r="T261" s="13"/>
    </row>
    <row r="262" spans="1:20" x14ac:dyDescent="0.25">
      <c r="A262" s="32" t="s">
        <v>116</v>
      </c>
      <c r="B262" s="33" t="s">
        <v>323</v>
      </c>
      <c r="C262" s="48" t="s">
        <v>254</v>
      </c>
      <c r="D262" s="48" t="s">
        <v>255</v>
      </c>
      <c r="E262" s="35" t="s">
        <v>159</v>
      </c>
      <c r="F262" s="35" t="s">
        <v>592</v>
      </c>
      <c r="G262" s="36" t="str">
        <f t="shared" ref="G262:G293" si="19">RIGHT(F262,2)</f>
        <v>13</v>
      </c>
      <c r="H262" s="10" t="str">
        <f t="shared" ref="H262:H292" si="20">CONCATENATE(D262,E262,F262)</f>
        <v>ROS - BS ASDEVELODZ13</v>
      </c>
      <c r="I262" s="37">
        <f>I261*1.2</f>
        <v>894552.24148896942</v>
      </c>
      <c r="J262" s="38"/>
      <c r="K262" s="49">
        <v>1.42</v>
      </c>
      <c r="L262" s="49">
        <v>1.23</v>
      </c>
      <c r="M262" s="40">
        <f t="shared" ref="M262:M292" si="21">+I262*K262+I262*J262*L262</f>
        <v>1270264.1829143364</v>
      </c>
      <c r="N262" s="41">
        <f t="shared" ref="N262:N292" si="22">+M262*12*(1+$N$2)/$N$3</f>
        <v>10144.470905218659</v>
      </c>
      <c r="O262" s="13"/>
      <c r="P262" s="13"/>
      <c r="Q262" s="59"/>
      <c r="R262" s="13"/>
      <c r="S262" s="13"/>
      <c r="T262" s="13"/>
    </row>
    <row r="263" spans="1:20" ht="15.75" thickBot="1" x14ac:dyDescent="0.3">
      <c r="A263" s="32" t="s">
        <v>116</v>
      </c>
      <c r="B263" s="33" t="s">
        <v>323</v>
      </c>
      <c r="C263" s="48" t="s">
        <v>254</v>
      </c>
      <c r="D263" s="48" t="s">
        <v>255</v>
      </c>
      <c r="E263" s="35" t="s">
        <v>159</v>
      </c>
      <c r="F263" s="35" t="s">
        <v>593</v>
      </c>
      <c r="G263" s="36" t="str">
        <f t="shared" si="19"/>
        <v>14</v>
      </c>
      <c r="H263" s="10" t="str">
        <f t="shared" si="20"/>
        <v>ROS - BS ASDEVELODZ14</v>
      </c>
      <c r="I263" s="37"/>
      <c r="J263" s="38"/>
      <c r="K263" s="49">
        <v>1.42</v>
      </c>
      <c r="L263" s="49">
        <v>1.23</v>
      </c>
      <c r="M263" s="40">
        <f t="shared" si="21"/>
        <v>0</v>
      </c>
      <c r="N263" s="41">
        <f t="shared" si="22"/>
        <v>0</v>
      </c>
      <c r="O263" s="13"/>
      <c r="P263" s="13"/>
      <c r="Q263" s="13"/>
      <c r="R263" s="13"/>
      <c r="S263" s="13"/>
      <c r="T263" s="13"/>
    </row>
    <row r="264" spans="1:20" x14ac:dyDescent="0.25">
      <c r="A264" s="45" t="s">
        <v>227</v>
      </c>
      <c r="B264" s="33" t="s">
        <v>209</v>
      </c>
      <c r="C264" s="48" t="s">
        <v>254</v>
      </c>
      <c r="D264" s="48" t="s">
        <v>255</v>
      </c>
      <c r="E264" s="35" t="s">
        <v>228</v>
      </c>
      <c r="F264" s="35" t="s">
        <v>114</v>
      </c>
      <c r="G264" s="36" t="str">
        <f t="shared" si="19"/>
        <v>00</v>
      </c>
      <c r="H264" s="10" t="str">
        <f t="shared" si="20"/>
        <v>ROS - BS ASSYINCOTR00</v>
      </c>
      <c r="I264" s="37"/>
      <c r="J264" s="38"/>
      <c r="K264" s="49">
        <v>1.42</v>
      </c>
      <c r="L264" s="49">
        <v>1.23</v>
      </c>
      <c r="M264" s="40">
        <f t="shared" si="21"/>
        <v>0</v>
      </c>
      <c r="N264" s="41">
        <f t="shared" si="22"/>
        <v>0</v>
      </c>
      <c r="O264" s="13"/>
      <c r="P264" s="13"/>
      <c r="Q264" s="13"/>
      <c r="R264" s="13"/>
      <c r="S264" s="13"/>
      <c r="T264" s="13"/>
    </row>
    <row r="265" spans="1:20" x14ac:dyDescent="0.25">
      <c r="A265" s="32" t="s">
        <v>227</v>
      </c>
      <c r="B265" s="33" t="s">
        <v>594</v>
      </c>
      <c r="C265" s="48" t="s">
        <v>254</v>
      </c>
      <c r="D265" s="48" t="s">
        <v>255</v>
      </c>
      <c r="E265" s="35" t="s">
        <v>228</v>
      </c>
      <c r="F265" s="35" t="s">
        <v>595</v>
      </c>
      <c r="G265" s="36" t="str">
        <f t="shared" si="19"/>
        <v>01</v>
      </c>
      <c r="H265" s="10" t="str">
        <f t="shared" si="20"/>
        <v>ROS - BS ASSYINCONX01</v>
      </c>
      <c r="I265" s="37">
        <v>49506.516097500004</v>
      </c>
      <c r="J265" s="38"/>
      <c r="K265" s="49">
        <v>1.42</v>
      </c>
      <c r="L265" s="49">
        <v>1.23</v>
      </c>
      <c r="M265" s="40">
        <f t="shared" si="21"/>
        <v>70299.252858449996</v>
      </c>
      <c r="N265" s="41">
        <f t="shared" si="22"/>
        <v>561.417644355677</v>
      </c>
      <c r="O265" s="13"/>
      <c r="P265" s="13"/>
      <c r="Q265" s="13"/>
      <c r="R265" s="13"/>
      <c r="S265" s="13"/>
      <c r="T265" s="13"/>
    </row>
    <row r="266" spans="1:20" x14ac:dyDescent="0.25">
      <c r="A266" s="32" t="s">
        <v>227</v>
      </c>
      <c r="B266" s="33" t="s">
        <v>596</v>
      </c>
      <c r="C266" s="48" t="s">
        <v>254</v>
      </c>
      <c r="D266" s="48" t="s">
        <v>255</v>
      </c>
      <c r="E266" s="35" t="s">
        <v>228</v>
      </c>
      <c r="F266" s="35" t="s">
        <v>597</v>
      </c>
      <c r="G266" s="36" t="str">
        <f t="shared" si="19"/>
        <v>02</v>
      </c>
      <c r="H266" s="10" t="str">
        <f t="shared" si="20"/>
        <v>ROS - BS ASSYINCONX02</v>
      </c>
      <c r="I266" s="37">
        <v>70000</v>
      </c>
      <c r="J266" s="38"/>
      <c r="K266" s="49">
        <v>1.42</v>
      </c>
      <c r="L266" s="49">
        <v>1.23</v>
      </c>
      <c r="M266" s="40">
        <f t="shared" si="21"/>
        <v>99400</v>
      </c>
      <c r="N266" s="41">
        <f t="shared" si="22"/>
        <v>793.81944444444446</v>
      </c>
      <c r="O266" s="13"/>
      <c r="P266" s="13"/>
      <c r="Q266" s="13"/>
      <c r="R266" s="13"/>
      <c r="S266" s="13"/>
      <c r="T266" s="13"/>
    </row>
    <row r="267" spans="1:20" x14ac:dyDescent="0.25">
      <c r="A267" s="32" t="s">
        <v>227</v>
      </c>
      <c r="B267" s="33" t="s">
        <v>598</v>
      </c>
      <c r="C267" s="48" t="s">
        <v>254</v>
      </c>
      <c r="D267" s="48" t="s">
        <v>255</v>
      </c>
      <c r="E267" s="35" t="s">
        <v>228</v>
      </c>
      <c r="F267" s="35" t="s">
        <v>599</v>
      </c>
      <c r="G267" s="36" t="str">
        <f t="shared" si="19"/>
        <v>03</v>
      </c>
      <c r="H267" s="10" t="str">
        <f t="shared" si="20"/>
        <v>ROS - BS ASSYINCONX03</v>
      </c>
      <c r="I267" s="37">
        <v>90973.994219139393</v>
      </c>
      <c r="J267" s="38"/>
      <c r="K267" s="49">
        <v>1.42</v>
      </c>
      <c r="L267" s="49">
        <v>1.23</v>
      </c>
      <c r="M267" s="40">
        <f t="shared" si="21"/>
        <v>129183.07179117794</v>
      </c>
      <c r="N267" s="41">
        <f t="shared" si="22"/>
        <v>1031.6703649989902</v>
      </c>
      <c r="O267" s="13"/>
      <c r="P267" s="13"/>
      <c r="Q267" s="13"/>
      <c r="R267" s="13"/>
      <c r="S267" s="13"/>
      <c r="T267" s="13"/>
    </row>
    <row r="268" spans="1:20" x14ac:dyDescent="0.25">
      <c r="A268" s="32" t="s">
        <v>227</v>
      </c>
      <c r="B268" s="33" t="s">
        <v>600</v>
      </c>
      <c r="C268" s="48" t="s">
        <v>254</v>
      </c>
      <c r="D268" s="48" t="s">
        <v>255</v>
      </c>
      <c r="E268" s="35" t="s">
        <v>228</v>
      </c>
      <c r="F268" s="35" t="s">
        <v>601</v>
      </c>
      <c r="G268" s="36" t="str">
        <f t="shared" si="19"/>
        <v>04</v>
      </c>
      <c r="H268" s="10" t="str">
        <f t="shared" si="20"/>
        <v>ROS - BS ASSYINCONX04</v>
      </c>
      <c r="I268" s="37">
        <v>130000</v>
      </c>
      <c r="J268" s="38"/>
      <c r="K268" s="49">
        <v>1.42</v>
      </c>
      <c r="L268" s="49">
        <v>1.23</v>
      </c>
      <c r="M268" s="40">
        <f t="shared" si="21"/>
        <v>184600</v>
      </c>
      <c r="N268" s="41">
        <f t="shared" si="22"/>
        <v>1474.2361111111111</v>
      </c>
      <c r="O268" s="13"/>
      <c r="P268" s="13"/>
      <c r="Q268" s="13"/>
      <c r="R268" s="13"/>
      <c r="S268" s="13"/>
      <c r="T268" s="13"/>
    </row>
    <row r="269" spans="1:20" x14ac:dyDescent="0.25">
      <c r="A269" s="32" t="s">
        <v>227</v>
      </c>
      <c r="B269" s="33" t="s">
        <v>177</v>
      </c>
      <c r="C269" s="48" t="s">
        <v>254</v>
      </c>
      <c r="D269" s="48" t="s">
        <v>255</v>
      </c>
      <c r="E269" s="35" t="s">
        <v>228</v>
      </c>
      <c r="F269" s="35" t="s">
        <v>602</v>
      </c>
      <c r="G269" s="36" t="str">
        <f t="shared" si="19"/>
        <v>05</v>
      </c>
      <c r="H269" s="10" t="str">
        <f t="shared" si="20"/>
        <v>ROS - BS ASSYINCOSX05</v>
      </c>
      <c r="I269" s="37">
        <v>136859.90099588473</v>
      </c>
      <c r="J269" s="38"/>
      <c r="K269" s="49">
        <v>1.42</v>
      </c>
      <c r="L269" s="49">
        <v>1.23</v>
      </c>
      <c r="M269" s="40">
        <f t="shared" si="21"/>
        <v>194341.05941415631</v>
      </c>
      <c r="N269" s="41">
        <f t="shared" si="22"/>
        <v>1552.0292939324981</v>
      </c>
      <c r="O269" s="13"/>
      <c r="P269" s="13"/>
      <c r="Q269" s="13"/>
      <c r="R269" s="13"/>
      <c r="S269" s="13"/>
      <c r="T269" s="13"/>
    </row>
    <row r="270" spans="1:20" x14ac:dyDescent="0.25">
      <c r="A270" s="32" t="s">
        <v>227</v>
      </c>
      <c r="B270" s="33" t="s">
        <v>603</v>
      </c>
      <c r="C270" s="48" t="s">
        <v>254</v>
      </c>
      <c r="D270" s="48" t="s">
        <v>255</v>
      </c>
      <c r="E270" s="35" t="s">
        <v>228</v>
      </c>
      <c r="F270" s="35" t="s">
        <v>604</v>
      </c>
      <c r="G270" s="36" t="str">
        <f t="shared" si="19"/>
        <v>06</v>
      </c>
      <c r="H270" s="10" t="str">
        <f t="shared" si="20"/>
        <v>ROS - BS ASSYINCOSX06</v>
      </c>
      <c r="I270" s="37">
        <v>154901.55348646434</v>
      </c>
      <c r="J270" s="38"/>
      <c r="K270" s="49">
        <v>1.42</v>
      </c>
      <c r="L270" s="49">
        <v>1.23</v>
      </c>
      <c r="M270" s="40">
        <f t="shared" si="21"/>
        <v>219960.20595077935</v>
      </c>
      <c r="N270" s="41">
        <f t="shared" si="22"/>
        <v>1756.626644745807</v>
      </c>
      <c r="O270" s="13"/>
      <c r="P270" s="13"/>
      <c r="Q270" s="13"/>
      <c r="R270" s="13"/>
      <c r="S270" s="13"/>
      <c r="T270" s="13"/>
    </row>
    <row r="271" spans="1:20" x14ac:dyDescent="0.25">
      <c r="A271" s="32" t="s">
        <v>227</v>
      </c>
      <c r="B271" s="33" t="s">
        <v>605</v>
      </c>
      <c r="C271" s="48" t="s">
        <v>254</v>
      </c>
      <c r="D271" s="48" t="s">
        <v>255</v>
      </c>
      <c r="E271" s="35" t="s">
        <v>228</v>
      </c>
      <c r="F271" s="35" t="s">
        <v>606</v>
      </c>
      <c r="G271" s="36" t="str">
        <f t="shared" si="19"/>
        <v>07</v>
      </c>
      <c r="H271" s="10" t="str">
        <f t="shared" si="20"/>
        <v>ROS - BS ASSYINCOSX07</v>
      </c>
      <c r="I271" s="37">
        <v>193796.02639144709</v>
      </c>
      <c r="J271" s="38"/>
      <c r="K271" s="49">
        <v>1.42</v>
      </c>
      <c r="L271" s="49">
        <v>1.23</v>
      </c>
      <c r="M271" s="40">
        <f t="shared" si="21"/>
        <v>275190.35747585486</v>
      </c>
      <c r="N271" s="41">
        <f t="shared" si="22"/>
        <v>2197.7007715085629</v>
      </c>
      <c r="O271" s="13"/>
      <c r="P271" s="13"/>
      <c r="Q271" s="13"/>
      <c r="R271" s="13"/>
      <c r="S271" s="13"/>
      <c r="T271" s="13"/>
    </row>
    <row r="272" spans="1:20" x14ac:dyDescent="0.25">
      <c r="A272" s="32" t="s">
        <v>227</v>
      </c>
      <c r="B272" s="33" t="s">
        <v>607</v>
      </c>
      <c r="C272" s="48" t="s">
        <v>254</v>
      </c>
      <c r="D272" s="48" t="s">
        <v>255</v>
      </c>
      <c r="E272" s="35" t="s">
        <v>228</v>
      </c>
      <c r="F272" s="35" t="s">
        <v>608</v>
      </c>
      <c r="G272" s="36" t="str">
        <f t="shared" si="19"/>
        <v>08</v>
      </c>
      <c r="H272" s="10" t="str">
        <f t="shared" si="20"/>
        <v>ROS - BS ASSYINCOSX08</v>
      </c>
      <c r="I272" s="37">
        <f>I271*1.25</f>
        <v>242245.03298930885</v>
      </c>
      <c r="J272" s="38"/>
      <c r="K272" s="49">
        <v>1.42</v>
      </c>
      <c r="L272" s="49">
        <v>1.23</v>
      </c>
      <c r="M272" s="40">
        <f t="shared" si="21"/>
        <v>343987.94684481854</v>
      </c>
      <c r="N272" s="41">
        <f t="shared" si="22"/>
        <v>2747.1259643857038</v>
      </c>
      <c r="O272" s="13"/>
      <c r="P272" s="13"/>
      <c r="Q272" s="13"/>
      <c r="R272" s="13"/>
      <c r="S272" s="13"/>
      <c r="T272" s="13"/>
    </row>
    <row r="273" spans="1:20" x14ac:dyDescent="0.25">
      <c r="A273" s="32" t="s">
        <v>227</v>
      </c>
      <c r="B273" s="33" t="s">
        <v>609</v>
      </c>
      <c r="C273" s="48" t="s">
        <v>254</v>
      </c>
      <c r="D273" s="48" t="s">
        <v>255</v>
      </c>
      <c r="E273" s="35" t="s">
        <v>228</v>
      </c>
      <c r="F273" s="35" t="s">
        <v>610</v>
      </c>
      <c r="G273" s="36" t="str">
        <f t="shared" si="19"/>
        <v>09</v>
      </c>
      <c r="H273" s="10" t="str">
        <f t="shared" si="20"/>
        <v>ROS - BS ASSYINCOSX09</v>
      </c>
      <c r="I273" s="37">
        <f>I272*1.13</f>
        <v>273736.88727791898</v>
      </c>
      <c r="J273" s="38"/>
      <c r="K273" s="49">
        <v>1.42</v>
      </c>
      <c r="L273" s="49">
        <v>1.23</v>
      </c>
      <c r="M273" s="40">
        <f t="shared" si="21"/>
        <v>388706.37993464497</v>
      </c>
      <c r="N273" s="41">
        <f t="shared" si="22"/>
        <v>3104.2523397558448</v>
      </c>
      <c r="O273" s="13"/>
      <c r="P273" s="13"/>
      <c r="Q273" s="13"/>
      <c r="R273" s="13"/>
      <c r="S273" s="13"/>
      <c r="T273" s="13"/>
    </row>
    <row r="274" spans="1:20" x14ac:dyDescent="0.25">
      <c r="A274" s="32" t="s">
        <v>227</v>
      </c>
      <c r="B274" s="33" t="s">
        <v>611</v>
      </c>
      <c r="C274" s="48" t="s">
        <v>254</v>
      </c>
      <c r="D274" s="48" t="s">
        <v>255</v>
      </c>
      <c r="E274" s="35" t="s">
        <v>228</v>
      </c>
      <c r="F274" s="35" t="s">
        <v>612</v>
      </c>
      <c r="G274" s="36" t="str">
        <f t="shared" si="19"/>
        <v>10</v>
      </c>
      <c r="H274" s="10" t="str">
        <f t="shared" si="20"/>
        <v>ROS - BS ASSYINCOSX10</v>
      </c>
      <c r="I274" s="37">
        <f>I273*1.37</f>
        <v>375019.53557074902</v>
      </c>
      <c r="J274" s="38"/>
      <c r="K274" s="49">
        <v>1.42</v>
      </c>
      <c r="L274" s="49">
        <v>1.23</v>
      </c>
      <c r="M274" s="40">
        <f t="shared" si="21"/>
        <v>532527.7405104636</v>
      </c>
      <c r="N274" s="41">
        <f t="shared" si="22"/>
        <v>4252.8257054655069</v>
      </c>
      <c r="O274" s="13"/>
      <c r="P274" s="13"/>
      <c r="Q274" s="13"/>
      <c r="R274" s="13"/>
      <c r="S274" s="13"/>
      <c r="T274" s="13"/>
    </row>
    <row r="275" spans="1:20" x14ac:dyDescent="0.25">
      <c r="A275" s="32" t="s">
        <v>227</v>
      </c>
      <c r="B275" s="33" t="s">
        <v>611</v>
      </c>
      <c r="C275" s="48" t="s">
        <v>254</v>
      </c>
      <c r="D275" s="48" t="s">
        <v>255</v>
      </c>
      <c r="E275" s="35" t="s">
        <v>228</v>
      </c>
      <c r="F275" s="35" t="s">
        <v>613</v>
      </c>
      <c r="G275" s="36" t="str">
        <f t="shared" si="19"/>
        <v>11</v>
      </c>
      <c r="H275" s="10" t="str">
        <f t="shared" si="20"/>
        <v>ROS - BS ASSYINCOSX11</v>
      </c>
      <c r="I275" s="37">
        <f>I274*1.37</f>
        <v>513776.76373192621</v>
      </c>
      <c r="J275" s="38"/>
      <c r="K275" s="49">
        <v>1.42</v>
      </c>
      <c r="L275" s="49">
        <v>1.23</v>
      </c>
      <c r="M275" s="40">
        <f t="shared" si="21"/>
        <v>729563.00449933519</v>
      </c>
      <c r="N275" s="41">
        <f t="shared" si="22"/>
        <v>5826.3712164877452</v>
      </c>
      <c r="O275" s="13"/>
      <c r="P275" s="13"/>
      <c r="Q275" s="13"/>
      <c r="R275" s="13"/>
      <c r="S275" s="13"/>
      <c r="T275" s="13"/>
    </row>
    <row r="276" spans="1:20" x14ac:dyDescent="0.25">
      <c r="A276" s="32" t="s">
        <v>227</v>
      </c>
      <c r="B276" s="33" t="s">
        <v>614</v>
      </c>
      <c r="C276" s="48" t="s">
        <v>254</v>
      </c>
      <c r="D276" s="48" t="s">
        <v>255</v>
      </c>
      <c r="E276" s="35" t="s">
        <v>228</v>
      </c>
      <c r="F276" s="35" t="s">
        <v>615</v>
      </c>
      <c r="G276" s="36" t="str">
        <f t="shared" si="19"/>
        <v>12</v>
      </c>
      <c r="H276" s="10" t="str">
        <f t="shared" si="20"/>
        <v>ROS - BS ASSYINCOSX12</v>
      </c>
      <c r="I276" s="37">
        <f>I275*1.37</f>
        <v>703874.16631273902</v>
      </c>
      <c r="J276" s="38"/>
      <c r="K276" s="49">
        <v>1.42</v>
      </c>
      <c r="L276" s="49">
        <v>1.23</v>
      </c>
      <c r="M276" s="40">
        <f t="shared" si="21"/>
        <v>999501.31616408937</v>
      </c>
      <c r="N276" s="41">
        <f t="shared" si="22"/>
        <v>7982.1285665882124</v>
      </c>
      <c r="O276" s="13"/>
      <c r="P276" s="13"/>
      <c r="Q276" s="13"/>
      <c r="R276" s="13"/>
      <c r="S276" s="13"/>
      <c r="T276" s="13"/>
    </row>
    <row r="277" spans="1:20" x14ac:dyDescent="0.25">
      <c r="A277" s="32" t="s">
        <v>227</v>
      </c>
      <c r="B277" s="33" t="s">
        <v>278</v>
      </c>
      <c r="C277" s="48" t="s">
        <v>254</v>
      </c>
      <c r="D277" s="48" t="s">
        <v>255</v>
      </c>
      <c r="E277" s="35" t="s">
        <v>228</v>
      </c>
      <c r="F277" s="35" t="s">
        <v>616</v>
      </c>
      <c r="G277" s="36" t="str">
        <f t="shared" si="19"/>
        <v>13</v>
      </c>
      <c r="H277" s="10" t="str">
        <f t="shared" si="20"/>
        <v>ROS - BS ASSYINCOSX13</v>
      </c>
      <c r="I277" s="37">
        <f>I276*1.2</f>
        <v>844648.99957528675</v>
      </c>
      <c r="J277" s="38"/>
      <c r="K277" s="49">
        <v>1.42</v>
      </c>
      <c r="L277" s="49">
        <v>1.23</v>
      </c>
      <c r="M277" s="40">
        <f t="shared" si="21"/>
        <v>1199401.5793969072</v>
      </c>
      <c r="N277" s="41">
        <f t="shared" si="22"/>
        <v>9578.5542799058567</v>
      </c>
      <c r="O277" s="13"/>
      <c r="P277" s="13"/>
      <c r="Q277" s="13"/>
      <c r="R277" s="13"/>
      <c r="S277" s="13"/>
      <c r="T277" s="13"/>
    </row>
    <row r="278" spans="1:20" ht="15.75" thickBot="1" x14ac:dyDescent="0.3">
      <c r="A278" s="32" t="s">
        <v>227</v>
      </c>
      <c r="B278" s="33" t="s">
        <v>278</v>
      </c>
      <c r="C278" s="48" t="s">
        <v>254</v>
      </c>
      <c r="D278" s="63" t="s">
        <v>255</v>
      </c>
      <c r="E278" s="35" t="s">
        <v>228</v>
      </c>
      <c r="F278" s="35" t="s">
        <v>617</v>
      </c>
      <c r="G278" s="36" t="str">
        <f t="shared" si="19"/>
        <v>14</v>
      </c>
      <c r="H278" s="10" t="str">
        <f t="shared" si="20"/>
        <v>ROS - BS ASSYINCOSX14</v>
      </c>
      <c r="I278" s="37"/>
      <c r="J278" s="38"/>
      <c r="K278" s="49">
        <v>1.42</v>
      </c>
      <c r="L278" s="49">
        <v>1.23</v>
      </c>
      <c r="M278" s="40">
        <f t="shared" si="21"/>
        <v>0</v>
      </c>
      <c r="N278" s="41">
        <f t="shared" si="22"/>
        <v>0</v>
      </c>
      <c r="O278" s="13"/>
      <c r="P278" s="13"/>
      <c r="Q278" s="13"/>
      <c r="R278" s="13"/>
      <c r="S278" s="13"/>
      <c r="T278" s="13"/>
    </row>
    <row r="279" spans="1:20" x14ac:dyDescent="0.25">
      <c r="A279" s="32" t="s">
        <v>227</v>
      </c>
      <c r="B279" s="33" t="s">
        <v>618</v>
      </c>
      <c r="C279" s="48" t="s">
        <v>254</v>
      </c>
      <c r="D279" s="48" t="s">
        <v>255</v>
      </c>
      <c r="E279" s="35" t="s">
        <v>228</v>
      </c>
      <c r="F279" s="35" t="s">
        <v>619</v>
      </c>
      <c r="G279" s="36" t="str">
        <f t="shared" si="19"/>
        <v>01</v>
      </c>
      <c r="H279" s="10" t="str">
        <f t="shared" si="20"/>
        <v>ROS - BS ASSYINCONZ01</v>
      </c>
      <c r="I279" s="37">
        <v>56932.493512125002</v>
      </c>
      <c r="J279" s="38"/>
      <c r="K279" s="49">
        <v>1.42</v>
      </c>
      <c r="L279" s="49">
        <v>1.23</v>
      </c>
      <c r="M279" s="40">
        <f t="shared" si="21"/>
        <v>80844.140787217504</v>
      </c>
      <c r="N279" s="41">
        <f t="shared" si="22"/>
        <v>645.63029100902861</v>
      </c>
      <c r="O279" s="13"/>
      <c r="P279" s="13"/>
      <c r="Q279" s="13"/>
      <c r="R279" s="13"/>
      <c r="S279" s="13"/>
      <c r="T279" s="13"/>
    </row>
    <row r="280" spans="1:20" x14ac:dyDescent="0.25">
      <c r="A280" s="32" t="s">
        <v>227</v>
      </c>
      <c r="B280" s="33" t="s">
        <v>620</v>
      </c>
      <c r="C280" s="48" t="s">
        <v>254</v>
      </c>
      <c r="D280" s="48" t="s">
        <v>255</v>
      </c>
      <c r="E280" s="35" t="s">
        <v>228</v>
      </c>
      <c r="F280" s="35" t="s">
        <v>621</v>
      </c>
      <c r="G280" s="36" t="str">
        <f t="shared" si="19"/>
        <v>02</v>
      </c>
      <c r="H280" s="10" t="str">
        <f t="shared" si="20"/>
        <v>ROS - BS ASSYINCONZ02</v>
      </c>
      <c r="I280" s="37">
        <v>72432.088658720546</v>
      </c>
      <c r="J280" s="38"/>
      <c r="K280" s="49">
        <v>1.42</v>
      </c>
      <c r="L280" s="49">
        <v>1.23</v>
      </c>
      <c r="M280" s="40">
        <f t="shared" si="21"/>
        <v>102853.56589538317</v>
      </c>
      <c r="N280" s="41">
        <f t="shared" si="22"/>
        <v>821.40000541451832</v>
      </c>
      <c r="O280" s="13"/>
      <c r="P280" s="13"/>
      <c r="Q280" s="13"/>
      <c r="R280" s="13"/>
      <c r="S280" s="13"/>
      <c r="T280" s="13"/>
    </row>
    <row r="281" spans="1:20" x14ac:dyDescent="0.25">
      <c r="A281" s="32" t="s">
        <v>227</v>
      </c>
      <c r="B281" s="33" t="s">
        <v>622</v>
      </c>
      <c r="C281" s="48" t="s">
        <v>254</v>
      </c>
      <c r="D281" s="48" t="s">
        <v>255</v>
      </c>
      <c r="E281" s="35" t="s">
        <v>228</v>
      </c>
      <c r="F281" s="35" t="s">
        <v>623</v>
      </c>
      <c r="G281" s="36" t="str">
        <f t="shared" si="19"/>
        <v>03</v>
      </c>
      <c r="H281" s="10" t="str">
        <f t="shared" si="20"/>
        <v>ROS - BS ASSYINCONZ03</v>
      </c>
      <c r="I281" s="37">
        <v>104620.0933520103</v>
      </c>
      <c r="J281" s="38"/>
      <c r="K281" s="49">
        <v>1.42</v>
      </c>
      <c r="L281" s="49">
        <v>1.23</v>
      </c>
      <c r="M281" s="40">
        <f t="shared" si="21"/>
        <v>148560.53255985462</v>
      </c>
      <c r="N281" s="41">
        <f t="shared" si="22"/>
        <v>1186.420919748839</v>
      </c>
      <c r="O281" s="13"/>
      <c r="P281" s="13"/>
      <c r="Q281" s="13"/>
      <c r="R281" s="13"/>
      <c r="S281" s="13"/>
      <c r="T281" s="13"/>
    </row>
    <row r="282" spans="1:20" x14ac:dyDescent="0.25">
      <c r="A282" s="32" t="s">
        <v>227</v>
      </c>
      <c r="B282" s="33" t="s">
        <v>624</v>
      </c>
      <c r="C282" s="48" t="s">
        <v>254</v>
      </c>
      <c r="D282" s="48" t="s">
        <v>255</v>
      </c>
      <c r="E282" s="35" t="s">
        <v>228</v>
      </c>
      <c r="F282" s="35" t="s">
        <v>625</v>
      </c>
      <c r="G282" s="36" t="str">
        <f t="shared" si="19"/>
        <v>04</v>
      </c>
      <c r="H282" s="10" t="str">
        <f t="shared" si="20"/>
        <v>ROS - BS ASSYINCONZ04</v>
      </c>
      <c r="I282" s="37">
        <v>129494.37967539328</v>
      </c>
      <c r="J282" s="38"/>
      <c r="K282" s="49">
        <v>1.42</v>
      </c>
      <c r="L282" s="49">
        <v>1.23</v>
      </c>
      <c r="M282" s="40">
        <f t="shared" si="21"/>
        <v>183882.01913905845</v>
      </c>
      <c r="N282" s="41">
        <f t="shared" si="22"/>
        <v>1468.5022361799809</v>
      </c>
      <c r="O282" s="13"/>
      <c r="P282" s="13"/>
      <c r="Q282" s="13"/>
      <c r="R282" s="13"/>
      <c r="S282" s="13"/>
      <c r="T282" s="13"/>
    </row>
    <row r="283" spans="1:20" x14ac:dyDescent="0.25">
      <c r="A283" s="32" t="s">
        <v>227</v>
      </c>
      <c r="B283" s="33" t="s">
        <v>188</v>
      </c>
      <c r="C283" s="48" t="s">
        <v>254</v>
      </c>
      <c r="D283" s="48" t="s">
        <v>255</v>
      </c>
      <c r="E283" s="35" t="s">
        <v>228</v>
      </c>
      <c r="F283" s="35" t="s">
        <v>626</v>
      </c>
      <c r="G283" s="36" t="str">
        <f t="shared" si="19"/>
        <v>05</v>
      </c>
      <c r="H283" s="10" t="str">
        <f t="shared" si="20"/>
        <v>ROS - BS ASSYINCOSZ05</v>
      </c>
      <c r="I283" s="37">
        <v>157388.88614526743</v>
      </c>
      <c r="J283" s="38"/>
      <c r="K283" s="49">
        <v>1.42</v>
      </c>
      <c r="L283" s="49">
        <v>1.23</v>
      </c>
      <c r="M283" s="40">
        <f t="shared" si="21"/>
        <v>223492.21832627975</v>
      </c>
      <c r="N283" s="41">
        <f t="shared" si="22"/>
        <v>1784.8336880223726</v>
      </c>
      <c r="O283" s="13"/>
      <c r="P283" s="13"/>
      <c r="Q283" s="13"/>
      <c r="R283" s="13"/>
      <c r="S283" s="13"/>
      <c r="T283" s="13"/>
    </row>
    <row r="284" spans="1:20" x14ac:dyDescent="0.25">
      <c r="A284" s="32" t="s">
        <v>227</v>
      </c>
      <c r="B284" s="33" t="s">
        <v>627</v>
      </c>
      <c r="C284" s="48" t="s">
        <v>254</v>
      </c>
      <c r="D284" s="48" t="s">
        <v>255</v>
      </c>
      <c r="E284" s="35" t="s">
        <v>228</v>
      </c>
      <c r="F284" s="35" t="s">
        <v>628</v>
      </c>
      <c r="G284" s="36" t="str">
        <f t="shared" si="19"/>
        <v>06</v>
      </c>
      <c r="H284" s="10" t="str">
        <f t="shared" si="20"/>
        <v>ROS - BS ASSYINCOSZ06</v>
      </c>
      <c r="I284" s="37">
        <v>178136.78650943396</v>
      </c>
      <c r="J284" s="38"/>
      <c r="K284" s="49">
        <v>1.42</v>
      </c>
      <c r="L284" s="49">
        <v>1.23</v>
      </c>
      <c r="M284" s="40">
        <f t="shared" si="21"/>
        <v>252954.23684339621</v>
      </c>
      <c r="N284" s="41">
        <f t="shared" si="22"/>
        <v>2020.1206414576779</v>
      </c>
      <c r="O284" s="13"/>
      <c r="P284" s="13"/>
      <c r="Q284" s="13"/>
      <c r="R284" s="13"/>
      <c r="S284" s="13"/>
      <c r="T284" s="13"/>
    </row>
    <row r="285" spans="1:20" x14ac:dyDescent="0.25">
      <c r="A285" s="32" t="s">
        <v>227</v>
      </c>
      <c r="B285" s="33" t="s">
        <v>629</v>
      </c>
      <c r="C285" s="48" t="s">
        <v>254</v>
      </c>
      <c r="D285" s="48" t="s">
        <v>255</v>
      </c>
      <c r="E285" s="35" t="s">
        <v>228</v>
      </c>
      <c r="F285" s="35" t="s">
        <v>630</v>
      </c>
      <c r="G285" s="36" t="str">
        <f t="shared" si="19"/>
        <v>07</v>
      </c>
      <c r="H285" s="10" t="str">
        <f t="shared" si="20"/>
        <v>ROS - BS ASSYINCOSZ07</v>
      </c>
      <c r="I285" s="37">
        <v>222865.43035016413</v>
      </c>
      <c r="J285" s="38"/>
      <c r="K285" s="49">
        <v>1.42</v>
      </c>
      <c r="L285" s="49">
        <v>1.23</v>
      </c>
      <c r="M285" s="40">
        <f t="shared" si="21"/>
        <v>316468.91109723307</v>
      </c>
      <c r="N285" s="41">
        <f t="shared" si="22"/>
        <v>2527.3558872348476</v>
      </c>
      <c r="O285" s="13"/>
      <c r="P285" s="13"/>
      <c r="Q285" s="13"/>
      <c r="R285" s="13"/>
      <c r="S285" s="13"/>
      <c r="T285" s="13"/>
    </row>
    <row r="286" spans="1:20" x14ac:dyDescent="0.25">
      <c r="A286" s="32" t="s">
        <v>227</v>
      </c>
      <c r="B286" s="33" t="s">
        <v>631</v>
      </c>
      <c r="C286" s="48" t="s">
        <v>254</v>
      </c>
      <c r="D286" s="48" t="s">
        <v>255</v>
      </c>
      <c r="E286" s="35" t="s">
        <v>228</v>
      </c>
      <c r="F286" s="35" t="s">
        <v>632</v>
      </c>
      <c r="G286" s="36" t="str">
        <f t="shared" si="19"/>
        <v>08</v>
      </c>
      <c r="H286" s="10" t="str">
        <f t="shared" si="20"/>
        <v>ROS - BS ASSYINCOSZ08</v>
      </c>
      <c r="I286" s="37">
        <f>I285*1.25</f>
        <v>278581.78793770517</v>
      </c>
      <c r="J286" s="38"/>
      <c r="K286" s="49">
        <v>1.42</v>
      </c>
      <c r="L286" s="49">
        <v>1.23</v>
      </c>
      <c r="M286" s="40">
        <f t="shared" si="21"/>
        <v>395586.1388715413</v>
      </c>
      <c r="N286" s="41">
        <f t="shared" si="22"/>
        <v>3159.1948590435586</v>
      </c>
      <c r="O286" s="13"/>
      <c r="P286" s="13"/>
      <c r="Q286" s="13"/>
      <c r="R286" s="13"/>
      <c r="S286" s="13"/>
      <c r="T286" s="13"/>
    </row>
    <row r="287" spans="1:20" x14ac:dyDescent="0.25">
      <c r="A287" s="32" t="s">
        <v>227</v>
      </c>
      <c r="B287" s="33" t="s">
        <v>633</v>
      </c>
      <c r="C287" s="48" t="s">
        <v>254</v>
      </c>
      <c r="D287" s="48" t="s">
        <v>255</v>
      </c>
      <c r="E287" s="35" t="s">
        <v>228</v>
      </c>
      <c r="F287" s="35" t="s">
        <v>634</v>
      </c>
      <c r="G287" s="36" t="str">
        <f t="shared" si="19"/>
        <v>09</v>
      </c>
      <c r="H287" s="10" t="str">
        <f t="shared" si="20"/>
        <v>ROS - BS ASSYINCOSZ09</v>
      </c>
      <c r="I287" s="37">
        <f>I286*1.13</f>
        <v>314797.42036960681</v>
      </c>
      <c r="J287" s="38"/>
      <c r="K287" s="49">
        <v>1.42</v>
      </c>
      <c r="L287" s="49">
        <v>1.23</v>
      </c>
      <c r="M287" s="40">
        <f t="shared" si="21"/>
        <v>447012.33692484163</v>
      </c>
      <c r="N287" s="41">
        <f t="shared" si="22"/>
        <v>3569.8901907192212</v>
      </c>
      <c r="O287" s="13"/>
      <c r="P287" s="13"/>
      <c r="Q287" s="13"/>
      <c r="R287" s="13"/>
      <c r="S287" s="13"/>
      <c r="T287" s="13"/>
    </row>
    <row r="288" spans="1:20" x14ac:dyDescent="0.25">
      <c r="A288" s="32" t="s">
        <v>227</v>
      </c>
      <c r="B288" s="33" t="s">
        <v>635</v>
      </c>
      <c r="C288" s="48" t="s">
        <v>254</v>
      </c>
      <c r="D288" s="48" t="s">
        <v>255</v>
      </c>
      <c r="E288" s="35" t="s">
        <v>228</v>
      </c>
      <c r="F288" s="35" t="s">
        <v>636</v>
      </c>
      <c r="G288" s="36" t="str">
        <f t="shared" si="19"/>
        <v>10</v>
      </c>
      <c r="H288" s="10" t="str">
        <f t="shared" si="20"/>
        <v>ROS - BS ASSYINCOSZ10</v>
      </c>
      <c r="I288" s="37">
        <f>I287*1.37</f>
        <v>431272.46590636135</v>
      </c>
      <c r="J288" s="38"/>
      <c r="K288" s="49">
        <v>1.42</v>
      </c>
      <c r="L288" s="49">
        <v>1.23</v>
      </c>
      <c r="M288" s="40">
        <f t="shared" si="21"/>
        <v>612406.90158703306</v>
      </c>
      <c r="N288" s="41">
        <f t="shared" si="22"/>
        <v>4890.7495612853327</v>
      </c>
      <c r="O288" s="13"/>
      <c r="P288" s="13"/>
      <c r="Q288" s="13"/>
      <c r="R288" s="13"/>
      <c r="S288" s="13"/>
      <c r="T288" s="13"/>
    </row>
    <row r="289" spans="1:20" x14ac:dyDescent="0.25">
      <c r="A289" s="32" t="s">
        <v>227</v>
      </c>
      <c r="B289" s="33" t="s">
        <v>635</v>
      </c>
      <c r="C289" s="48" t="s">
        <v>254</v>
      </c>
      <c r="D289" s="48" t="s">
        <v>255</v>
      </c>
      <c r="E289" s="35" t="s">
        <v>228</v>
      </c>
      <c r="F289" s="35" t="s">
        <v>637</v>
      </c>
      <c r="G289" s="36" t="str">
        <f t="shared" si="19"/>
        <v>11</v>
      </c>
      <c r="H289" s="10" t="str">
        <f t="shared" si="20"/>
        <v>ROS - BS ASSYINCOSZ11</v>
      </c>
      <c r="I289" s="37">
        <f>I288*1.37</f>
        <v>590843.27829171508</v>
      </c>
      <c r="J289" s="38"/>
      <c r="K289" s="49">
        <v>1.42</v>
      </c>
      <c r="L289" s="49">
        <v>1.23</v>
      </c>
      <c r="M289" s="40">
        <f t="shared" si="21"/>
        <v>838997.45517423539</v>
      </c>
      <c r="N289" s="41">
        <f t="shared" si="22"/>
        <v>6700.3268989609069</v>
      </c>
      <c r="O289" s="13"/>
      <c r="P289" s="13"/>
      <c r="Q289" s="13"/>
      <c r="R289" s="13"/>
      <c r="S289" s="13"/>
      <c r="T289" s="13"/>
    </row>
    <row r="290" spans="1:20" x14ac:dyDescent="0.25">
      <c r="A290" s="32" t="s">
        <v>227</v>
      </c>
      <c r="B290" s="33" t="s">
        <v>638</v>
      </c>
      <c r="C290" s="48" t="s">
        <v>254</v>
      </c>
      <c r="D290" s="48" t="s">
        <v>255</v>
      </c>
      <c r="E290" s="35" t="s">
        <v>228</v>
      </c>
      <c r="F290" s="35" t="s">
        <v>639</v>
      </c>
      <c r="G290" s="36" t="str">
        <f t="shared" si="19"/>
        <v>12</v>
      </c>
      <c r="H290" s="10" t="str">
        <f t="shared" si="20"/>
        <v>ROS - BS ASSYINCOSZ12</v>
      </c>
      <c r="I290" s="37">
        <f>I289*1.37</f>
        <v>809455.29125964968</v>
      </c>
      <c r="J290" s="38"/>
      <c r="K290" s="49">
        <v>1.42</v>
      </c>
      <c r="L290" s="49">
        <v>1.23</v>
      </c>
      <c r="M290" s="40">
        <f t="shared" si="21"/>
        <v>1149426.5135887025</v>
      </c>
      <c r="N290" s="41">
        <f t="shared" si="22"/>
        <v>9179.447851576444</v>
      </c>
      <c r="O290" s="13"/>
      <c r="P290" s="13"/>
      <c r="Q290" s="13"/>
      <c r="R290" s="13"/>
      <c r="S290" s="13"/>
      <c r="T290" s="13"/>
    </row>
    <row r="291" spans="1:20" x14ac:dyDescent="0.25">
      <c r="A291" s="32" t="s">
        <v>227</v>
      </c>
      <c r="B291" s="33" t="s">
        <v>323</v>
      </c>
      <c r="C291" s="48" t="s">
        <v>254</v>
      </c>
      <c r="D291" s="48" t="s">
        <v>255</v>
      </c>
      <c r="E291" s="35" t="s">
        <v>228</v>
      </c>
      <c r="F291" s="35" t="s">
        <v>640</v>
      </c>
      <c r="G291" s="36" t="str">
        <f t="shared" si="19"/>
        <v>13</v>
      </c>
      <c r="H291" s="10" t="str">
        <f t="shared" si="20"/>
        <v>ROS - BS ASSYINCOSZ13</v>
      </c>
      <c r="I291" s="37">
        <f>I290*1.2</f>
        <v>971346.34951157961</v>
      </c>
      <c r="J291" s="38"/>
      <c r="K291" s="49">
        <v>1.42</v>
      </c>
      <c r="L291" s="49">
        <v>1.23</v>
      </c>
      <c r="M291" s="40">
        <f t="shared" si="21"/>
        <v>1379311.816306443</v>
      </c>
      <c r="N291" s="41">
        <f t="shared" si="22"/>
        <v>11015.337421891731</v>
      </c>
      <c r="O291" s="13"/>
      <c r="P291" s="13"/>
      <c r="Q291" s="13"/>
      <c r="R291" s="13"/>
      <c r="S291" s="13"/>
      <c r="T291" s="13"/>
    </row>
    <row r="292" spans="1:20" ht="15.75" thickBot="1" x14ac:dyDescent="0.3">
      <c r="A292" s="55" t="s">
        <v>227</v>
      </c>
      <c r="B292" s="64" t="s">
        <v>323</v>
      </c>
      <c r="C292" s="63" t="s">
        <v>254</v>
      </c>
      <c r="D292" s="63" t="s">
        <v>255</v>
      </c>
      <c r="E292" s="65" t="s">
        <v>228</v>
      </c>
      <c r="F292" s="65" t="s">
        <v>641</v>
      </c>
      <c r="G292" s="66" t="str">
        <f t="shared" si="19"/>
        <v>14</v>
      </c>
      <c r="H292" s="67" t="str">
        <f t="shared" si="20"/>
        <v>ROS - BS ASSYINCOSZ14</v>
      </c>
      <c r="I292" s="37"/>
      <c r="J292" s="68"/>
      <c r="K292" s="69">
        <v>1.42</v>
      </c>
      <c r="L292" s="69">
        <v>1.23</v>
      </c>
      <c r="M292" s="70">
        <f t="shared" si="21"/>
        <v>0</v>
      </c>
      <c r="N292" s="71">
        <f t="shared" si="22"/>
        <v>0</v>
      </c>
      <c r="O292" s="13"/>
      <c r="P292" s="13"/>
      <c r="Q292" s="13"/>
      <c r="R292" s="13"/>
      <c r="S292" s="13"/>
      <c r="T292" s="13"/>
    </row>
    <row r="293" spans="1:20" ht="15.75" thickBot="1" x14ac:dyDescent="0.3">
      <c r="A293" s="10"/>
      <c r="B293" s="10"/>
      <c r="C293" s="10"/>
      <c r="D293" s="10"/>
      <c r="E293" s="10"/>
      <c r="F293" s="10"/>
      <c r="G293" s="36" t="str">
        <f t="shared" si="19"/>
        <v/>
      </c>
      <c r="H293" s="10"/>
      <c r="I293" s="90">
        <v>0.9</v>
      </c>
      <c r="J293" s="10"/>
      <c r="K293" s="10"/>
      <c r="L293" s="10"/>
      <c r="M293" s="10"/>
      <c r="N293" s="10"/>
      <c r="O293" s="13"/>
      <c r="P293" s="13"/>
      <c r="Q293" s="13"/>
      <c r="R293" s="13"/>
      <c r="S293" s="13"/>
      <c r="T293" s="13"/>
    </row>
    <row r="294" spans="1:20" ht="36.75" thickBot="1" x14ac:dyDescent="0.3">
      <c r="A294" s="19" t="s">
        <v>3</v>
      </c>
      <c r="B294" s="20" t="s">
        <v>4</v>
      </c>
      <c r="C294" s="20"/>
      <c r="D294" s="19" t="s">
        <v>5</v>
      </c>
      <c r="E294" s="20" t="s">
        <v>158</v>
      </c>
      <c r="F294" s="21" t="s">
        <v>0</v>
      </c>
      <c r="G294" s="21" t="s">
        <v>244</v>
      </c>
      <c r="H294" s="22" t="s">
        <v>245</v>
      </c>
      <c r="I294" s="72"/>
      <c r="J294" s="73" t="s">
        <v>247</v>
      </c>
      <c r="K294" s="27" t="s">
        <v>248</v>
      </c>
      <c r="L294" s="27" t="s">
        <v>642</v>
      </c>
      <c r="M294" s="74" t="s">
        <v>250</v>
      </c>
      <c r="N294" s="28" t="s">
        <v>251</v>
      </c>
      <c r="O294" s="13"/>
      <c r="P294" s="13"/>
      <c r="Q294" s="13"/>
      <c r="R294" s="13"/>
      <c r="S294" s="13"/>
      <c r="T294" s="13"/>
    </row>
    <row r="295" spans="1:20" x14ac:dyDescent="0.25">
      <c r="A295" s="32" t="s">
        <v>214</v>
      </c>
      <c r="B295" s="33" t="s">
        <v>209</v>
      </c>
      <c r="C295" s="34" t="s">
        <v>254</v>
      </c>
      <c r="D295" s="48" t="s">
        <v>643</v>
      </c>
      <c r="E295" s="35" t="s">
        <v>223</v>
      </c>
      <c r="F295" s="35" t="s">
        <v>114</v>
      </c>
      <c r="G295" s="36" t="str">
        <f>RIGHT(F295,2)</f>
        <v>00</v>
      </c>
      <c r="H295" s="10" t="str">
        <f>CONCATENATE(D295,E295,F295)</f>
        <v>SF - SN - ROJASARCHTCTR00</v>
      </c>
      <c r="I295" s="37">
        <f>I5*$I$293</f>
        <v>0</v>
      </c>
      <c r="J295" s="38"/>
      <c r="K295" s="39">
        <v>1.42</v>
      </c>
      <c r="L295" s="39">
        <v>1.23</v>
      </c>
      <c r="M295" s="40">
        <f>+I295*K295+I295*J295*L295</f>
        <v>0</v>
      </c>
      <c r="N295" s="41">
        <f>+M295*12*(1+$N$2)/$N$3</f>
        <v>0</v>
      </c>
      <c r="O295" s="13"/>
      <c r="P295" s="13"/>
      <c r="Q295" s="13"/>
      <c r="R295" s="13"/>
      <c r="S295" s="13"/>
      <c r="T295" s="13"/>
    </row>
    <row r="296" spans="1:20" x14ac:dyDescent="0.25">
      <c r="A296" s="32" t="s">
        <v>214</v>
      </c>
      <c r="B296" s="33" t="s">
        <v>256</v>
      </c>
      <c r="C296" s="48" t="s">
        <v>254</v>
      </c>
      <c r="D296" s="48" t="s">
        <v>643</v>
      </c>
      <c r="E296" s="35" t="s">
        <v>223</v>
      </c>
      <c r="F296" s="35" t="s">
        <v>257</v>
      </c>
      <c r="G296" s="36" t="str">
        <f t="shared" ref="G296:G359" si="23">RIGHT(F296,2)</f>
        <v>02</v>
      </c>
      <c r="H296" s="10" t="str">
        <f t="shared" ref="H296:H359" si="24">CONCATENATE(D296,E296,F296)</f>
        <v>SF - SN - ROJASARCHTCAX02</v>
      </c>
      <c r="I296" s="37">
        <f t="shared" ref="I296:I359" si="25">I6*$I$293</f>
        <v>50739.127314621423</v>
      </c>
      <c r="J296" s="38"/>
      <c r="K296" s="49">
        <v>1.42</v>
      </c>
      <c r="L296" s="49">
        <v>1.23</v>
      </c>
      <c r="M296" s="40">
        <f t="shared" ref="M296:M359" si="26">+I296*K296+I296*J296*L296</f>
        <v>72049.56078676242</v>
      </c>
      <c r="N296" s="41">
        <f t="shared" ref="N296:N359" si="27">+M296*12*(1+$N$2)/$N$3</f>
        <v>575.39579794983865</v>
      </c>
      <c r="O296" s="13"/>
      <c r="P296" s="13"/>
      <c r="Q296" s="13"/>
      <c r="R296" s="13"/>
      <c r="S296" s="13"/>
      <c r="T296" s="13"/>
    </row>
    <row r="297" spans="1:20" x14ac:dyDescent="0.25">
      <c r="A297" s="32" t="s">
        <v>214</v>
      </c>
      <c r="B297" s="33" t="s">
        <v>258</v>
      </c>
      <c r="C297" s="48" t="s">
        <v>254</v>
      </c>
      <c r="D297" s="48" t="s">
        <v>643</v>
      </c>
      <c r="E297" s="35" t="s">
        <v>223</v>
      </c>
      <c r="F297" s="35" t="s">
        <v>259</v>
      </c>
      <c r="G297" s="36" t="str">
        <f t="shared" si="23"/>
        <v>03</v>
      </c>
      <c r="H297" s="10" t="str">
        <f t="shared" si="24"/>
        <v>SF - SN - ROJASARCHTCAX03</v>
      </c>
      <c r="I297" s="37">
        <f t="shared" si="25"/>
        <v>77699.217511652736</v>
      </c>
      <c r="J297" s="38"/>
      <c r="K297" s="49">
        <v>1.42</v>
      </c>
      <c r="L297" s="49">
        <v>1.23</v>
      </c>
      <c r="M297" s="40">
        <f t="shared" si="26"/>
        <v>110332.88886654688</v>
      </c>
      <c r="N297" s="41">
        <f t="shared" si="27"/>
        <v>881.13070969811736</v>
      </c>
      <c r="O297" s="13"/>
      <c r="P297" s="13"/>
      <c r="Q297" s="13"/>
      <c r="R297" s="13"/>
      <c r="S297" s="13"/>
      <c r="T297" s="13"/>
    </row>
    <row r="298" spans="1:20" x14ac:dyDescent="0.25">
      <c r="A298" s="32" t="s">
        <v>214</v>
      </c>
      <c r="B298" s="33" t="s">
        <v>261</v>
      </c>
      <c r="C298" s="48" t="s">
        <v>254</v>
      </c>
      <c r="D298" s="48" t="s">
        <v>643</v>
      </c>
      <c r="E298" s="35" t="s">
        <v>223</v>
      </c>
      <c r="F298" s="35" t="s">
        <v>262</v>
      </c>
      <c r="G298" s="36" t="str">
        <f t="shared" si="23"/>
        <v>04</v>
      </c>
      <c r="H298" s="10" t="str">
        <f t="shared" si="24"/>
        <v>SF - SN - ROJASARCHTCAX04</v>
      </c>
      <c r="I298" s="37">
        <f t="shared" si="25"/>
        <v>96172.844532656774</v>
      </c>
      <c r="J298" s="38"/>
      <c r="K298" s="49">
        <v>1.42</v>
      </c>
      <c r="L298" s="49">
        <v>1.23</v>
      </c>
      <c r="M298" s="40">
        <f t="shared" si="26"/>
        <v>136565.43923637262</v>
      </c>
      <c r="N298" s="41">
        <f t="shared" si="27"/>
        <v>1090.6267716793648</v>
      </c>
      <c r="O298" s="13"/>
      <c r="P298" s="13"/>
      <c r="Q298" s="13"/>
      <c r="R298" s="13"/>
      <c r="S298" s="13"/>
      <c r="T298" s="13"/>
    </row>
    <row r="299" spans="1:20" x14ac:dyDescent="0.25">
      <c r="A299" s="32" t="s">
        <v>214</v>
      </c>
      <c r="B299" s="33" t="s">
        <v>177</v>
      </c>
      <c r="C299" s="48" t="s">
        <v>254</v>
      </c>
      <c r="D299" s="48" t="s">
        <v>643</v>
      </c>
      <c r="E299" s="35" t="s">
        <v>223</v>
      </c>
      <c r="F299" s="35" t="s">
        <v>111</v>
      </c>
      <c r="G299" s="36" t="str">
        <f t="shared" si="23"/>
        <v>05</v>
      </c>
      <c r="H299" s="10" t="str">
        <f t="shared" si="24"/>
        <v>SF - SN - ROJASARCHTCRX05</v>
      </c>
      <c r="I299" s="37">
        <f t="shared" si="25"/>
        <v>116889.52768730155</v>
      </c>
      <c r="J299" s="38"/>
      <c r="K299" s="49">
        <v>1.42</v>
      </c>
      <c r="L299" s="49">
        <v>1.23</v>
      </c>
      <c r="M299" s="40">
        <f t="shared" si="26"/>
        <v>165983.1293159682</v>
      </c>
      <c r="N299" s="41">
        <f t="shared" si="27"/>
        <v>1325.5597132872458</v>
      </c>
      <c r="O299" s="13"/>
      <c r="P299" s="13"/>
      <c r="Q299" s="13"/>
      <c r="R299" s="13"/>
      <c r="S299" s="13"/>
      <c r="T299" s="13"/>
    </row>
    <row r="300" spans="1:20" x14ac:dyDescent="0.25">
      <c r="A300" s="32" t="s">
        <v>214</v>
      </c>
      <c r="B300" s="33" t="s">
        <v>224</v>
      </c>
      <c r="C300" s="48" t="s">
        <v>254</v>
      </c>
      <c r="D300" s="48" t="s">
        <v>643</v>
      </c>
      <c r="E300" s="35" t="s">
        <v>223</v>
      </c>
      <c r="F300" s="35" t="s">
        <v>112</v>
      </c>
      <c r="G300" s="36" t="str">
        <f t="shared" si="23"/>
        <v>06</v>
      </c>
      <c r="H300" s="10" t="str">
        <f t="shared" si="24"/>
        <v>SF - SN - ROJASARCHTCRX06</v>
      </c>
      <c r="I300" s="37">
        <f t="shared" si="25"/>
        <v>132298.57170221495</v>
      </c>
      <c r="J300" s="38"/>
      <c r="K300" s="49">
        <v>1.42</v>
      </c>
      <c r="L300" s="49">
        <v>1.23</v>
      </c>
      <c r="M300" s="40">
        <f t="shared" si="26"/>
        <v>187863.97181714521</v>
      </c>
      <c r="N300" s="41">
        <f t="shared" si="27"/>
        <v>1500.3025527063676</v>
      </c>
      <c r="O300" s="13"/>
      <c r="P300" s="13"/>
      <c r="Q300" s="13"/>
      <c r="R300" s="13"/>
      <c r="S300" s="13"/>
      <c r="T300" s="13"/>
    </row>
    <row r="301" spans="1:20" x14ac:dyDescent="0.25">
      <c r="A301" s="32" t="s">
        <v>214</v>
      </c>
      <c r="B301" s="33" t="s">
        <v>264</v>
      </c>
      <c r="C301" s="48" t="s">
        <v>254</v>
      </c>
      <c r="D301" s="48" t="s">
        <v>643</v>
      </c>
      <c r="E301" s="35" t="s">
        <v>223</v>
      </c>
      <c r="F301" s="35" t="s">
        <v>265</v>
      </c>
      <c r="G301" s="36" t="str">
        <f t="shared" si="23"/>
        <v>07</v>
      </c>
      <c r="H301" s="10" t="str">
        <f t="shared" si="24"/>
        <v>SF - SN - ROJASARCHTCRX07</v>
      </c>
      <c r="I301" s="37">
        <f t="shared" si="25"/>
        <v>165517.62662208287</v>
      </c>
      <c r="J301" s="38"/>
      <c r="K301" s="49">
        <v>1.42</v>
      </c>
      <c r="L301" s="49">
        <v>1.23</v>
      </c>
      <c r="M301" s="40">
        <f t="shared" si="26"/>
        <v>235035.02980335767</v>
      </c>
      <c r="N301" s="41">
        <f t="shared" si="27"/>
        <v>1877.0158630129256</v>
      </c>
      <c r="O301" s="13"/>
      <c r="P301" s="13"/>
      <c r="Q301" s="13"/>
      <c r="R301" s="13"/>
      <c r="S301" s="13"/>
      <c r="T301" s="13"/>
    </row>
    <row r="302" spans="1:20" x14ac:dyDescent="0.25">
      <c r="A302" s="32" t="s">
        <v>214</v>
      </c>
      <c r="B302" s="33" t="s">
        <v>267</v>
      </c>
      <c r="C302" s="48" t="s">
        <v>254</v>
      </c>
      <c r="D302" s="48" t="s">
        <v>643</v>
      </c>
      <c r="E302" s="35" t="s">
        <v>223</v>
      </c>
      <c r="F302" s="35" t="s">
        <v>268</v>
      </c>
      <c r="G302" s="36" t="str">
        <f t="shared" si="23"/>
        <v>08</v>
      </c>
      <c r="H302" s="10" t="str">
        <f t="shared" si="24"/>
        <v>SF - SN - ROJASARCHTCRX08</v>
      </c>
      <c r="I302" s="37">
        <f t="shared" si="25"/>
        <v>206897.03327760359</v>
      </c>
      <c r="J302" s="38"/>
      <c r="K302" s="49">
        <v>1.42</v>
      </c>
      <c r="L302" s="49">
        <v>1.23</v>
      </c>
      <c r="M302" s="40">
        <f t="shared" si="26"/>
        <v>293793.78725419712</v>
      </c>
      <c r="N302" s="41">
        <f t="shared" si="27"/>
        <v>2346.2698287661574</v>
      </c>
      <c r="O302" s="13"/>
      <c r="P302" s="13"/>
      <c r="Q302" s="13"/>
      <c r="R302" s="13"/>
      <c r="S302" s="13"/>
      <c r="T302" s="13"/>
    </row>
    <row r="303" spans="1:20" x14ac:dyDescent="0.25">
      <c r="A303" s="32" t="s">
        <v>214</v>
      </c>
      <c r="B303" s="33" t="s">
        <v>270</v>
      </c>
      <c r="C303" s="48" t="s">
        <v>254</v>
      </c>
      <c r="D303" s="48" t="s">
        <v>643</v>
      </c>
      <c r="E303" s="35" t="s">
        <v>223</v>
      </c>
      <c r="F303" s="35" t="s">
        <v>271</v>
      </c>
      <c r="G303" s="36" t="str">
        <f t="shared" si="23"/>
        <v>09</v>
      </c>
      <c r="H303" s="10" t="str">
        <f t="shared" si="24"/>
        <v>SF - SN - ROJASARCHTCRX09</v>
      </c>
      <c r="I303" s="37">
        <f t="shared" si="25"/>
        <v>233793.64760369205</v>
      </c>
      <c r="J303" s="38"/>
      <c r="K303" s="49">
        <v>1.42</v>
      </c>
      <c r="L303" s="49">
        <v>1.23</v>
      </c>
      <c r="M303" s="40">
        <f t="shared" si="26"/>
        <v>331986.97959724272</v>
      </c>
      <c r="N303" s="41">
        <f t="shared" si="27"/>
        <v>2651.2849065057576</v>
      </c>
      <c r="O303" s="13"/>
      <c r="P303" s="13"/>
      <c r="Q303" s="13"/>
      <c r="R303" s="13"/>
      <c r="S303" s="13"/>
      <c r="T303" s="13"/>
    </row>
    <row r="304" spans="1:20" x14ac:dyDescent="0.25">
      <c r="A304" s="32" t="s">
        <v>214</v>
      </c>
      <c r="B304" s="33" t="s">
        <v>272</v>
      </c>
      <c r="C304" s="48" t="s">
        <v>254</v>
      </c>
      <c r="D304" s="48" t="s">
        <v>643</v>
      </c>
      <c r="E304" s="35" t="s">
        <v>223</v>
      </c>
      <c r="F304" s="35" t="s">
        <v>273</v>
      </c>
      <c r="G304" s="36" t="str">
        <f t="shared" si="23"/>
        <v>10</v>
      </c>
      <c r="H304" s="10" t="str">
        <f t="shared" si="24"/>
        <v>SF - SN - ROJASARCHTCRX10</v>
      </c>
      <c r="I304" s="37">
        <f t="shared" si="25"/>
        <v>320297.29721705813</v>
      </c>
      <c r="J304" s="38"/>
      <c r="K304" s="49">
        <v>1.42</v>
      </c>
      <c r="L304" s="49">
        <v>1.23</v>
      </c>
      <c r="M304" s="40">
        <f t="shared" si="26"/>
        <v>454822.16204822256</v>
      </c>
      <c r="N304" s="41">
        <f t="shared" si="27"/>
        <v>3632.2603219128882</v>
      </c>
      <c r="O304" s="13"/>
      <c r="P304" s="13"/>
      <c r="Q304" s="13"/>
      <c r="R304" s="13"/>
      <c r="S304" s="13"/>
      <c r="T304" s="13"/>
    </row>
    <row r="305" spans="1:20" x14ac:dyDescent="0.25">
      <c r="A305" s="32" t="s">
        <v>214</v>
      </c>
      <c r="B305" s="33" t="s">
        <v>272</v>
      </c>
      <c r="C305" s="48" t="s">
        <v>254</v>
      </c>
      <c r="D305" s="48" t="s">
        <v>643</v>
      </c>
      <c r="E305" s="35" t="s">
        <v>223</v>
      </c>
      <c r="F305" s="35" t="s">
        <v>275</v>
      </c>
      <c r="G305" s="36" t="str">
        <f t="shared" si="23"/>
        <v>11</v>
      </c>
      <c r="H305" s="10" t="str">
        <f t="shared" si="24"/>
        <v>SF - SN - ROJASARCHTCRX11</v>
      </c>
      <c r="I305" s="37">
        <f t="shared" si="25"/>
        <v>438807.29718736967</v>
      </c>
      <c r="J305" s="38"/>
      <c r="K305" s="49">
        <v>1.42</v>
      </c>
      <c r="L305" s="49">
        <v>1.23</v>
      </c>
      <c r="M305" s="40">
        <f t="shared" si="26"/>
        <v>623106.36200606485</v>
      </c>
      <c r="N305" s="41">
        <f t="shared" si="27"/>
        <v>4976.196641020656</v>
      </c>
      <c r="O305" s="13"/>
      <c r="P305" s="13"/>
      <c r="Q305" s="13"/>
      <c r="R305" s="13"/>
      <c r="S305" s="13"/>
      <c r="T305" s="13"/>
    </row>
    <row r="306" spans="1:20" x14ac:dyDescent="0.25">
      <c r="A306" s="32" t="s">
        <v>214</v>
      </c>
      <c r="B306" s="33" t="s">
        <v>276</v>
      </c>
      <c r="C306" s="48" t="s">
        <v>254</v>
      </c>
      <c r="D306" s="48" t="s">
        <v>643</v>
      </c>
      <c r="E306" s="35" t="s">
        <v>223</v>
      </c>
      <c r="F306" s="35" t="s">
        <v>277</v>
      </c>
      <c r="G306" s="36" t="str">
        <f t="shared" si="23"/>
        <v>12</v>
      </c>
      <c r="H306" s="10" t="str">
        <f t="shared" si="24"/>
        <v>SF - SN - ROJASARCHTCRX12</v>
      </c>
      <c r="I306" s="37">
        <f t="shared" si="25"/>
        <v>601165.99714669643</v>
      </c>
      <c r="J306" s="38"/>
      <c r="K306" s="49">
        <v>1.42</v>
      </c>
      <c r="L306" s="49">
        <v>1.23</v>
      </c>
      <c r="M306" s="40">
        <f t="shared" si="26"/>
        <v>853655.71594830893</v>
      </c>
      <c r="N306" s="41">
        <f t="shared" si="27"/>
        <v>6817.3893981983001</v>
      </c>
      <c r="O306" s="13"/>
      <c r="P306" s="13"/>
      <c r="Q306" s="13"/>
      <c r="R306" s="13"/>
      <c r="S306" s="13"/>
      <c r="T306" s="13"/>
    </row>
    <row r="307" spans="1:20" x14ac:dyDescent="0.25">
      <c r="A307" s="32" t="s">
        <v>214</v>
      </c>
      <c r="B307" s="33" t="s">
        <v>278</v>
      </c>
      <c r="C307" s="48" t="s">
        <v>254</v>
      </c>
      <c r="D307" s="48" t="s">
        <v>643</v>
      </c>
      <c r="E307" s="35" t="s">
        <v>223</v>
      </c>
      <c r="F307" s="35" t="s">
        <v>279</v>
      </c>
      <c r="G307" s="36" t="str">
        <f t="shared" si="23"/>
        <v>13</v>
      </c>
      <c r="H307" s="10" t="str">
        <f t="shared" si="24"/>
        <v>SF - SN - ROJASARCHTCRX13</v>
      </c>
      <c r="I307" s="37">
        <f t="shared" si="25"/>
        <v>721399.1965760357</v>
      </c>
      <c r="J307" s="38"/>
      <c r="K307" s="49">
        <v>1.42</v>
      </c>
      <c r="L307" s="49">
        <v>1.23</v>
      </c>
      <c r="M307" s="40">
        <f t="shared" si="26"/>
        <v>1024386.8591379706</v>
      </c>
      <c r="N307" s="41">
        <f t="shared" si="27"/>
        <v>8180.8672778379596</v>
      </c>
      <c r="O307" s="13"/>
      <c r="P307" s="13"/>
      <c r="Q307" s="13"/>
      <c r="R307" s="13"/>
      <c r="S307" s="13"/>
      <c r="T307" s="13"/>
    </row>
    <row r="308" spans="1:20" ht="15.75" thickBot="1" x14ac:dyDescent="0.3">
      <c r="A308" s="55" t="s">
        <v>214</v>
      </c>
      <c r="B308" s="33" t="s">
        <v>278</v>
      </c>
      <c r="C308" s="48" t="s">
        <v>254</v>
      </c>
      <c r="D308" s="48" t="s">
        <v>643</v>
      </c>
      <c r="E308" s="35" t="s">
        <v>223</v>
      </c>
      <c r="F308" s="35" t="s">
        <v>280</v>
      </c>
      <c r="G308" s="36" t="str">
        <f t="shared" si="23"/>
        <v>14</v>
      </c>
      <c r="H308" s="10" t="str">
        <f t="shared" si="24"/>
        <v>SF - SN - ROJASARCHTCRX14</v>
      </c>
      <c r="I308" s="37">
        <f t="shared" si="25"/>
        <v>0</v>
      </c>
      <c r="J308" s="58"/>
      <c r="K308" s="49">
        <v>1.42</v>
      </c>
      <c r="L308" s="49">
        <v>1.23</v>
      </c>
      <c r="M308" s="40">
        <f t="shared" si="26"/>
        <v>0</v>
      </c>
      <c r="N308" s="41">
        <f t="shared" si="27"/>
        <v>0</v>
      </c>
      <c r="O308" s="13"/>
      <c r="P308" s="13"/>
      <c r="Q308" s="13"/>
      <c r="R308" s="13"/>
      <c r="S308" s="13"/>
      <c r="T308" s="13"/>
    </row>
    <row r="309" spans="1:20" x14ac:dyDescent="0.25">
      <c r="A309" s="32" t="s">
        <v>211</v>
      </c>
      <c r="B309" s="33" t="s">
        <v>209</v>
      </c>
      <c r="C309" s="48" t="s">
        <v>254</v>
      </c>
      <c r="D309" s="48" t="s">
        <v>643</v>
      </c>
      <c r="E309" s="35" t="s">
        <v>230</v>
      </c>
      <c r="F309" s="35" t="s">
        <v>114</v>
      </c>
      <c r="G309" s="36" t="str">
        <f t="shared" si="23"/>
        <v>00</v>
      </c>
      <c r="H309" s="10" t="str">
        <f t="shared" si="24"/>
        <v>SF - SN - ROJASCONSULTR00</v>
      </c>
      <c r="I309" s="37">
        <f t="shared" si="25"/>
        <v>0</v>
      </c>
      <c r="J309" s="38"/>
      <c r="K309" s="49">
        <v>1.42</v>
      </c>
      <c r="L309" s="49">
        <v>1.23</v>
      </c>
      <c r="M309" s="40">
        <f t="shared" si="26"/>
        <v>0</v>
      </c>
      <c r="N309" s="41">
        <f t="shared" si="27"/>
        <v>0</v>
      </c>
      <c r="O309" s="13"/>
      <c r="P309" s="13"/>
      <c r="Q309" s="13"/>
      <c r="R309" s="13"/>
      <c r="S309" s="13"/>
      <c r="T309" s="13"/>
    </row>
    <row r="310" spans="1:20" x14ac:dyDescent="0.25">
      <c r="A310" s="32" t="s">
        <v>211</v>
      </c>
      <c r="B310" s="33" t="s">
        <v>281</v>
      </c>
      <c r="C310" s="48" t="s">
        <v>254</v>
      </c>
      <c r="D310" s="48" t="s">
        <v>643</v>
      </c>
      <c r="E310" s="35" t="s">
        <v>230</v>
      </c>
      <c r="F310" s="35" t="s">
        <v>282</v>
      </c>
      <c r="G310" s="36" t="str">
        <f t="shared" si="23"/>
        <v>01</v>
      </c>
      <c r="H310" s="10" t="str">
        <f t="shared" si="24"/>
        <v>SF - SN - ROJASCONSULBX01</v>
      </c>
      <c r="I310" s="37">
        <f t="shared" si="25"/>
        <v>45919.819523089289</v>
      </c>
      <c r="J310" s="38"/>
      <c r="K310" s="49">
        <v>1.42</v>
      </c>
      <c r="L310" s="49">
        <v>1.23</v>
      </c>
      <c r="M310" s="40">
        <f t="shared" si="26"/>
        <v>65206.143722786786</v>
      </c>
      <c r="N310" s="41">
        <f t="shared" si="27"/>
        <v>520.74350889725554</v>
      </c>
      <c r="O310" s="13"/>
      <c r="P310" s="13"/>
      <c r="Q310" s="13"/>
      <c r="R310" s="13"/>
      <c r="S310" s="13"/>
      <c r="T310" s="13"/>
    </row>
    <row r="311" spans="1:20" x14ac:dyDescent="0.25">
      <c r="A311" s="32" t="s">
        <v>211</v>
      </c>
      <c r="B311" s="33" t="s">
        <v>283</v>
      </c>
      <c r="C311" s="48" t="s">
        <v>254</v>
      </c>
      <c r="D311" s="48" t="s">
        <v>643</v>
      </c>
      <c r="E311" s="35" t="s">
        <v>230</v>
      </c>
      <c r="F311" s="35" t="s">
        <v>284</v>
      </c>
      <c r="G311" s="36" t="str">
        <f t="shared" si="23"/>
        <v>02</v>
      </c>
      <c r="H311" s="10" t="str">
        <f t="shared" si="24"/>
        <v>SF - SN - ROJASCONSULBX02</v>
      </c>
      <c r="I311" s="37">
        <f t="shared" si="25"/>
        <v>58421.267604948524</v>
      </c>
      <c r="J311" s="38"/>
      <c r="K311" s="49">
        <v>1.42</v>
      </c>
      <c r="L311" s="49">
        <v>1.23</v>
      </c>
      <c r="M311" s="40">
        <f t="shared" si="26"/>
        <v>82958.199999026896</v>
      </c>
      <c r="N311" s="41">
        <f t="shared" si="27"/>
        <v>662.51340277000645</v>
      </c>
      <c r="O311" s="13"/>
      <c r="P311" s="13"/>
      <c r="Q311" s="13"/>
      <c r="R311" s="13"/>
      <c r="S311" s="13"/>
      <c r="T311" s="13"/>
    </row>
    <row r="312" spans="1:20" x14ac:dyDescent="0.25">
      <c r="A312" s="32" t="s">
        <v>211</v>
      </c>
      <c r="B312" s="33" t="s">
        <v>218</v>
      </c>
      <c r="C312" s="48" t="s">
        <v>254</v>
      </c>
      <c r="D312" s="48" t="s">
        <v>643</v>
      </c>
      <c r="E312" s="35" t="s">
        <v>230</v>
      </c>
      <c r="F312" s="35" t="s">
        <v>217</v>
      </c>
      <c r="G312" s="36" t="str">
        <f t="shared" si="23"/>
        <v>03</v>
      </c>
      <c r="H312" s="10" t="str">
        <f t="shared" si="24"/>
        <v>SF - SN - ROJASCONSULBX03</v>
      </c>
      <c r="I312" s="37">
        <f t="shared" si="25"/>
        <v>84383.021168569103</v>
      </c>
      <c r="J312" s="38"/>
      <c r="K312" s="49">
        <v>1.42</v>
      </c>
      <c r="L312" s="49">
        <v>1.23</v>
      </c>
      <c r="M312" s="40">
        <f t="shared" si="26"/>
        <v>119823.89005936812</v>
      </c>
      <c r="N312" s="41">
        <f t="shared" si="27"/>
        <v>956.92689977967598</v>
      </c>
      <c r="O312" s="13"/>
      <c r="P312" s="13"/>
      <c r="Q312" s="13"/>
      <c r="R312" s="13"/>
      <c r="S312" s="13"/>
      <c r="T312" s="13"/>
    </row>
    <row r="313" spans="1:20" x14ac:dyDescent="0.25">
      <c r="A313" s="32" t="s">
        <v>211</v>
      </c>
      <c r="B313" s="33" t="s">
        <v>285</v>
      </c>
      <c r="C313" s="48" t="s">
        <v>254</v>
      </c>
      <c r="D313" s="48" t="s">
        <v>643</v>
      </c>
      <c r="E313" s="35" t="s">
        <v>230</v>
      </c>
      <c r="F313" s="35" t="s">
        <v>286</v>
      </c>
      <c r="G313" s="36" t="str">
        <f t="shared" si="23"/>
        <v>04</v>
      </c>
      <c r="H313" s="10" t="str">
        <f t="shared" si="24"/>
        <v>SF - SN - ROJASCONSULBX04</v>
      </c>
      <c r="I313" s="37">
        <f t="shared" si="25"/>
        <v>104445.77739568101</v>
      </c>
      <c r="J313" s="38"/>
      <c r="K313" s="49">
        <v>1.42</v>
      </c>
      <c r="L313" s="49">
        <v>1.23</v>
      </c>
      <c r="M313" s="40">
        <f t="shared" si="26"/>
        <v>148313.00390186702</v>
      </c>
      <c r="N313" s="41">
        <f t="shared" si="27"/>
        <v>1184.4441283829658</v>
      </c>
      <c r="O313" s="13"/>
      <c r="P313" s="13"/>
      <c r="Q313" s="13"/>
      <c r="R313" s="13"/>
      <c r="S313" s="13"/>
      <c r="T313" s="13"/>
    </row>
    <row r="314" spans="1:20" x14ac:dyDescent="0.25">
      <c r="A314" s="32" t="s">
        <v>211</v>
      </c>
      <c r="B314" s="33" t="s">
        <v>177</v>
      </c>
      <c r="C314" s="48" t="s">
        <v>254</v>
      </c>
      <c r="D314" s="48" t="s">
        <v>643</v>
      </c>
      <c r="E314" s="35" t="s">
        <v>230</v>
      </c>
      <c r="F314" s="35" t="s">
        <v>287</v>
      </c>
      <c r="G314" s="36" t="str">
        <f t="shared" si="23"/>
        <v>05</v>
      </c>
      <c r="H314" s="10" t="str">
        <f t="shared" si="24"/>
        <v>SF - SN - ROJASCONSULBX05</v>
      </c>
      <c r="I314" s="37">
        <f t="shared" si="25"/>
        <v>126944.54082169311</v>
      </c>
      <c r="J314" s="38"/>
      <c r="K314" s="49">
        <v>1.42</v>
      </c>
      <c r="L314" s="49">
        <v>1.23</v>
      </c>
      <c r="M314" s="40">
        <f t="shared" si="26"/>
        <v>180261.24796680422</v>
      </c>
      <c r="N314" s="41">
        <f t="shared" si="27"/>
        <v>1439.5863552904502</v>
      </c>
      <c r="O314" s="13"/>
      <c r="P314" s="13"/>
      <c r="Q314" s="13"/>
      <c r="R314" s="13"/>
      <c r="S314" s="13"/>
      <c r="T314" s="13"/>
    </row>
    <row r="315" spans="1:20" x14ac:dyDescent="0.25">
      <c r="A315" s="32" t="s">
        <v>211</v>
      </c>
      <c r="B315" s="33" t="s">
        <v>288</v>
      </c>
      <c r="C315" s="48" t="s">
        <v>254</v>
      </c>
      <c r="D315" s="48" t="s">
        <v>643</v>
      </c>
      <c r="E315" s="35" t="s">
        <v>230</v>
      </c>
      <c r="F315" s="35" t="s">
        <v>289</v>
      </c>
      <c r="G315" s="36" t="str">
        <f t="shared" si="23"/>
        <v>06</v>
      </c>
      <c r="H315" s="10" t="str">
        <f t="shared" si="24"/>
        <v>SF - SN - ROJASCONSULBX06</v>
      </c>
      <c r="I315" s="37">
        <f t="shared" si="25"/>
        <v>143679.09399917969</v>
      </c>
      <c r="J315" s="38"/>
      <c r="K315" s="49">
        <v>1.42</v>
      </c>
      <c r="L315" s="49">
        <v>1.23</v>
      </c>
      <c r="M315" s="40">
        <f t="shared" si="26"/>
        <v>204024.31347883516</v>
      </c>
      <c r="N315" s="41">
        <f t="shared" si="27"/>
        <v>1629.3608368101418</v>
      </c>
      <c r="O315" s="13"/>
      <c r="P315" s="13"/>
      <c r="Q315" s="13"/>
      <c r="R315" s="13"/>
      <c r="S315" s="13"/>
      <c r="T315" s="13"/>
    </row>
    <row r="316" spans="1:20" x14ac:dyDescent="0.25">
      <c r="A316" s="32" t="s">
        <v>211</v>
      </c>
      <c r="B316" s="33" t="s">
        <v>290</v>
      </c>
      <c r="C316" s="48" t="s">
        <v>254</v>
      </c>
      <c r="D316" s="48" t="s">
        <v>643</v>
      </c>
      <c r="E316" s="35" t="s">
        <v>230</v>
      </c>
      <c r="F316" s="35" t="s">
        <v>291</v>
      </c>
      <c r="G316" s="36" t="str">
        <f t="shared" si="23"/>
        <v>07</v>
      </c>
      <c r="H316" s="10" t="str">
        <f t="shared" si="24"/>
        <v>SF - SN - ROJASCONSULBX07</v>
      </c>
      <c r="I316" s="37">
        <f t="shared" si="25"/>
        <v>179755.7020304341</v>
      </c>
      <c r="J316" s="38"/>
      <c r="K316" s="49">
        <v>1.42</v>
      </c>
      <c r="L316" s="49">
        <v>1.23</v>
      </c>
      <c r="M316" s="40">
        <f t="shared" si="26"/>
        <v>255253.09688321641</v>
      </c>
      <c r="N316" s="41">
        <f t="shared" si="27"/>
        <v>2038.4795931645754</v>
      </c>
      <c r="O316" s="13"/>
      <c r="P316" s="13"/>
      <c r="Q316" s="13"/>
      <c r="R316" s="13"/>
      <c r="S316" s="13"/>
      <c r="T316" s="13"/>
    </row>
    <row r="317" spans="1:20" x14ac:dyDescent="0.25">
      <c r="A317" s="32" t="s">
        <v>211</v>
      </c>
      <c r="B317" s="33" t="s">
        <v>292</v>
      </c>
      <c r="C317" s="48" t="s">
        <v>254</v>
      </c>
      <c r="D317" s="48" t="s">
        <v>643</v>
      </c>
      <c r="E317" s="35" t="s">
        <v>230</v>
      </c>
      <c r="F317" s="35" t="s">
        <v>293</v>
      </c>
      <c r="G317" s="36" t="str">
        <f t="shared" si="23"/>
        <v>08</v>
      </c>
      <c r="H317" s="10" t="str">
        <f t="shared" si="24"/>
        <v>SF - SN - ROJASCONSULBX08</v>
      </c>
      <c r="I317" s="37">
        <f t="shared" si="25"/>
        <v>224694.62753804261</v>
      </c>
      <c r="J317" s="38"/>
      <c r="K317" s="49">
        <v>1.42</v>
      </c>
      <c r="L317" s="49">
        <v>1.23</v>
      </c>
      <c r="M317" s="40">
        <f t="shared" si="26"/>
        <v>319066.37110402051</v>
      </c>
      <c r="N317" s="41">
        <f t="shared" si="27"/>
        <v>2548.0994914557195</v>
      </c>
      <c r="O317" s="13"/>
      <c r="P317" s="13"/>
      <c r="Q317" s="13"/>
      <c r="R317" s="13"/>
      <c r="S317" s="13"/>
      <c r="T317" s="13"/>
    </row>
    <row r="318" spans="1:20" x14ac:dyDescent="0.25">
      <c r="A318" s="32" t="s">
        <v>211</v>
      </c>
      <c r="B318" s="33" t="s">
        <v>294</v>
      </c>
      <c r="C318" s="48" t="s">
        <v>254</v>
      </c>
      <c r="D318" s="48" t="s">
        <v>643</v>
      </c>
      <c r="E318" s="35" t="s">
        <v>230</v>
      </c>
      <c r="F318" s="35" t="s">
        <v>295</v>
      </c>
      <c r="G318" s="36" t="str">
        <f t="shared" si="23"/>
        <v>09</v>
      </c>
      <c r="H318" s="10" t="str">
        <f t="shared" si="24"/>
        <v>SF - SN - ROJASCONSULBX09</v>
      </c>
      <c r="I318" s="37">
        <f t="shared" si="25"/>
        <v>253904.9291179881</v>
      </c>
      <c r="J318" s="38"/>
      <c r="K318" s="49">
        <v>1.42</v>
      </c>
      <c r="L318" s="49">
        <v>1.23</v>
      </c>
      <c r="M318" s="40">
        <f t="shared" si="26"/>
        <v>360544.99934754305</v>
      </c>
      <c r="N318" s="41">
        <f t="shared" si="27"/>
        <v>2879.3524253449614</v>
      </c>
      <c r="O318" s="13"/>
      <c r="P318" s="13"/>
      <c r="Q318" s="13"/>
      <c r="R318" s="13"/>
      <c r="S318" s="13"/>
      <c r="T318" s="13"/>
    </row>
    <row r="319" spans="1:20" x14ac:dyDescent="0.25">
      <c r="A319" s="32" t="s">
        <v>211</v>
      </c>
      <c r="B319" s="33" t="s">
        <v>296</v>
      </c>
      <c r="C319" s="48" t="s">
        <v>254</v>
      </c>
      <c r="D319" s="48" t="s">
        <v>643</v>
      </c>
      <c r="E319" s="35" t="s">
        <v>230</v>
      </c>
      <c r="F319" s="35" t="s">
        <v>297</v>
      </c>
      <c r="G319" s="36" t="str">
        <f t="shared" si="23"/>
        <v>10</v>
      </c>
      <c r="H319" s="10" t="str">
        <f t="shared" si="24"/>
        <v>SF - SN - ROJASCONSULBX10</v>
      </c>
      <c r="I319" s="37">
        <f t="shared" si="25"/>
        <v>347849.75289164373</v>
      </c>
      <c r="J319" s="38"/>
      <c r="K319" s="49">
        <v>1.42</v>
      </c>
      <c r="L319" s="49">
        <v>1.23</v>
      </c>
      <c r="M319" s="40">
        <f t="shared" si="26"/>
        <v>493946.64910613408</v>
      </c>
      <c r="N319" s="41">
        <f t="shared" si="27"/>
        <v>3944.7128227225976</v>
      </c>
      <c r="O319" s="13"/>
      <c r="P319" s="13"/>
      <c r="Q319" s="13"/>
      <c r="R319" s="13"/>
      <c r="S319" s="13"/>
      <c r="T319" s="13"/>
    </row>
    <row r="320" spans="1:20" x14ac:dyDescent="0.25">
      <c r="A320" s="32" t="s">
        <v>211</v>
      </c>
      <c r="B320" s="33" t="s">
        <v>296</v>
      </c>
      <c r="C320" s="48" t="s">
        <v>254</v>
      </c>
      <c r="D320" s="48" t="s">
        <v>643</v>
      </c>
      <c r="E320" s="35" t="s">
        <v>230</v>
      </c>
      <c r="F320" s="35" t="s">
        <v>298</v>
      </c>
      <c r="G320" s="36" t="str">
        <f t="shared" si="23"/>
        <v>11</v>
      </c>
      <c r="H320" s="10" t="str">
        <f t="shared" si="24"/>
        <v>SF - SN - ROJASCONSULBX11</v>
      </c>
      <c r="I320" s="37">
        <f t="shared" si="25"/>
        <v>476554.16146155196</v>
      </c>
      <c r="J320" s="38"/>
      <c r="K320" s="49">
        <v>1.42</v>
      </c>
      <c r="L320" s="49">
        <v>1.23</v>
      </c>
      <c r="M320" s="40">
        <f t="shared" si="26"/>
        <v>676706.90927540371</v>
      </c>
      <c r="N320" s="41">
        <f t="shared" si="27"/>
        <v>5404.2565671299599</v>
      </c>
      <c r="O320" s="13"/>
      <c r="P320" s="13"/>
      <c r="Q320" s="13"/>
      <c r="R320" s="13"/>
      <c r="S320" s="13"/>
      <c r="T320" s="13"/>
    </row>
    <row r="321" spans="1:20" x14ac:dyDescent="0.25">
      <c r="A321" s="32" t="s">
        <v>211</v>
      </c>
      <c r="B321" s="33" t="s">
        <v>299</v>
      </c>
      <c r="C321" s="48" t="s">
        <v>254</v>
      </c>
      <c r="D321" s="48" t="s">
        <v>643</v>
      </c>
      <c r="E321" s="35" t="s">
        <v>230</v>
      </c>
      <c r="F321" s="35" t="s">
        <v>300</v>
      </c>
      <c r="G321" s="36" t="str">
        <f t="shared" si="23"/>
        <v>12</v>
      </c>
      <c r="H321" s="10" t="str">
        <f t="shared" si="24"/>
        <v>SF - SN - ROJASCONSULBX12</v>
      </c>
      <c r="I321" s="37">
        <f t="shared" si="25"/>
        <v>652879.20120232622</v>
      </c>
      <c r="J321" s="38"/>
      <c r="K321" s="49">
        <v>1.42</v>
      </c>
      <c r="L321" s="49">
        <v>1.23</v>
      </c>
      <c r="M321" s="40">
        <f t="shared" si="26"/>
        <v>927088.46570730314</v>
      </c>
      <c r="N321" s="41">
        <f t="shared" si="27"/>
        <v>7403.8314969680459</v>
      </c>
      <c r="O321" s="13"/>
      <c r="P321" s="13"/>
      <c r="Q321" s="13"/>
      <c r="R321" s="13"/>
      <c r="S321" s="13"/>
      <c r="T321" s="13"/>
    </row>
    <row r="322" spans="1:20" x14ac:dyDescent="0.25">
      <c r="A322" s="32" t="s">
        <v>211</v>
      </c>
      <c r="B322" s="33" t="s">
        <v>278</v>
      </c>
      <c r="C322" s="48" t="s">
        <v>254</v>
      </c>
      <c r="D322" s="48" t="s">
        <v>643</v>
      </c>
      <c r="E322" s="35" t="s">
        <v>230</v>
      </c>
      <c r="F322" s="35" t="s">
        <v>301</v>
      </c>
      <c r="G322" s="36" t="str">
        <f t="shared" si="23"/>
        <v>13</v>
      </c>
      <c r="H322" s="10" t="str">
        <f t="shared" si="24"/>
        <v>SF - SN - ROJASCONSULBX13</v>
      </c>
      <c r="I322" s="37">
        <f t="shared" si="25"/>
        <v>783455.04144279147</v>
      </c>
      <c r="J322" s="38"/>
      <c r="K322" s="49">
        <v>1.42</v>
      </c>
      <c r="L322" s="49">
        <v>1.23</v>
      </c>
      <c r="M322" s="40">
        <f t="shared" si="26"/>
        <v>1112506.1588487639</v>
      </c>
      <c r="N322" s="41">
        <f t="shared" si="27"/>
        <v>8884.5977963616551</v>
      </c>
      <c r="O322" s="13"/>
      <c r="P322" s="13"/>
      <c r="Q322" s="13"/>
      <c r="R322" s="13"/>
      <c r="S322" s="13"/>
      <c r="T322" s="13"/>
    </row>
    <row r="323" spans="1:20" x14ac:dyDescent="0.25">
      <c r="A323" s="32" t="s">
        <v>211</v>
      </c>
      <c r="B323" s="33" t="s">
        <v>278</v>
      </c>
      <c r="C323" s="48" t="s">
        <v>254</v>
      </c>
      <c r="D323" s="48" t="s">
        <v>643</v>
      </c>
      <c r="E323" s="35" t="s">
        <v>230</v>
      </c>
      <c r="F323" s="35" t="s">
        <v>302</v>
      </c>
      <c r="G323" s="36" t="str">
        <f t="shared" si="23"/>
        <v>14</v>
      </c>
      <c r="H323" s="10" t="str">
        <f t="shared" si="24"/>
        <v>SF - SN - ROJASCONSULBX14</v>
      </c>
      <c r="I323" s="37">
        <f t="shared" si="25"/>
        <v>0</v>
      </c>
      <c r="J323" s="38"/>
      <c r="K323" s="49">
        <v>1.42</v>
      </c>
      <c r="L323" s="49">
        <v>1.23</v>
      </c>
      <c r="M323" s="40">
        <f t="shared" si="26"/>
        <v>0</v>
      </c>
      <c r="N323" s="41">
        <f t="shared" si="27"/>
        <v>0</v>
      </c>
      <c r="O323" s="13"/>
      <c r="P323" s="13"/>
      <c r="Q323" s="13"/>
      <c r="R323" s="13"/>
      <c r="S323" s="13"/>
      <c r="T323" s="13"/>
    </row>
    <row r="324" spans="1:20" x14ac:dyDescent="0.25">
      <c r="A324" s="32" t="s">
        <v>211</v>
      </c>
      <c r="B324" s="33" t="s">
        <v>303</v>
      </c>
      <c r="C324" s="48" t="s">
        <v>254</v>
      </c>
      <c r="D324" s="48" t="s">
        <v>643</v>
      </c>
      <c r="E324" s="35" t="s">
        <v>230</v>
      </c>
      <c r="F324" s="35" t="s">
        <v>304</v>
      </c>
      <c r="G324" s="36" t="str">
        <f t="shared" si="23"/>
        <v>01</v>
      </c>
      <c r="H324" s="10" t="str">
        <f t="shared" si="24"/>
        <v>SF - SN - ROJASCONSULBZ01</v>
      </c>
      <c r="I324" s="37">
        <f t="shared" si="25"/>
        <v>45919.819523089289</v>
      </c>
      <c r="J324" s="38"/>
      <c r="K324" s="49">
        <v>1.42</v>
      </c>
      <c r="L324" s="49">
        <v>1.23</v>
      </c>
      <c r="M324" s="40">
        <f t="shared" si="26"/>
        <v>65206.143722786786</v>
      </c>
      <c r="N324" s="41">
        <f t="shared" si="27"/>
        <v>520.74350889725554</v>
      </c>
      <c r="O324" s="13"/>
      <c r="P324" s="13"/>
      <c r="Q324" s="13"/>
      <c r="R324" s="13"/>
      <c r="S324" s="13"/>
      <c r="T324" s="13"/>
    </row>
    <row r="325" spans="1:20" x14ac:dyDescent="0.25">
      <c r="A325" s="32" t="s">
        <v>211</v>
      </c>
      <c r="B325" s="33" t="s">
        <v>305</v>
      </c>
      <c r="C325" s="48" t="s">
        <v>254</v>
      </c>
      <c r="D325" s="48" t="s">
        <v>643</v>
      </c>
      <c r="E325" s="35" t="s">
        <v>230</v>
      </c>
      <c r="F325" s="35" t="s">
        <v>306</v>
      </c>
      <c r="G325" s="36" t="str">
        <f t="shared" si="23"/>
        <v>02</v>
      </c>
      <c r="H325" s="10" t="str">
        <f t="shared" si="24"/>
        <v>SF - SN - ROJASCONSULBZ02</v>
      </c>
      <c r="I325" s="37">
        <f t="shared" si="25"/>
        <v>58421.267604948524</v>
      </c>
      <c r="J325" s="38"/>
      <c r="K325" s="49">
        <v>1.42</v>
      </c>
      <c r="L325" s="49">
        <v>1.23</v>
      </c>
      <c r="M325" s="40">
        <f t="shared" si="26"/>
        <v>82958.199999026896</v>
      </c>
      <c r="N325" s="41">
        <f t="shared" si="27"/>
        <v>662.51340277000645</v>
      </c>
      <c r="O325" s="13"/>
      <c r="P325" s="13"/>
      <c r="Q325" s="13"/>
      <c r="R325" s="13"/>
      <c r="S325" s="13"/>
      <c r="T325" s="13"/>
    </row>
    <row r="326" spans="1:20" x14ac:dyDescent="0.25">
      <c r="A326" s="32" t="s">
        <v>211</v>
      </c>
      <c r="B326" s="33" t="s">
        <v>307</v>
      </c>
      <c r="C326" s="48" t="s">
        <v>254</v>
      </c>
      <c r="D326" s="48" t="s">
        <v>643</v>
      </c>
      <c r="E326" s="35" t="s">
        <v>230</v>
      </c>
      <c r="F326" s="35" t="s">
        <v>308</v>
      </c>
      <c r="G326" s="36" t="str">
        <f t="shared" si="23"/>
        <v>03</v>
      </c>
      <c r="H326" s="10" t="str">
        <f t="shared" si="24"/>
        <v>SF - SN - ROJASCONSULBZ03</v>
      </c>
      <c r="I326" s="37">
        <f t="shared" si="25"/>
        <v>84383.021168569103</v>
      </c>
      <c r="J326" s="38"/>
      <c r="K326" s="49">
        <v>1.42</v>
      </c>
      <c r="L326" s="49">
        <v>1.23</v>
      </c>
      <c r="M326" s="40">
        <f t="shared" si="26"/>
        <v>119823.89005936812</v>
      </c>
      <c r="N326" s="41">
        <f t="shared" si="27"/>
        <v>956.92689977967598</v>
      </c>
      <c r="O326" s="13"/>
      <c r="P326" s="13"/>
      <c r="Q326" s="13"/>
      <c r="R326" s="13"/>
      <c r="S326" s="13"/>
      <c r="T326" s="13"/>
    </row>
    <row r="327" spans="1:20" x14ac:dyDescent="0.25">
      <c r="A327" s="32" t="s">
        <v>211</v>
      </c>
      <c r="B327" s="33" t="s">
        <v>212</v>
      </c>
      <c r="C327" s="48" t="s">
        <v>254</v>
      </c>
      <c r="D327" s="48" t="s">
        <v>643</v>
      </c>
      <c r="E327" s="35" t="s">
        <v>230</v>
      </c>
      <c r="F327" s="35" t="s">
        <v>210</v>
      </c>
      <c r="G327" s="36" t="str">
        <f t="shared" si="23"/>
        <v>04</v>
      </c>
      <c r="H327" s="10" t="str">
        <f t="shared" si="24"/>
        <v>SF - SN - ROJASCONSULBZ04</v>
      </c>
      <c r="I327" s="37">
        <f t="shared" si="25"/>
        <v>104445.77739568101</v>
      </c>
      <c r="J327" s="38"/>
      <c r="K327" s="49">
        <v>1.42</v>
      </c>
      <c r="L327" s="49">
        <v>1.23</v>
      </c>
      <c r="M327" s="40">
        <f t="shared" si="26"/>
        <v>148313.00390186702</v>
      </c>
      <c r="N327" s="41">
        <f t="shared" si="27"/>
        <v>1184.4441283829658</v>
      </c>
      <c r="O327" s="13"/>
      <c r="P327" s="13"/>
      <c r="Q327" s="13"/>
      <c r="R327" s="13"/>
      <c r="S327" s="13"/>
      <c r="T327" s="13"/>
    </row>
    <row r="328" spans="1:20" x14ac:dyDescent="0.25">
      <c r="A328" s="32" t="s">
        <v>211</v>
      </c>
      <c r="B328" s="33" t="s">
        <v>188</v>
      </c>
      <c r="C328" s="48" t="s">
        <v>254</v>
      </c>
      <c r="D328" s="48" t="s">
        <v>643</v>
      </c>
      <c r="E328" s="35" t="s">
        <v>230</v>
      </c>
      <c r="F328" s="35" t="s">
        <v>309</v>
      </c>
      <c r="G328" s="36" t="str">
        <f t="shared" si="23"/>
        <v>05</v>
      </c>
      <c r="H328" s="10" t="str">
        <f t="shared" si="24"/>
        <v>SF - SN - ROJASCONSULBZ05</v>
      </c>
      <c r="I328" s="37">
        <f t="shared" si="25"/>
        <v>126944.54082169311</v>
      </c>
      <c r="J328" s="38"/>
      <c r="K328" s="49">
        <v>1.42</v>
      </c>
      <c r="L328" s="49">
        <v>1.23</v>
      </c>
      <c r="M328" s="40">
        <f t="shared" si="26"/>
        <v>180261.24796680422</v>
      </c>
      <c r="N328" s="41">
        <f t="shared" si="27"/>
        <v>1439.5863552904502</v>
      </c>
      <c r="O328" s="13"/>
      <c r="P328" s="13"/>
      <c r="Q328" s="13"/>
      <c r="R328" s="13"/>
      <c r="S328" s="13"/>
      <c r="T328" s="13"/>
    </row>
    <row r="329" spans="1:20" x14ac:dyDescent="0.25">
      <c r="A329" s="32" t="s">
        <v>211</v>
      </c>
      <c r="B329" s="33" t="s">
        <v>310</v>
      </c>
      <c r="C329" s="48" t="s">
        <v>254</v>
      </c>
      <c r="D329" s="48" t="s">
        <v>643</v>
      </c>
      <c r="E329" s="35" t="s">
        <v>230</v>
      </c>
      <c r="F329" s="35" t="s">
        <v>311</v>
      </c>
      <c r="G329" s="36" t="str">
        <f t="shared" si="23"/>
        <v>06</v>
      </c>
      <c r="H329" s="10" t="str">
        <f t="shared" si="24"/>
        <v>SF - SN - ROJASCONSULBZ06</v>
      </c>
      <c r="I329" s="37">
        <f t="shared" si="25"/>
        <v>143679.09399917969</v>
      </c>
      <c r="J329" s="38"/>
      <c r="K329" s="49">
        <v>1.42</v>
      </c>
      <c r="L329" s="49">
        <v>1.23</v>
      </c>
      <c r="M329" s="40">
        <f t="shared" si="26"/>
        <v>204024.31347883516</v>
      </c>
      <c r="N329" s="41">
        <f t="shared" si="27"/>
        <v>1629.3608368101418</v>
      </c>
      <c r="O329" s="13"/>
      <c r="P329" s="13"/>
      <c r="Q329" s="13"/>
      <c r="R329" s="13"/>
      <c r="S329" s="13"/>
      <c r="T329" s="13"/>
    </row>
    <row r="330" spans="1:20" x14ac:dyDescent="0.25">
      <c r="A330" s="32" t="s">
        <v>211</v>
      </c>
      <c r="B330" s="33" t="s">
        <v>312</v>
      </c>
      <c r="C330" s="48" t="s">
        <v>254</v>
      </c>
      <c r="D330" s="48" t="s">
        <v>643</v>
      </c>
      <c r="E330" s="35" t="s">
        <v>230</v>
      </c>
      <c r="F330" s="35" t="s">
        <v>313</v>
      </c>
      <c r="G330" s="36" t="str">
        <f t="shared" si="23"/>
        <v>07</v>
      </c>
      <c r="H330" s="10" t="str">
        <f t="shared" si="24"/>
        <v>SF - SN - ROJASCONSULBZ07</v>
      </c>
      <c r="I330" s="37">
        <f t="shared" si="25"/>
        <v>179755.7020304341</v>
      </c>
      <c r="J330" s="38"/>
      <c r="K330" s="49">
        <v>1.42</v>
      </c>
      <c r="L330" s="49">
        <v>1.23</v>
      </c>
      <c r="M330" s="40">
        <f t="shared" si="26"/>
        <v>255253.09688321641</v>
      </c>
      <c r="N330" s="41">
        <f t="shared" si="27"/>
        <v>2038.4795931645754</v>
      </c>
      <c r="O330" s="13"/>
      <c r="P330" s="13"/>
      <c r="Q330" s="13"/>
      <c r="R330" s="13"/>
      <c r="S330" s="13"/>
      <c r="T330" s="13"/>
    </row>
    <row r="331" spans="1:20" x14ac:dyDescent="0.25">
      <c r="A331" s="32" t="s">
        <v>211</v>
      </c>
      <c r="B331" s="33" t="s">
        <v>314</v>
      </c>
      <c r="C331" s="48" t="s">
        <v>254</v>
      </c>
      <c r="D331" s="48" t="s">
        <v>643</v>
      </c>
      <c r="E331" s="35" t="s">
        <v>230</v>
      </c>
      <c r="F331" s="35" t="s">
        <v>315</v>
      </c>
      <c r="G331" s="36" t="str">
        <f t="shared" si="23"/>
        <v>08</v>
      </c>
      <c r="H331" s="10" t="str">
        <f t="shared" si="24"/>
        <v>SF - SN - ROJASCONSULBZ08</v>
      </c>
      <c r="I331" s="37">
        <f t="shared" si="25"/>
        <v>224694.62753804261</v>
      </c>
      <c r="J331" s="38"/>
      <c r="K331" s="49">
        <v>1.42</v>
      </c>
      <c r="L331" s="49">
        <v>1.23</v>
      </c>
      <c r="M331" s="40">
        <f t="shared" si="26"/>
        <v>319066.37110402051</v>
      </c>
      <c r="N331" s="41">
        <f t="shared" si="27"/>
        <v>2548.0994914557195</v>
      </c>
      <c r="O331" s="13"/>
      <c r="P331" s="13"/>
      <c r="Q331" s="13"/>
      <c r="R331" s="13"/>
      <c r="S331" s="13"/>
      <c r="T331" s="13"/>
    </row>
    <row r="332" spans="1:20" x14ac:dyDescent="0.25">
      <c r="A332" s="32" t="s">
        <v>211</v>
      </c>
      <c r="B332" s="33" t="s">
        <v>316</v>
      </c>
      <c r="C332" s="48" t="s">
        <v>254</v>
      </c>
      <c r="D332" s="48" t="s">
        <v>643</v>
      </c>
      <c r="E332" s="35" t="s">
        <v>230</v>
      </c>
      <c r="F332" s="35" t="s">
        <v>317</v>
      </c>
      <c r="G332" s="36" t="str">
        <f t="shared" si="23"/>
        <v>09</v>
      </c>
      <c r="H332" s="10" t="str">
        <f t="shared" si="24"/>
        <v>SF - SN - ROJASCONSULBZ09</v>
      </c>
      <c r="I332" s="37">
        <f t="shared" si="25"/>
        <v>253904.9291179881</v>
      </c>
      <c r="J332" s="38"/>
      <c r="K332" s="49">
        <v>1.42</v>
      </c>
      <c r="L332" s="49">
        <v>1.23</v>
      </c>
      <c r="M332" s="40">
        <f t="shared" si="26"/>
        <v>360544.99934754305</v>
      </c>
      <c r="N332" s="41">
        <f t="shared" si="27"/>
        <v>2879.3524253449614</v>
      </c>
      <c r="O332" s="13"/>
      <c r="P332" s="13"/>
      <c r="Q332" s="13"/>
      <c r="R332" s="13"/>
      <c r="S332" s="13"/>
      <c r="T332" s="13"/>
    </row>
    <row r="333" spans="1:20" x14ac:dyDescent="0.25">
      <c r="A333" s="32" t="s">
        <v>211</v>
      </c>
      <c r="B333" s="33" t="s">
        <v>318</v>
      </c>
      <c r="C333" s="48" t="s">
        <v>254</v>
      </c>
      <c r="D333" s="48" t="s">
        <v>643</v>
      </c>
      <c r="E333" s="35" t="s">
        <v>230</v>
      </c>
      <c r="F333" s="35" t="s">
        <v>319</v>
      </c>
      <c r="G333" s="36" t="str">
        <f t="shared" si="23"/>
        <v>10</v>
      </c>
      <c r="H333" s="10" t="str">
        <f t="shared" si="24"/>
        <v>SF - SN - ROJASCONSULBZ10</v>
      </c>
      <c r="I333" s="37">
        <f t="shared" si="25"/>
        <v>347849.75289164373</v>
      </c>
      <c r="J333" s="38"/>
      <c r="K333" s="49">
        <v>1.42</v>
      </c>
      <c r="L333" s="49">
        <v>1.23</v>
      </c>
      <c r="M333" s="40">
        <f t="shared" si="26"/>
        <v>493946.64910613408</v>
      </c>
      <c r="N333" s="41">
        <f t="shared" si="27"/>
        <v>3944.7128227225976</v>
      </c>
      <c r="O333" s="13"/>
      <c r="P333" s="13"/>
      <c r="Q333" s="13"/>
      <c r="R333" s="13"/>
      <c r="S333" s="13"/>
      <c r="T333" s="13"/>
    </row>
    <row r="334" spans="1:20" x14ac:dyDescent="0.25">
      <c r="A334" s="32" t="s">
        <v>211</v>
      </c>
      <c r="B334" s="33" t="s">
        <v>318</v>
      </c>
      <c r="C334" s="48" t="s">
        <v>254</v>
      </c>
      <c r="D334" s="48" t="s">
        <v>643</v>
      </c>
      <c r="E334" s="35" t="s">
        <v>230</v>
      </c>
      <c r="F334" s="35" t="s">
        <v>320</v>
      </c>
      <c r="G334" s="36" t="str">
        <f t="shared" si="23"/>
        <v>11</v>
      </c>
      <c r="H334" s="10" t="str">
        <f t="shared" si="24"/>
        <v>SF - SN - ROJASCONSULBZ11</v>
      </c>
      <c r="I334" s="37">
        <f t="shared" si="25"/>
        <v>476554.16146155196</v>
      </c>
      <c r="J334" s="38"/>
      <c r="K334" s="49">
        <v>1.42</v>
      </c>
      <c r="L334" s="49">
        <v>1.23</v>
      </c>
      <c r="M334" s="40">
        <f t="shared" si="26"/>
        <v>676706.90927540371</v>
      </c>
      <c r="N334" s="41">
        <f t="shared" si="27"/>
        <v>5404.2565671299599</v>
      </c>
      <c r="O334" s="13"/>
      <c r="P334" s="13"/>
      <c r="Q334" s="13"/>
      <c r="R334" s="13"/>
      <c r="S334" s="13"/>
      <c r="T334" s="13"/>
    </row>
    <row r="335" spans="1:20" x14ac:dyDescent="0.25">
      <c r="A335" s="32" t="s">
        <v>211</v>
      </c>
      <c r="B335" s="33" t="s">
        <v>321</v>
      </c>
      <c r="C335" s="48" t="s">
        <v>254</v>
      </c>
      <c r="D335" s="48" t="s">
        <v>643</v>
      </c>
      <c r="E335" s="35" t="s">
        <v>230</v>
      </c>
      <c r="F335" s="35" t="s">
        <v>322</v>
      </c>
      <c r="G335" s="36" t="str">
        <f t="shared" si="23"/>
        <v>12</v>
      </c>
      <c r="H335" s="10" t="str">
        <f t="shared" si="24"/>
        <v>SF - SN - ROJASCONSULBZ12</v>
      </c>
      <c r="I335" s="37">
        <f t="shared" si="25"/>
        <v>652879.20120232622</v>
      </c>
      <c r="J335" s="38"/>
      <c r="K335" s="49">
        <v>1.42</v>
      </c>
      <c r="L335" s="49">
        <v>1.23</v>
      </c>
      <c r="M335" s="40">
        <f t="shared" si="26"/>
        <v>927088.46570730314</v>
      </c>
      <c r="N335" s="41">
        <f t="shared" si="27"/>
        <v>7403.8314969680459</v>
      </c>
      <c r="O335" s="13"/>
      <c r="P335" s="13"/>
      <c r="Q335" s="13"/>
      <c r="R335" s="13"/>
      <c r="S335" s="13"/>
      <c r="T335" s="13"/>
    </row>
    <row r="336" spans="1:20" x14ac:dyDescent="0.25">
      <c r="A336" s="32" t="s">
        <v>211</v>
      </c>
      <c r="B336" s="33" t="s">
        <v>323</v>
      </c>
      <c r="C336" s="48" t="s">
        <v>254</v>
      </c>
      <c r="D336" s="48" t="s">
        <v>643</v>
      </c>
      <c r="E336" s="35" t="s">
        <v>230</v>
      </c>
      <c r="F336" s="35" t="s">
        <v>324</v>
      </c>
      <c r="G336" s="36" t="str">
        <f t="shared" si="23"/>
        <v>13</v>
      </c>
      <c r="H336" s="10" t="str">
        <f t="shared" si="24"/>
        <v>SF - SN - ROJASCONSULBZ13</v>
      </c>
      <c r="I336" s="37">
        <f t="shared" si="25"/>
        <v>783455.04144279147</v>
      </c>
      <c r="J336" s="38"/>
      <c r="K336" s="49">
        <v>1.42</v>
      </c>
      <c r="L336" s="49">
        <v>1.23</v>
      </c>
      <c r="M336" s="40">
        <f t="shared" si="26"/>
        <v>1112506.1588487639</v>
      </c>
      <c r="N336" s="41">
        <f t="shared" si="27"/>
        <v>8884.5977963616551</v>
      </c>
      <c r="O336" s="13"/>
      <c r="P336" s="13"/>
      <c r="Q336" s="59"/>
      <c r="R336" s="13"/>
      <c r="S336" s="13"/>
      <c r="T336" s="13"/>
    </row>
    <row r="337" spans="1:20" ht="15.75" thickBot="1" x14ac:dyDescent="0.3">
      <c r="A337" s="32" t="s">
        <v>211</v>
      </c>
      <c r="B337" s="33" t="s">
        <v>323</v>
      </c>
      <c r="C337" s="48" t="s">
        <v>254</v>
      </c>
      <c r="D337" s="48" t="s">
        <v>643</v>
      </c>
      <c r="E337" s="35" t="s">
        <v>230</v>
      </c>
      <c r="F337" s="35" t="s">
        <v>325</v>
      </c>
      <c r="G337" s="36" t="str">
        <f t="shared" si="23"/>
        <v>14</v>
      </c>
      <c r="H337" s="10" t="str">
        <f t="shared" si="24"/>
        <v>SF - SN - ROJASCONSULBZ14</v>
      </c>
      <c r="I337" s="37">
        <f t="shared" si="25"/>
        <v>0</v>
      </c>
      <c r="J337" s="38"/>
      <c r="K337" s="49">
        <v>1.42</v>
      </c>
      <c r="L337" s="49">
        <v>1.23</v>
      </c>
      <c r="M337" s="40">
        <f t="shared" si="26"/>
        <v>0</v>
      </c>
      <c r="N337" s="41">
        <f t="shared" si="27"/>
        <v>0</v>
      </c>
      <c r="O337" s="13"/>
      <c r="P337" s="13"/>
      <c r="Q337" s="59"/>
      <c r="R337" s="13"/>
      <c r="S337" s="13"/>
      <c r="T337" s="13"/>
    </row>
    <row r="338" spans="1:20" x14ac:dyDescent="0.25">
      <c r="A338" s="45" t="s">
        <v>260</v>
      </c>
      <c r="B338" s="33" t="s">
        <v>326</v>
      </c>
      <c r="C338" s="48" t="s">
        <v>254</v>
      </c>
      <c r="D338" s="48" t="s">
        <v>643</v>
      </c>
      <c r="E338" s="35" t="s">
        <v>327</v>
      </c>
      <c r="F338" s="35" t="s">
        <v>328</v>
      </c>
      <c r="G338" s="36" t="str">
        <f t="shared" si="23"/>
        <v>06</v>
      </c>
      <c r="H338" s="10" t="str">
        <f t="shared" si="24"/>
        <v>SF - SN - ROJASBUSMGTLM06</v>
      </c>
      <c r="I338" s="37">
        <f t="shared" si="25"/>
        <v>136945.92630374359</v>
      </c>
      <c r="J338" s="38">
        <v>0.15</v>
      </c>
      <c r="K338" s="49">
        <v>1.42</v>
      </c>
      <c r="L338" s="49">
        <v>1.23</v>
      </c>
      <c r="M338" s="40">
        <f t="shared" si="26"/>
        <v>219729.73875435657</v>
      </c>
      <c r="N338" s="41">
        <f t="shared" si="27"/>
        <v>1754.7861081077087</v>
      </c>
      <c r="O338" s="13"/>
      <c r="P338" s="13"/>
      <c r="Q338" s="13"/>
      <c r="R338" s="13"/>
      <c r="S338" s="13"/>
      <c r="T338" s="13"/>
    </row>
    <row r="339" spans="1:20" x14ac:dyDescent="0.25">
      <c r="A339" s="32" t="s">
        <v>260</v>
      </c>
      <c r="B339" s="33" t="s">
        <v>329</v>
      </c>
      <c r="C339" s="48" t="s">
        <v>254</v>
      </c>
      <c r="D339" s="48" t="s">
        <v>643</v>
      </c>
      <c r="E339" s="35" t="s">
        <v>327</v>
      </c>
      <c r="F339" s="35" t="s">
        <v>330</v>
      </c>
      <c r="G339" s="36" t="str">
        <f t="shared" si="23"/>
        <v>06</v>
      </c>
      <c r="H339" s="10" t="str">
        <f t="shared" si="24"/>
        <v>SF - SN - ROJASBUSMGTVM06</v>
      </c>
      <c r="I339" s="37">
        <f t="shared" si="25"/>
        <v>179741.52827366343</v>
      </c>
      <c r="J339" s="38">
        <v>0.15</v>
      </c>
      <c r="K339" s="49">
        <v>1.42</v>
      </c>
      <c r="L339" s="49">
        <v>1.23</v>
      </c>
      <c r="M339" s="40">
        <f t="shared" si="26"/>
        <v>288395.28211509297</v>
      </c>
      <c r="N339" s="41">
        <f t="shared" si="27"/>
        <v>2303.1567668913672</v>
      </c>
      <c r="O339" s="13"/>
      <c r="P339" s="13"/>
      <c r="Q339" s="59"/>
      <c r="R339" s="13"/>
      <c r="S339" s="13"/>
      <c r="T339" s="13"/>
    </row>
    <row r="340" spans="1:20" x14ac:dyDescent="0.25">
      <c r="A340" s="32" t="s">
        <v>260</v>
      </c>
      <c r="B340" s="33" t="s">
        <v>331</v>
      </c>
      <c r="C340" s="48" t="s">
        <v>254</v>
      </c>
      <c r="D340" s="48" t="s">
        <v>643</v>
      </c>
      <c r="E340" s="35" t="s">
        <v>327</v>
      </c>
      <c r="F340" s="35" t="s">
        <v>332</v>
      </c>
      <c r="G340" s="36" t="str">
        <f t="shared" si="23"/>
        <v>07</v>
      </c>
      <c r="H340" s="10" t="str">
        <f t="shared" si="24"/>
        <v>SF - SN - ROJASBUSMGTLM07</v>
      </c>
      <c r="I340" s="37">
        <f t="shared" si="25"/>
        <v>194831.06255141704</v>
      </c>
      <c r="J340" s="38">
        <v>0.2</v>
      </c>
      <c r="K340" s="49">
        <v>1.42</v>
      </c>
      <c r="L340" s="49">
        <v>1.23</v>
      </c>
      <c r="M340" s="40">
        <f t="shared" si="26"/>
        <v>324588.55021066073</v>
      </c>
      <c r="N340" s="41">
        <f t="shared" si="27"/>
        <v>2592.2002273768039</v>
      </c>
      <c r="O340" s="13"/>
      <c r="P340" s="13"/>
      <c r="Q340" s="59"/>
      <c r="R340" s="13"/>
      <c r="S340" s="13"/>
      <c r="T340" s="13"/>
    </row>
    <row r="341" spans="1:20" x14ac:dyDescent="0.25">
      <c r="A341" s="32" t="s">
        <v>260</v>
      </c>
      <c r="B341" s="33" t="s">
        <v>333</v>
      </c>
      <c r="C341" s="48" t="s">
        <v>254</v>
      </c>
      <c r="D341" s="48" t="s">
        <v>643</v>
      </c>
      <c r="E341" s="35" t="s">
        <v>327</v>
      </c>
      <c r="F341" s="35" t="s">
        <v>334</v>
      </c>
      <c r="G341" s="36" t="str">
        <f t="shared" si="23"/>
        <v>07</v>
      </c>
      <c r="H341" s="10" t="str">
        <f t="shared" si="24"/>
        <v>SF - SN - ROJASBUSMGTVM07</v>
      </c>
      <c r="I341" s="37">
        <f t="shared" si="25"/>
        <v>255715.76959873486</v>
      </c>
      <c r="J341" s="38">
        <v>0.2</v>
      </c>
      <c r="K341" s="49">
        <v>1.42</v>
      </c>
      <c r="L341" s="49">
        <v>1.23</v>
      </c>
      <c r="M341" s="40">
        <f t="shared" si="26"/>
        <v>426022.47215149226</v>
      </c>
      <c r="N341" s="41">
        <f t="shared" si="27"/>
        <v>3402.2627984320561</v>
      </c>
      <c r="O341" s="13"/>
      <c r="P341" s="13"/>
      <c r="Q341" s="13"/>
      <c r="R341" s="13"/>
      <c r="S341" s="13"/>
      <c r="T341" s="13"/>
    </row>
    <row r="342" spans="1:20" x14ac:dyDescent="0.25">
      <c r="A342" s="32" t="s">
        <v>260</v>
      </c>
      <c r="B342" s="33" t="s">
        <v>335</v>
      </c>
      <c r="C342" s="48" t="s">
        <v>254</v>
      </c>
      <c r="D342" s="48" t="s">
        <v>643</v>
      </c>
      <c r="E342" s="35" t="s">
        <v>327</v>
      </c>
      <c r="F342" s="35" t="s">
        <v>336</v>
      </c>
      <c r="G342" s="36" t="str">
        <f t="shared" si="23"/>
        <v>08</v>
      </c>
      <c r="H342" s="10" t="str">
        <f t="shared" si="24"/>
        <v>SF - SN - ROJASBUSMGTLM08</v>
      </c>
      <c r="I342" s="37">
        <f t="shared" si="25"/>
        <v>243538.8281892713</v>
      </c>
      <c r="J342" s="38">
        <v>0.2</v>
      </c>
      <c r="K342" s="49">
        <v>1.42</v>
      </c>
      <c r="L342" s="49">
        <v>1.23</v>
      </c>
      <c r="M342" s="40">
        <f t="shared" si="26"/>
        <v>405735.68776332599</v>
      </c>
      <c r="N342" s="41">
        <f t="shared" si="27"/>
        <v>3240.250284221006</v>
      </c>
      <c r="O342" s="13"/>
      <c r="P342" s="13"/>
      <c r="Q342" s="59"/>
      <c r="R342" s="13"/>
      <c r="S342" s="13"/>
      <c r="T342" s="13"/>
    </row>
    <row r="343" spans="1:20" x14ac:dyDescent="0.25">
      <c r="A343" s="32" t="s">
        <v>260</v>
      </c>
      <c r="B343" s="33" t="s">
        <v>337</v>
      </c>
      <c r="C343" s="48" t="s">
        <v>254</v>
      </c>
      <c r="D343" s="48" t="s">
        <v>643</v>
      </c>
      <c r="E343" s="35" t="s">
        <v>327</v>
      </c>
      <c r="F343" s="35" t="s">
        <v>338</v>
      </c>
      <c r="G343" s="36" t="str">
        <f t="shared" si="23"/>
        <v>08</v>
      </c>
      <c r="H343" s="10" t="str">
        <f t="shared" si="24"/>
        <v>SF - SN - ROJASBUSMGTVM08</v>
      </c>
      <c r="I343" s="37">
        <f t="shared" si="25"/>
        <v>319644.71199841856</v>
      </c>
      <c r="J343" s="38">
        <v>0.2</v>
      </c>
      <c r="K343" s="49">
        <v>1.42</v>
      </c>
      <c r="L343" s="49">
        <v>1.23</v>
      </c>
      <c r="M343" s="40">
        <f t="shared" si="26"/>
        <v>532528.09018936532</v>
      </c>
      <c r="N343" s="41">
        <f t="shared" si="27"/>
        <v>4252.8284980400704</v>
      </c>
      <c r="O343" s="13"/>
      <c r="P343" s="13"/>
      <c r="Q343" s="59"/>
      <c r="R343" s="13"/>
      <c r="S343" s="13"/>
      <c r="T343" s="13"/>
    </row>
    <row r="344" spans="1:20" x14ac:dyDescent="0.25">
      <c r="A344" s="32" t="s">
        <v>260</v>
      </c>
      <c r="B344" s="33" t="s">
        <v>339</v>
      </c>
      <c r="C344" s="48" t="s">
        <v>254</v>
      </c>
      <c r="D344" s="48" t="s">
        <v>643</v>
      </c>
      <c r="E344" s="35" t="s">
        <v>327</v>
      </c>
      <c r="F344" s="35" t="s">
        <v>340</v>
      </c>
      <c r="G344" s="36" t="str">
        <f t="shared" si="23"/>
        <v>09</v>
      </c>
      <c r="H344" s="10" t="str">
        <f t="shared" si="24"/>
        <v>SF - SN - ROJASBUSMGTLM09</v>
      </c>
      <c r="I344" s="37">
        <f t="shared" si="25"/>
        <v>275198.87585387658</v>
      </c>
      <c r="J344" s="38">
        <v>0.3</v>
      </c>
      <c r="K344" s="49">
        <v>1.42</v>
      </c>
      <c r="L344" s="49">
        <v>1.23</v>
      </c>
      <c r="M344" s="40">
        <f t="shared" si="26"/>
        <v>492330.78890258516</v>
      </c>
      <c r="N344" s="41">
        <f t="shared" si="27"/>
        <v>3931.8083835970342</v>
      </c>
      <c r="O344" s="13"/>
      <c r="P344" s="13"/>
      <c r="Q344" s="13"/>
      <c r="R344" s="13"/>
      <c r="S344" s="13"/>
      <c r="T344" s="13"/>
    </row>
    <row r="345" spans="1:20" x14ac:dyDescent="0.25">
      <c r="A345" s="32" t="s">
        <v>260</v>
      </c>
      <c r="B345" s="33" t="s">
        <v>341</v>
      </c>
      <c r="C345" s="48" t="s">
        <v>254</v>
      </c>
      <c r="D345" s="48" t="s">
        <v>643</v>
      </c>
      <c r="E345" s="35" t="s">
        <v>327</v>
      </c>
      <c r="F345" s="35" t="s">
        <v>342</v>
      </c>
      <c r="G345" s="36" t="str">
        <f t="shared" si="23"/>
        <v>09</v>
      </c>
      <c r="H345" s="10" t="str">
        <f t="shared" si="24"/>
        <v>SF - SN - ROJASBUSMGTVM09</v>
      </c>
      <c r="I345" s="37">
        <f t="shared" si="25"/>
        <v>361198.52455821296</v>
      </c>
      <c r="J345" s="38">
        <v>0.3</v>
      </c>
      <c r="K345" s="49">
        <v>1.42</v>
      </c>
      <c r="L345" s="49">
        <v>1.23</v>
      </c>
      <c r="M345" s="40">
        <f t="shared" si="26"/>
        <v>646184.16043464304</v>
      </c>
      <c r="N345" s="41">
        <f t="shared" si="27"/>
        <v>5160.4985034711071</v>
      </c>
      <c r="O345" s="13"/>
      <c r="P345" s="13"/>
      <c r="Q345" s="59"/>
      <c r="R345" s="13"/>
      <c r="S345" s="13"/>
      <c r="T345" s="13"/>
    </row>
    <row r="346" spans="1:20" x14ac:dyDescent="0.25">
      <c r="A346" s="32" t="s">
        <v>260</v>
      </c>
      <c r="B346" s="33" t="s">
        <v>343</v>
      </c>
      <c r="C346" s="48" t="s">
        <v>254</v>
      </c>
      <c r="D346" s="48" t="s">
        <v>643</v>
      </c>
      <c r="E346" s="35" t="s">
        <v>327</v>
      </c>
      <c r="F346" s="35" t="s">
        <v>344</v>
      </c>
      <c r="G346" s="36" t="str">
        <f t="shared" si="23"/>
        <v>10</v>
      </c>
      <c r="H346" s="10" t="str">
        <f t="shared" si="24"/>
        <v>SF - SN - ROJASBUSMGTLM10</v>
      </c>
      <c r="I346" s="37">
        <f t="shared" si="25"/>
        <v>377022.45991981094</v>
      </c>
      <c r="J346" s="38">
        <v>0.3</v>
      </c>
      <c r="K346" s="49">
        <v>1.42</v>
      </c>
      <c r="L346" s="49">
        <v>1.23</v>
      </c>
      <c r="M346" s="40">
        <f t="shared" si="26"/>
        <v>674493.18079654174</v>
      </c>
      <c r="N346" s="41">
        <f t="shared" si="27"/>
        <v>5386.5774855279369</v>
      </c>
      <c r="O346" s="13"/>
      <c r="P346" s="13"/>
      <c r="Q346" s="59"/>
      <c r="R346" s="13"/>
      <c r="S346" s="13"/>
      <c r="T346" s="13"/>
    </row>
    <row r="347" spans="1:20" x14ac:dyDescent="0.25">
      <c r="A347" s="32" t="s">
        <v>260</v>
      </c>
      <c r="B347" s="33" t="s">
        <v>345</v>
      </c>
      <c r="C347" s="48" t="s">
        <v>254</v>
      </c>
      <c r="D347" s="48" t="s">
        <v>643</v>
      </c>
      <c r="E347" s="35" t="s">
        <v>327</v>
      </c>
      <c r="F347" s="35" t="s">
        <v>346</v>
      </c>
      <c r="G347" s="36" t="str">
        <f t="shared" si="23"/>
        <v>10</v>
      </c>
      <c r="H347" s="10" t="str">
        <f t="shared" si="24"/>
        <v>SF - SN - ROJASBUSMGTVM10</v>
      </c>
      <c r="I347" s="37">
        <f t="shared" si="25"/>
        <v>494841.97864475177</v>
      </c>
      <c r="J347" s="38">
        <v>0.3</v>
      </c>
      <c r="K347" s="49">
        <v>1.42</v>
      </c>
      <c r="L347" s="49">
        <v>1.23</v>
      </c>
      <c r="M347" s="40">
        <f t="shared" si="26"/>
        <v>885272.29979546089</v>
      </c>
      <c r="N347" s="41">
        <f t="shared" si="27"/>
        <v>7069.8829497554161</v>
      </c>
      <c r="O347" s="13"/>
      <c r="P347" s="13"/>
      <c r="Q347" s="13"/>
      <c r="R347" s="13"/>
      <c r="S347" s="13"/>
      <c r="T347" s="13"/>
    </row>
    <row r="348" spans="1:20" x14ac:dyDescent="0.25">
      <c r="A348" s="32" t="s">
        <v>260</v>
      </c>
      <c r="B348" s="33" t="s">
        <v>343</v>
      </c>
      <c r="C348" s="48" t="s">
        <v>254</v>
      </c>
      <c r="D348" s="48" t="s">
        <v>643</v>
      </c>
      <c r="E348" s="35" t="s">
        <v>327</v>
      </c>
      <c r="F348" s="35" t="s">
        <v>347</v>
      </c>
      <c r="G348" s="36" t="str">
        <f t="shared" si="23"/>
        <v>11</v>
      </c>
      <c r="H348" s="10" t="str">
        <f t="shared" si="24"/>
        <v>SF - SN - ROJASBUSMGTLM11</v>
      </c>
      <c r="I348" s="37">
        <f t="shared" si="25"/>
        <v>516520.77009014098</v>
      </c>
      <c r="J348" s="38">
        <v>0.3</v>
      </c>
      <c r="K348" s="49">
        <v>1.42</v>
      </c>
      <c r="L348" s="49">
        <v>1.23</v>
      </c>
      <c r="M348" s="40">
        <f t="shared" si="26"/>
        <v>924055.6576912622</v>
      </c>
      <c r="N348" s="41">
        <f t="shared" si="27"/>
        <v>7379.6111551732738</v>
      </c>
      <c r="O348" s="13"/>
      <c r="P348" s="13"/>
      <c r="Q348" s="59"/>
      <c r="R348" s="13"/>
      <c r="S348" s="13"/>
      <c r="T348" s="13"/>
    </row>
    <row r="349" spans="1:20" x14ac:dyDescent="0.25">
      <c r="A349" s="32" t="s">
        <v>260</v>
      </c>
      <c r="B349" s="33" t="s">
        <v>345</v>
      </c>
      <c r="C349" s="48" t="s">
        <v>254</v>
      </c>
      <c r="D349" s="48" t="s">
        <v>643</v>
      </c>
      <c r="E349" s="35" t="s">
        <v>327</v>
      </c>
      <c r="F349" s="35" t="s">
        <v>348</v>
      </c>
      <c r="G349" s="36" t="str">
        <f t="shared" si="23"/>
        <v>11</v>
      </c>
      <c r="H349" s="10" t="str">
        <f t="shared" si="24"/>
        <v>SF - SN - ROJASBUSMGTVM11</v>
      </c>
      <c r="I349" s="37">
        <f t="shared" si="25"/>
        <v>677933.51074330998</v>
      </c>
      <c r="J349" s="38">
        <v>0.3</v>
      </c>
      <c r="K349" s="49">
        <v>1.42</v>
      </c>
      <c r="L349" s="49">
        <v>1.23</v>
      </c>
      <c r="M349" s="40">
        <f t="shared" si="26"/>
        <v>1212823.0507197815</v>
      </c>
      <c r="N349" s="41">
        <f t="shared" si="27"/>
        <v>9685.7396411649206</v>
      </c>
      <c r="O349" s="13"/>
      <c r="P349" s="13"/>
      <c r="Q349" s="59"/>
      <c r="R349" s="13"/>
      <c r="S349" s="13"/>
      <c r="T349" s="13"/>
    </row>
    <row r="350" spans="1:20" x14ac:dyDescent="0.25">
      <c r="A350" s="32" t="s">
        <v>260</v>
      </c>
      <c r="B350" s="33" t="s">
        <v>349</v>
      </c>
      <c r="C350" s="48" t="s">
        <v>254</v>
      </c>
      <c r="D350" s="48" t="s">
        <v>643</v>
      </c>
      <c r="E350" s="35" t="s">
        <v>327</v>
      </c>
      <c r="F350" s="35" t="s">
        <v>350</v>
      </c>
      <c r="G350" s="36" t="str">
        <f t="shared" si="23"/>
        <v>12</v>
      </c>
      <c r="H350" s="10" t="str">
        <f t="shared" si="24"/>
        <v>SF - SN - ROJASBUSMGTLM12</v>
      </c>
      <c r="I350" s="37">
        <f t="shared" si="25"/>
        <v>707633.45502349327</v>
      </c>
      <c r="J350" s="38">
        <v>0.3</v>
      </c>
      <c r="K350" s="49">
        <v>1.42</v>
      </c>
      <c r="L350" s="49">
        <v>1.23</v>
      </c>
      <c r="M350" s="40">
        <f t="shared" si="26"/>
        <v>1265956.2510370295</v>
      </c>
      <c r="N350" s="41">
        <f t="shared" si="27"/>
        <v>10110.06728258739</v>
      </c>
      <c r="O350" s="13"/>
      <c r="P350" s="13"/>
      <c r="Q350" s="13"/>
      <c r="R350" s="13"/>
      <c r="S350" s="13"/>
      <c r="T350" s="13"/>
    </row>
    <row r="351" spans="1:20" x14ac:dyDescent="0.25">
      <c r="A351" s="32" t="s">
        <v>260</v>
      </c>
      <c r="B351" s="33" t="s">
        <v>351</v>
      </c>
      <c r="C351" s="48" t="s">
        <v>254</v>
      </c>
      <c r="D351" s="48" t="s">
        <v>643</v>
      </c>
      <c r="E351" s="35" t="s">
        <v>327</v>
      </c>
      <c r="F351" s="35" t="s">
        <v>352</v>
      </c>
      <c r="G351" s="36" t="str">
        <f t="shared" si="23"/>
        <v>12</v>
      </c>
      <c r="H351" s="10" t="str">
        <f t="shared" si="24"/>
        <v>SF - SN - ROJASBUSMGTVM12</v>
      </c>
      <c r="I351" s="37">
        <f t="shared" si="25"/>
        <v>928768.90971833467</v>
      </c>
      <c r="J351" s="38">
        <v>0.3</v>
      </c>
      <c r="K351" s="49">
        <v>1.42</v>
      </c>
      <c r="L351" s="49">
        <v>1.23</v>
      </c>
      <c r="M351" s="40">
        <f t="shared" si="26"/>
        <v>1661567.5794861007</v>
      </c>
      <c r="N351" s="41">
        <f t="shared" si="27"/>
        <v>13269.463308395942</v>
      </c>
      <c r="O351" s="13"/>
      <c r="P351" s="13"/>
      <c r="Q351" s="59"/>
      <c r="R351" s="13"/>
      <c r="S351" s="13"/>
      <c r="T351" s="13"/>
    </row>
    <row r="352" spans="1:20" x14ac:dyDescent="0.25">
      <c r="A352" s="32" t="s">
        <v>260</v>
      </c>
      <c r="B352" s="33" t="s">
        <v>353</v>
      </c>
      <c r="C352" s="48" t="s">
        <v>254</v>
      </c>
      <c r="D352" s="48" t="s">
        <v>643</v>
      </c>
      <c r="E352" s="35" t="s">
        <v>327</v>
      </c>
      <c r="F352" s="35" t="s">
        <v>354</v>
      </c>
      <c r="G352" s="36" t="str">
        <f t="shared" si="23"/>
        <v>13</v>
      </c>
      <c r="H352" s="10" t="str">
        <f t="shared" si="24"/>
        <v>SF - SN - ROJASBUSMGTLM13</v>
      </c>
      <c r="I352" s="37">
        <f t="shared" si="25"/>
        <v>849160.14602819178</v>
      </c>
      <c r="J352" s="38">
        <v>0.3</v>
      </c>
      <c r="K352" s="49">
        <v>1.42</v>
      </c>
      <c r="L352" s="49">
        <v>1.23</v>
      </c>
      <c r="M352" s="40">
        <f t="shared" si="26"/>
        <v>1519147.5012444351</v>
      </c>
      <c r="N352" s="41">
        <f t="shared" si="27"/>
        <v>12132.080739104862</v>
      </c>
      <c r="O352" s="13"/>
      <c r="P352" s="13"/>
      <c r="Q352" s="59"/>
      <c r="R352" s="13"/>
      <c r="S352" s="13"/>
      <c r="T352" s="13"/>
    </row>
    <row r="353" spans="1:20" x14ac:dyDescent="0.25">
      <c r="A353" s="32" t="s">
        <v>260</v>
      </c>
      <c r="B353" s="33" t="s">
        <v>353</v>
      </c>
      <c r="C353" s="48" t="s">
        <v>254</v>
      </c>
      <c r="D353" s="48" t="s">
        <v>643</v>
      </c>
      <c r="E353" s="35" t="s">
        <v>327</v>
      </c>
      <c r="F353" s="35" t="s">
        <v>355</v>
      </c>
      <c r="G353" s="36" t="str">
        <f t="shared" si="23"/>
        <v>13</v>
      </c>
      <c r="H353" s="10" t="str">
        <f t="shared" si="24"/>
        <v>SF - SN - ROJASBUSMGTVM13</v>
      </c>
      <c r="I353" s="37">
        <f t="shared" si="25"/>
        <v>1114522.6916620017</v>
      </c>
      <c r="J353" s="38">
        <v>0.3</v>
      </c>
      <c r="K353" s="49">
        <v>1.42</v>
      </c>
      <c r="L353" s="49">
        <v>1.23</v>
      </c>
      <c r="M353" s="40">
        <f t="shared" si="26"/>
        <v>1993881.0953833209</v>
      </c>
      <c r="N353" s="41">
        <f t="shared" si="27"/>
        <v>15923.355970075132</v>
      </c>
      <c r="O353" s="13"/>
      <c r="P353" s="13"/>
      <c r="Q353" s="13"/>
      <c r="R353" s="13"/>
      <c r="S353" s="13"/>
      <c r="T353" s="13"/>
    </row>
    <row r="354" spans="1:20" x14ac:dyDescent="0.25">
      <c r="A354" s="32" t="s">
        <v>260</v>
      </c>
      <c r="B354" s="33" t="s">
        <v>353</v>
      </c>
      <c r="C354" s="48" t="s">
        <v>254</v>
      </c>
      <c r="D354" s="48" t="s">
        <v>643</v>
      </c>
      <c r="E354" s="35" t="s">
        <v>327</v>
      </c>
      <c r="F354" s="35" t="s">
        <v>356</v>
      </c>
      <c r="G354" s="36" t="str">
        <f t="shared" si="23"/>
        <v>14</v>
      </c>
      <c r="H354" s="10" t="str">
        <f t="shared" si="24"/>
        <v>SF - SN - ROJASBUSMGTLM14</v>
      </c>
      <c r="I354" s="37">
        <f t="shared" si="25"/>
        <v>0</v>
      </c>
      <c r="J354" s="38">
        <v>0.3</v>
      </c>
      <c r="K354" s="49">
        <v>1.42</v>
      </c>
      <c r="L354" s="49">
        <v>1.23</v>
      </c>
      <c r="M354" s="40">
        <f t="shared" si="26"/>
        <v>0</v>
      </c>
      <c r="N354" s="41">
        <f t="shared" si="27"/>
        <v>0</v>
      </c>
      <c r="O354" s="13"/>
      <c r="P354" s="13"/>
      <c r="Q354" s="59"/>
      <c r="R354" s="13"/>
      <c r="S354" s="13"/>
      <c r="T354" s="13"/>
    </row>
    <row r="355" spans="1:20" x14ac:dyDescent="0.25">
      <c r="A355" s="32" t="s">
        <v>260</v>
      </c>
      <c r="B355" s="33" t="s">
        <v>353</v>
      </c>
      <c r="C355" s="48" t="s">
        <v>254</v>
      </c>
      <c r="D355" s="48" t="s">
        <v>643</v>
      </c>
      <c r="E355" s="35" t="s">
        <v>327</v>
      </c>
      <c r="F355" s="35" t="s">
        <v>357</v>
      </c>
      <c r="G355" s="36" t="str">
        <f t="shared" si="23"/>
        <v>14</v>
      </c>
      <c r="H355" s="10" t="str">
        <f t="shared" si="24"/>
        <v>SF - SN - ROJASBUSMGTVM14</v>
      </c>
      <c r="I355" s="37">
        <f t="shared" si="25"/>
        <v>0</v>
      </c>
      <c r="J355" s="38">
        <v>0.3</v>
      </c>
      <c r="K355" s="49">
        <v>1.42</v>
      </c>
      <c r="L355" s="49">
        <v>1.23</v>
      </c>
      <c r="M355" s="40">
        <f t="shared" si="26"/>
        <v>0</v>
      </c>
      <c r="N355" s="41">
        <f t="shared" si="27"/>
        <v>0</v>
      </c>
      <c r="O355" s="13"/>
      <c r="P355" s="13"/>
      <c r="Q355" s="59"/>
      <c r="R355" s="13"/>
      <c r="S355" s="13"/>
      <c r="T355" s="13"/>
    </row>
    <row r="356" spans="1:20" ht="15.75" thickBot="1" x14ac:dyDescent="0.3">
      <c r="A356" s="55" t="s">
        <v>260</v>
      </c>
      <c r="B356" s="33" t="s">
        <v>358</v>
      </c>
      <c r="C356" s="48" t="s">
        <v>254</v>
      </c>
      <c r="D356" s="48" t="s">
        <v>643</v>
      </c>
      <c r="E356" s="35" t="s">
        <v>327</v>
      </c>
      <c r="F356" s="35" t="s">
        <v>359</v>
      </c>
      <c r="G356" s="36" t="str">
        <f t="shared" si="23"/>
        <v>15</v>
      </c>
      <c r="H356" s="10" t="str">
        <f t="shared" si="24"/>
        <v>SF - SN - ROJASBUSMGTCE15</v>
      </c>
      <c r="I356" s="37">
        <f t="shared" si="25"/>
        <v>0</v>
      </c>
      <c r="J356" s="38">
        <v>0.5</v>
      </c>
      <c r="K356" s="49">
        <v>1.42</v>
      </c>
      <c r="L356" s="49">
        <v>1.23</v>
      </c>
      <c r="M356" s="40">
        <f t="shared" si="26"/>
        <v>0</v>
      </c>
      <c r="N356" s="41">
        <f t="shared" si="27"/>
        <v>0</v>
      </c>
      <c r="O356" s="13"/>
      <c r="P356" s="13"/>
      <c r="Q356" s="13"/>
      <c r="R356" s="13"/>
      <c r="S356" s="13"/>
      <c r="T356" s="13"/>
    </row>
    <row r="357" spans="1:20" x14ac:dyDescent="0.25">
      <c r="A357" s="45" t="s">
        <v>263</v>
      </c>
      <c r="B357" s="33" t="s">
        <v>209</v>
      </c>
      <c r="C357" s="48" t="s">
        <v>254</v>
      </c>
      <c r="D357" s="48" t="s">
        <v>643</v>
      </c>
      <c r="E357" s="35" t="s">
        <v>360</v>
      </c>
      <c r="F357" s="35" t="s">
        <v>114</v>
      </c>
      <c r="G357" s="36" t="str">
        <f t="shared" si="23"/>
        <v>00</v>
      </c>
      <c r="H357" s="10" t="str">
        <f t="shared" si="24"/>
        <v>SF - SN - ROJASSUPPORTR00</v>
      </c>
      <c r="I357" s="37">
        <f t="shared" si="25"/>
        <v>0</v>
      </c>
      <c r="J357" s="38"/>
      <c r="K357" s="49">
        <v>1.42</v>
      </c>
      <c r="L357" s="49">
        <v>1.23</v>
      </c>
      <c r="M357" s="40">
        <f t="shared" si="26"/>
        <v>0</v>
      </c>
      <c r="N357" s="41">
        <f t="shared" si="27"/>
        <v>0</v>
      </c>
      <c r="O357" s="13"/>
      <c r="P357" s="13"/>
      <c r="Q357" s="59"/>
      <c r="R357" s="13"/>
      <c r="S357" s="13"/>
      <c r="T357" s="13"/>
    </row>
    <row r="358" spans="1:20" x14ac:dyDescent="0.25">
      <c r="A358" s="32" t="s">
        <v>263</v>
      </c>
      <c r="B358" s="33" t="s">
        <v>361</v>
      </c>
      <c r="C358" s="48" t="s">
        <v>254</v>
      </c>
      <c r="D358" s="48" t="s">
        <v>643</v>
      </c>
      <c r="E358" s="35" t="s">
        <v>360</v>
      </c>
      <c r="F358" s="35" t="s">
        <v>362</v>
      </c>
      <c r="G358" s="36" t="str">
        <f t="shared" si="23"/>
        <v>01</v>
      </c>
      <c r="H358" s="10" t="str">
        <f t="shared" si="24"/>
        <v>SF - SN - ROJASSUPPORCX01</v>
      </c>
      <c r="I358" s="37">
        <f t="shared" si="25"/>
        <v>46374.471201535714</v>
      </c>
      <c r="J358" s="38"/>
      <c r="K358" s="49">
        <v>1.42</v>
      </c>
      <c r="L358" s="49">
        <v>1.23</v>
      </c>
      <c r="M358" s="40">
        <f t="shared" si="26"/>
        <v>65851.749106180709</v>
      </c>
      <c r="N358" s="41">
        <f t="shared" si="27"/>
        <v>525.89938522297098</v>
      </c>
      <c r="O358" s="13"/>
      <c r="P358" s="13"/>
      <c r="Q358" s="59"/>
      <c r="R358" s="13"/>
      <c r="S358" s="13"/>
      <c r="T358" s="13"/>
    </row>
    <row r="359" spans="1:20" x14ac:dyDescent="0.25">
      <c r="A359" s="32" t="s">
        <v>263</v>
      </c>
      <c r="B359" s="33" t="s">
        <v>363</v>
      </c>
      <c r="C359" s="48" t="s">
        <v>254</v>
      </c>
      <c r="D359" s="48" t="s">
        <v>643</v>
      </c>
      <c r="E359" s="35" t="s">
        <v>360</v>
      </c>
      <c r="F359" s="35" t="s">
        <v>364</v>
      </c>
      <c r="G359" s="36" t="str">
        <f t="shared" si="23"/>
        <v>01</v>
      </c>
      <c r="H359" s="10" t="str">
        <f t="shared" si="24"/>
        <v>SF - SN - ROJASSUPPOREX01</v>
      </c>
      <c r="I359" s="37">
        <f t="shared" si="25"/>
        <v>46374.471201535714</v>
      </c>
      <c r="J359" s="38"/>
      <c r="K359" s="49">
        <v>1.42</v>
      </c>
      <c r="L359" s="49">
        <v>1.23</v>
      </c>
      <c r="M359" s="40">
        <f t="shared" si="26"/>
        <v>65851.749106180709</v>
      </c>
      <c r="N359" s="41">
        <f t="shared" si="27"/>
        <v>525.89938522297098</v>
      </c>
      <c r="O359" s="13"/>
      <c r="P359" s="13"/>
      <c r="Q359" s="13"/>
      <c r="R359" s="13"/>
      <c r="S359" s="13"/>
      <c r="T359" s="13"/>
    </row>
    <row r="360" spans="1:20" x14ac:dyDescent="0.25">
      <c r="A360" s="32" t="s">
        <v>263</v>
      </c>
      <c r="B360" s="33" t="s">
        <v>365</v>
      </c>
      <c r="C360" s="48" t="s">
        <v>254</v>
      </c>
      <c r="D360" s="48" t="s">
        <v>643</v>
      </c>
      <c r="E360" s="35" t="s">
        <v>360</v>
      </c>
      <c r="F360" s="35" t="s">
        <v>366</v>
      </c>
      <c r="G360" s="36" t="str">
        <f t="shared" ref="G360:G423" si="28">RIGHT(F360,2)</f>
        <v>01</v>
      </c>
      <c r="H360" s="10" t="str">
        <f t="shared" ref="H360:H423" si="29">CONCATENATE(D360,E360,F360)</f>
        <v>SF - SN - ROJASSUPPORIX01</v>
      </c>
      <c r="I360" s="37">
        <f t="shared" ref="I360:I423" si="30">I70*$I$293</f>
        <v>43128.258217428214</v>
      </c>
      <c r="J360" s="38"/>
      <c r="K360" s="49">
        <v>1.42</v>
      </c>
      <c r="L360" s="49">
        <v>1.23</v>
      </c>
      <c r="M360" s="40">
        <f t="shared" ref="M360:M423" si="31">+I360*K360+I360*J360*L360</f>
        <v>61242.12666874806</v>
      </c>
      <c r="N360" s="41">
        <f t="shared" ref="N360:N423" si="32">+M360*12*(1+$N$2)/$N$3</f>
        <v>489.08642825736291</v>
      </c>
      <c r="O360" s="13"/>
      <c r="P360" s="13"/>
      <c r="Q360" s="75"/>
      <c r="R360" s="13"/>
      <c r="S360" s="13"/>
      <c r="T360" s="13"/>
    </row>
    <row r="361" spans="1:20" x14ac:dyDescent="0.25">
      <c r="A361" s="32" t="s">
        <v>263</v>
      </c>
      <c r="B361" s="33" t="s">
        <v>367</v>
      </c>
      <c r="C361" s="48" t="s">
        <v>254</v>
      </c>
      <c r="D361" s="48" t="s">
        <v>643</v>
      </c>
      <c r="E361" s="35" t="s">
        <v>360</v>
      </c>
      <c r="F361" s="35" t="s">
        <v>368</v>
      </c>
      <c r="G361" s="36" t="str">
        <f t="shared" si="28"/>
        <v>02</v>
      </c>
      <c r="H361" s="10" t="str">
        <f t="shared" si="29"/>
        <v>SF - SN - ROJASSUPPOREX02</v>
      </c>
      <c r="I361" s="37">
        <f t="shared" si="30"/>
        <v>58999.695997076728</v>
      </c>
      <c r="J361" s="38"/>
      <c r="K361" s="49">
        <v>1.42</v>
      </c>
      <c r="L361" s="49">
        <v>1.23</v>
      </c>
      <c r="M361" s="40">
        <f t="shared" si="31"/>
        <v>83779.568315848956</v>
      </c>
      <c r="N361" s="41">
        <f t="shared" si="32"/>
        <v>669.07294141129375</v>
      </c>
      <c r="O361" s="13"/>
      <c r="P361" s="13"/>
      <c r="Q361" s="59"/>
      <c r="R361" s="13"/>
      <c r="S361" s="13"/>
      <c r="T361" s="13"/>
    </row>
    <row r="362" spans="1:20" x14ac:dyDescent="0.25">
      <c r="A362" s="32" t="s">
        <v>263</v>
      </c>
      <c r="B362" s="33" t="s">
        <v>369</v>
      </c>
      <c r="C362" s="48" t="s">
        <v>254</v>
      </c>
      <c r="D362" s="48" t="s">
        <v>643</v>
      </c>
      <c r="E362" s="35" t="s">
        <v>360</v>
      </c>
      <c r="F362" s="35" t="s">
        <v>370</v>
      </c>
      <c r="G362" s="36" t="str">
        <f t="shared" si="28"/>
        <v>02</v>
      </c>
      <c r="H362" s="10" t="str">
        <f t="shared" si="29"/>
        <v>SF - SN - ROJASSUPPORIX02</v>
      </c>
      <c r="I362" s="37">
        <f t="shared" si="30"/>
        <v>54869.71727728135</v>
      </c>
      <c r="J362" s="38"/>
      <c r="K362" s="49">
        <v>1.42</v>
      </c>
      <c r="L362" s="49">
        <v>1.23</v>
      </c>
      <c r="M362" s="40">
        <f t="shared" si="31"/>
        <v>77914.998533739519</v>
      </c>
      <c r="N362" s="41">
        <f t="shared" si="32"/>
        <v>622.23783551250301</v>
      </c>
      <c r="O362" s="13"/>
      <c r="P362" s="13"/>
      <c r="Q362" s="75"/>
      <c r="R362" s="13"/>
      <c r="S362" s="13"/>
      <c r="T362" s="13"/>
    </row>
    <row r="363" spans="1:20" x14ac:dyDescent="0.25">
      <c r="A363" s="32" t="s">
        <v>263</v>
      </c>
      <c r="B363" s="33" t="s">
        <v>371</v>
      </c>
      <c r="C363" s="48" t="s">
        <v>254</v>
      </c>
      <c r="D363" s="48" t="s">
        <v>643</v>
      </c>
      <c r="E363" s="35" t="s">
        <v>360</v>
      </c>
      <c r="F363" s="35" t="s">
        <v>372</v>
      </c>
      <c r="G363" s="36" t="str">
        <f t="shared" si="28"/>
        <v>03</v>
      </c>
      <c r="H363" s="10" t="str">
        <f t="shared" si="29"/>
        <v>SF - SN - ROJASSUPPOREX03</v>
      </c>
      <c r="I363" s="37">
        <f t="shared" si="30"/>
        <v>85218.496625683649</v>
      </c>
      <c r="J363" s="38"/>
      <c r="K363" s="49">
        <v>1.42</v>
      </c>
      <c r="L363" s="49">
        <v>1.23</v>
      </c>
      <c r="M363" s="40">
        <f t="shared" si="31"/>
        <v>121010.26520847078</v>
      </c>
      <c r="N363" s="41">
        <f t="shared" si="32"/>
        <v>966.40142353987085</v>
      </c>
      <c r="O363" s="13"/>
      <c r="P363" s="13"/>
      <c r="Q363" s="75"/>
      <c r="R363" s="13"/>
      <c r="S363" s="13"/>
      <c r="T363" s="13"/>
    </row>
    <row r="364" spans="1:20" x14ac:dyDescent="0.25">
      <c r="A364" s="32" t="s">
        <v>263</v>
      </c>
      <c r="B364" s="33" t="s">
        <v>373</v>
      </c>
      <c r="C364" s="48" t="s">
        <v>254</v>
      </c>
      <c r="D364" s="48" t="s">
        <v>643</v>
      </c>
      <c r="E364" s="35" t="s">
        <v>360</v>
      </c>
      <c r="F364" s="35" t="s">
        <v>374</v>
      </c>
      <c r="G364" s="36" t="str">
        <f t="shared" si="28"/>
        <v>03</v>
      </c>
      <c r="H364" s="10" t="str">
        <f t="shared" si="29"/>
        <v>SF - SN - ROJASSUPPORIX03</v>
      </c>
      <c r="I364" s="37">
        <f t="shared" si="30"/>
        <v>79253.201861885784</v>
      </c>
      <c r="J364" s="38"/>
      <c r="K364" s="49">
        <v>1.42</v>
      </c>
      <c r="L364" s="49">
        <v>1.23</v>
      </c>
      <c r="M364" s="40">
        <f t="shared" si="31"/>
        <v>112539.54664387781</v>
      </c>
      <c r="N364" s="41">
        <f t="shared" si="32"/>
        <v>898.75332389207972</v>
      </c>
      <c r="O364" s="13"/>
      <c r="P364" s="13"/>
      <c r="Q364" s="59"/>
      <c r="R364" s="13"/>
      <c r="S364" s="13"/>
      <c r="T364" s="13"/>
    </row>
    <row r="365" spans="1:20" x14ac:dyDescent="0.25">
      <c r="A365" s="32" t="s">
        <v>263</v>
      </c>
      <c r="B365" s="33" t="s">
        <v>375</v>
      </c>
      <c r="C365" s="48" t="s">
        <v>254</v>
      </c>
      <c r="D365" s="48" t="s">
        <v>643</v>
      </c>
      <c r="E365" s="35" t="s">
        <v>360</v>
      </c>
      <c r="F365" s="35" t="s">
        <v>376</v>
      </c>
      <c r="G365" s="36" t="str">
        <f t="shared" si="28"/>
        <v>03</v>
      </c>
      <c r="H365" s="10" t="str">
        <f t="shared" si="29"/>
        <v>SF - SN - ROJASSUPPORCX03</v>
      </c>
      <c r="I365" s="37">
        <f t="shared" si="30"/>
        <v>85218.496625683649</v>
      </c>
      <c r="J365" s="38"/>
      <c r="K365" s="49">
        <v>1.42</v>
      </c>
      <c r="L365" s="49">
        <v>1.23</v>
      </c>
      <c r="M365" s="40">
        <f t="shared" si="31"/>
        <v>121010.26520847078</v>
      </c>
      <c r="N365" s="41">
        <f t="shared" si="32"/>
        <v>966.40142353987085</v>
      </c>
      <c r="O365" s="13"/>
      <c r="P365" s="13"/>
      <c r="Q365" s="75"/>
      <c r="R365" s="13"/>
      <c r="S365" s="13"/>
      <c r="T365" s="13"/>
    </row>
    <row r="366" spans="1:20" x14ac:dyDescent="0.25">
      <c r="A366" s="32" t="s">
        <v>263</v>
      </c>
      <c r="B366" s="33" t="s">
        <v>377</v>
      </c>
      <c r="C366" s="48" t="s">
        <v>254</v>
      </c>
      <c r="D366" s="48" t="s">
        <v>643</v>
      </c>
      <c r="E366" s="35" t="s">
        <v>360</v>
      </c>
      <c r="F366" s="35" t="s">
        <v>378</v>
      </c>
      <c r="G366" s="36" t="str">
        <f t="shared" si="28"/>
        <v>04</v>
      </c>
      <c r="H366" s="10" t="str">
        <f t="shared" si="29"/>
        <v>SF - SN - ROJASSUPPOREX04</v>
      </c>
      <c r="I366" s="37">
        <f t="shared" si="30"/>
        <v>105479.89400355903</v>
      </c>
      <c r="J366" s="38"/>
      <c r="K366" s="49">
        <v>1.42</v>
      </c>
      <c r="L366" s="49">
        <v>1.23</v>
      </c>
      <c r="M366" s="40">
        <f t="shared" si="31"/>
        <v>149781.44948505383</v>
      </c>
      <c r="N366" s="41">
        <f t="shared" si="32"/>
        <v>1196.1712979709159</v>
      </c>
      <c r="O366" s="13"/>
      <c r="P366" s="13"/>
      <c r="Q366" s="75"/>
      <c r="R366" s="13"/>
      <c r="S366" s="13"/>
      <c r="T366" s="13"/>
    </row>
    <row r="367" spans="1:20" x14ac:dyDescent="0.25">
      <c r="A367" s="32" t="s">
        <v>263</v>
      </c>
      <c r="B367" s="33" t="s">
        <v>379</v>
      </c>
      <c r="C367" s="48" t="s">
        <v>254</v>
      </c>
      <c r="D367" s="48" t="s">
        <v>643</v>
      </c>
      <c r="E367" s="35" t="s">
        <v>360</v>
      </c>
      <c r="F367" s="35" t="s">
        <v>380</v>
      </c>
      <c r="G367" s="36" t="str">
        <f t="shared" si="28"/>
        <v>04</v>
      </c>
      <c r="H367" s="10" t="str">
        <f t="shared" si="29"/>
        <v>SF - SN - ROJASSUPPORIX04</v>
      </c>
      <c r="I367" s="37">
        <f t="shared" si="30"/>
        <v>98096.301423309895</v>
      </c>
      <c r="J367" s="38"/>
      <c r="K367" s="49">
        <v>1.42</v>
      </c>
      <c r="L367" s="49">
        <v>1.23</v>
      </c>
      <c r="M367" s="40">
        <f t="shared" si="31"/>
        <v>139296.74802110004</v>
      </c>
      <c r="N367" s="41">
        <f t="shared" si="32"/>
        <v>1112.4393071129516</v>
      </c>
      <c r="O367" s="13"/>
      <c r="P367" s="13"/>
      <c r="Q367" s="59"/>
      <c r="R367" s="13"/>
      <c r="S367" s="13"/>
      <c r="T367" s="13"/>
    </row>
    <row r="368" spans="1:20" x14ac:dyDescent="0.25">
      <c r="A368" s="32" t="s">
        <v>263</v>
      </c>
      <c r="B368" s="33" t="s">
        <v>177</v>
      </c>
      <c r="C368" s="48" t="s">
        <v>254</v>
      </c>
      <c r="D368" s="48" t="s">
        <v>643</v>
      </c>
      <c r="E368" s="35" t="s">
        <v>360</v>
      </c>
      <c r="F368" s="35" t="s">
        <v>381</v>
      </c>
      <c r="G368" s="36" t="str">
        <f t="shared" si="28"/>
        <v>05</v>
      </c>
      <c r="H368" s="10" t="str">
        <f t="shared" si="29"/>
        <v>SF - SN - ROJASSUPPORPX05</v>
      </c>
      <c r="I368" s="37">
        <f t="shared" si="30"/>
        <v>128201.41746349205</v>
      </c>
      <c r="J368" s="38"/>
      <c r="K368" s="49">
        <v>1.42</v>
      </c>
      <c r="L368" s="49">
        <v>1.23</v>
      </c>
      <c r="M368" s="40">
        <f t="shared" si="31"/>
        <v>182046.01279815871</v>
      </c>
      <c r="N368" s="41">
        <f t="shared" si="32"/>
        <v>1453.839685540851</v>
      </c>
      <c r="O368" s="13"/>
      <c r="P368" s="13"/>
      <c r="Q368" s="75"/>
      <c r="R368" s="13"/>
      <c r="S368" s="13"/>
      <c r="T368" s="13"/>
    </row>
    <row r="369" spans="1:20" x14ac:dyDescent="0.25">
      <c r="A369" s="32" t="s">
        <v>263</v>
      </c>
      <c r="B369" s="33" t="s">
        <v>382</v>
      </c>
      <c r="C369" s="48" t="s">
        <v>254</v>
      </c>
      <c r="D369" s="48" t="s">
        <v>643</v>
      </c>
      <c r="E369" s="35" t="s">
        <v>360</v>
      </c>
      <c r="F369" s="35" t="s">
        <v>383</v>
      </c>
      <c r="G369" s="36" t="str">
        <f t="shared" si="28"/>
        <v>06</v>
      </c>
      <c r="H369" s="10" t="str">
        <f t="shared" si="29"/>
        <v>SF - SN - ROJASSUPPORUU06</v>
      </c>
      <c r="I369" s="37">
        <f t="shared" si="30"/>
        <v>158732.77821570277</v>
      </c>
      <c r="J369" s="38">
        <v>0.15</v>
      </c>
      <c r="K369" s="49">
        <v>1.42</v>
      </c>
      <c r="L369" s="49">
        <v>1.23</v>
      </c>
      <c r="M369" s="40">
        <f t="shared" si="31"/>
        <v>254686.74264709509</v>
      </c>
      <c r="N369" s="41">
        <f t="shared" si="32"/>
        <v>2033.9566253066619</v>
      </c>
      <c r="O369" s="13"/>
      <c r="P369" s="13"/>
      <c r="Q369" s="75"/>
      <c r="R369" s="13"/>
      <c r="S369" s="13"/>
      <c r="T369" s="13"/>
    </row>
    <row r="370" spans="1:20" x14ac:dyDescent="0.25">
      <c r="A370" s="32" t="s">
        <v>263</v>
      </c>
      <c r="B370" s="33" t="s">
        <v>384</v>
      </c>
      <c r="C370" s="48" t="s">
        <v>254</v>
      </c>
      <c r="D370" s="48" t="s">
        <v>643</v>
      </c>
      <c r="E370" s="35" t="s">
        <v>360</v>
      </c>
      <c r="F370" s="35" t="s">
        <v>385</v>
      </c>
      <c r="G370" s="36" t="str">
        <f t="shared" si="28"/>
        <v>06</v>
      </c>
      <c r="H370" s="10" t="str">
        <f t="shared" si="29"/>
        <v>SF - SN - ROJASSUPPORPX06</v>
      </c>
      <c r="I370" s="37">
        <f t="shared" si="30"/>
        <v>145101.6592863003</v>
      </c>
      <c r="J370" s="38"/>
      <c r="K370" s="49">
        <v>1.42</v>
      </c>
      <c r="L370" s="49">
        <v>1.23</v>
      </c>
      <c r="M370" s="40">
        <f t="shared" si="31"/>
        <v>206044.35618654641</v>
      </c>
      <c r="N370" s="41">
        <f t="shared" si="32"/>
        <v>1645.4931223231135</v>
      </c>
      <c r="O370" s="13"/>
      <c r="P370" s="13"/>
      <c r="Q370" s="59"/>
      <c r="R370" s="13"/>
      <c r="S370" s="13"/>
      <c r="T370" s="13"/>
    </row>
    <row r="371" spans="1:20" x14ac:dyDescent="0.25">
      <c r="A371" s="32" t="s">
        <v>263</v>
      </c>
      <c r="B371" s="33" t="s">
        <v>386</v>
      </c>
      <c r="C371" s="48" t="s">
        <v>254</v>
      </c>
      <c r="D371" s="48" t="s">
        <v>643</v>
      </c>
      <c r="E371" s="35" t="s">
        <v>360</v>
      </c>
      <c r="F371" s="35" t="s">
        <v>387</v>
      </c>
      <c r="G371" s="36" t="str">
        <f t="shared" si="28"/>
        <v>07</v>
      </c>
      <c r="H371" s="10" t="str">
        <f t="shared" si="29"/>
        <v>SF - SN - ROJASSUPPORUU07</v>
      </c>
      <c r="I371" s="37">
        <f t="shared" si="30"/>
        <v>225826.91341186973</v>
      </c>
      <c r="J371" s="38">
        <v>0.2</v>
      </c>
      <c r="K371" s="49">
        <v>1.42</v>
      </c>
      <c r="L371" s="49">
        <v>1.23</v>
      </c>
      <c r="M371" s="40">
        <f t="shared" si="31"/>
        <v>376227.63774417498</v>
      </c>
      <c r="N371" s="41">
        <f t="shared" si="32"/>
        <v>3004.5957180958417</v>
      </c>
      <c r="O371" s="13"/>
      <c r="P371" s="13"/>
      <c r="Q371" s="75"/>
      <c r="R371" s="13"/>
      <c r="S371" s="13"/>
      <c r="T371" s="13"/>
    </row>
    <row r="372" spans="1:20" x14ac:dyDescent="0.25">
      <c r="A372" s="32" t="s">
        <v>263</v>
      </c>
      <c r="B372" s="33" t="s">
        <v>388</v>
      </c>
      <c r="C372" s="48" t="s">
        <v>254</v>
      </c>
      <c r="D372" s="48" t="s">
        <v>643</v>
      </c>
      <c r="E372" s="35" t="s">
        <v>360</v>
      </c>
      <c r="F372" s="35" t="s">
        <v>389</v>
      </c>
      <c r="G372" s="36" t="str">
        <f t="shared" si="28"/>
        <v>07</v>
      </c>
      <c r="H372" s="10" t="str">
        <f t="shared" si="29"/>
        <v>SF - SN - ROJASSUPPORPX07</v>
      </c>
      <c r="I372" s="37">
        <f t="shared" si="30"/>
        <v>181535.46145647802</v>
      </c>
      <c r="J372" s="38"/>
      <c r="K372" s="49">
        <v>1.42</v>
      </c>
      <c r="L372" s="49">
        <v>1.23</v>
      </c>
      <c r="M372" s="40">
        <f t="shared" si="31"/>
        <v>257780.35526819876</v>
      </c>
      <c r="N372" s="41">
        <f t="shared" si="32"/>
        <v>2058.6625594335314</v>
      </c>
      <c r="O372" s="13"/>
      <c r="P372" s="13"/>
      <c r="Q372" s="75"/>
      <c r="R372" s="13"/>
      <c r="S372" s="13"/>
      <c r="T372" s="13"/>
    </row>
    <row r="373" spans="1:20" x14ac:dyDescent="0.25">
      <c r="A373" s="32" t="s">
        <v>263</v>
      </c>
      <c r="B373" s="33" t="s">
        <v>390</v>
      </c>
      <c r="C373" s="48" t="s">
        <v>254</v>
      </c>
      <c r="D373" s="48" t="s">
        <v>643</v>
      </c>
      <c r="E373" s="35" t="s">
        <v>360</v>
      </c>
      <c r="F373" s="35" t="s">
        <v>391</v>
      </c>
      <c r="G373" s="36" t="str">
        <f t="shared" si="28"/>
        <v>08</v>
      </c>
      <c r="H373" s="10" t="str">
        <f t="shared" si="29"/>
        <v>SF - SN - ROJASSUPPORUU08</v>
      </c>
      <c r="I373" s="37">
        <f t="shared" si="30"/>
        <v>282283.64176483714</v>
      </c>
      <c r="J373" s="38">
        <v>0.2</v>
      </c>
      <c r="K373" s="49">
        <v>1.42</v>
      </c>
      <c r="L373" s="49">
        <v>1.23</v>
      </c>
      <c r="M373" s="40">
        <f t="shared" si="31"/>
        <v>470284.54718021862</v>
      </c>
      <c r="N373" s="41">
        <f t="shared" si="32"/>
        <v>3755.7446476198011</v>
      </c>
      <c r="O373" s="13"/>
      <c r="P373" s="13"/>
      <c r="Q373" s="59"/>
      <c r="R373" s="13"/>
      <c r="S373" s="13"/>
      <c r="T373" s="13"/>
    </row>
    <row r="374" spans="1:20" x14ac:dyDescent="0.25">
      <c r="A374" s="32" t="s">
        <v>263</v>
      </c>
      <c r="B374" s="33" t="s">
        <v>392</v>
      </c>
      <c r="C374" s="48" t="s">
        <v>254</v>
      </c>
      <c r="D374" s="48" t="s">
        <v>643</v>
      </c>
      <c r="E374" s="35" t="s">
        <v>360</v>
      </c>
      <c r="F374" s="35" t="s">
        <v>393</v>
      </c>
      <c r="G374" s="36" t="str">
        <f t="shared" si="28"/>
        <v>08</v>
      </c>
      <c r="H374" s="10" t="str">
        <f t="shared" si="29"/>
        <v>SF - SN - ROJASSUPPORPX08</v>
      </c>
      <c r="I374" s="37">
        <f t="shared" si="30"/>
        <v>226919.32682059752</v>
      </c>
      <c r="J374" s="38"/>
      <c r="K374" s="49">
        <v>1.42</v>
      </c>
      <c r="L374" s="49">
        <v>1.23</v>
      </c>
      <c r="M374" s="40">
        <f t="shared" si="31"/>
        <v>322225.44408524845</v>
      </c>
      <c r="N374" s="41">
        <f t="shared" si="32"/>
        <v>2573.3281992919142</v>
      </c>
      <c r="O374" s="13"/>
      <c r="P374" s="13"/>
      <c r="Q374" s="75"/>
      <c r="R374" s="13"/>
      <c r="S374" s="13"/>
      <c r="T374" s="13"/>
    </row>
    <row r="375" spans="1:20" x14ac:dyDescent="0.25">
      <c r="A375" s="32" t="s">
        <v>263</v>
      </c>
      <c r="B375" s="33" t="s">
        <v>394</v>
      </c>
      <c r="C375" s="48" t="s">
        <v>254</v>
      </c>
      <c r="D375" s="48" t="s">
        <v>643</v>
      </c>
      <c r="E375" s="35" t="s">
        <v>360</v>
      </c>
      <c r="F375" s="35" t="s">
        <v>395</v>
      </c>
      <c r="G375" s="36" t="str">
        <f t="shared" si="28"/>
        <v>09</v>
      </c>
      <c r="H375" s="10" t="str">
        <f t="shared" si="29"/>
        <v>SF - SN - ROJASSUPPORUU09</v>
      </c>
      <c r="I375" s="37">
        <f t="shared" si="30"/>
        <v>318980.51519426593</v>
      </c>
      <c r="J375" s="38">
        <v>0.3</v>
      </c>
      <c r="K375" s="49">
        <v>1.42</v>
      </c>
      <c r="L375" s="49">
        <v>1.23</v>
      </c>
      <c r="M375" s="40">
        <f t="shared" si="31"/>
        <v>570656.1416825417</v>
      </c>
      <c r="N375" s="41">
        <f t="shared" si="32"/>
        <v>4557.3233537147426</v>
      </c>
      <c r="O375" s="13"/>
      <c r="P375" s="13"/>
      <c r="Q375" s="75"/>
      <c r="R375" s="13"/>
      <c r="S375" s="13"/>
      <c r="T375" s="13"/>
    </row>
    <row r="376" spans="1:20" x14ac:dyDescent="0.25">
      <c r="A376" s="32" t="s">
        <v>263</v>
      </c>
      <c r="B376" s="33" t="s">
        <v>396</v>
      </c>
      <c r="C376" s="48" t="s">
        <v>254</v>
      </c>
      <c r="D376" s="48" t="s">
        <v>643</v>
      </c>
      <c r="E376" s="35" t="s">
        <v>360</v>
      </c>
      <c r="F376" s="35" t="s">
        <v>397</v>
      </c>
      <c r="G376" s="36" t="str">
        <f t="shared" si="28"/>
        <v>09</v>
      </c>
      <c r="H376" s="10" t="str">
        <f t="shared" si="29"/>
        <v>SF - SN - ROJASSUPPORPX09</v>
      </c>
      <c r="I376" s="37">
        <f t="shared" si="30"/>
        <v>256418.83930727516</v>
      </c>
      <c r="J376" s="38"/>
      <c r="K376" s="49">
        <v>1.42</v>
      </c>
      <c r="L376" s="49">
        <v>1.23</v>
      </c>
      <c r="M376" s="40">
        <f t="shared" si="31"/>
        <v>364114.75181633071</v>
      </c>
      <c r="N376" s="41">
        <f t="shared" si="32"/>
        <v>2907.8608651998629</v>
      </c>
      <c r="O376" s="13"/>
      <c r="P376" s="13"/>
      <c r="Q376" s="59"/>
      <c r="R376" s="13"/>
      <c r="S376" s="13"/>
      <c r="T376" s="13"/>
    </row>
    <row r="377" spans="1:20" x14ac:dyDescent="0.25">
      <c r="A377" s="32" t="s">
        <v>263</v>
      </c>
      <c r="B377" s="33" t="s">
        <v>398</v>
      </c>
      <c r="C377" s="48" t="s">
        <v>254</v>
      </c>
      <c r="D377" s="48" t="s">
        <v>643</v>
      </c>
      <c r="E377" s="35" t="s">
        <v>360</v>
      </c>
      <c r="F377" s="35" t="s">
        <v>399</v>
      </c>
      <c r="G377" s="36" t="str">
        <f t="shared" si="28"/>
        <v>10</v>
      </c>
      <c r="H377" s="10" t="str">
        <f t="shared" si="29"/>
        <v>SF - SN - ROJASSUPPORUU10</v>
      </c>
      <c r="I377" s="37">
        <f t="shared" si="30"/>
        <v>437003.30581614439</v>
      </c>
      <c r="J377" s="38">
        <v>0.3</v>
      </c>
      <c r="K377" s="49">
        <v>1.42</v>
      </c>
      <c r="L377" s="49">
        <v>1.23</v>
      </c>
      <c r="M377" s="40">
        <f t="shared" si="31"/>
        <v>781798.91410508228</v>
      </c>
      <c r="N377" s="41">
        <f t="shared" si="32"/>
        <v>6243.5329945891981</v>
      </c>
      <c r="O377" s="13"/>
      <c r="P377" s="13"/>
      <c r="Q377" s="75"/>
      <c r="R377" s="13"/>
      <c r="S377" s="13"/>
      <c r="T377" s="13"/>
    </row>
    <row r="378" spans="1:20" x14ac:dyDescent="0.25">
      <c r="A378" s="32" t="s">
        <v>263</v>
      </c>
      <c r="B378" s="33" t="s">
        <v>400</v>
      </c>
      <c r="C378" s="48" t="s">
        <v>254</v>
      </c>
      <c r="D378" s="48" t="s">
        <v>643</v>
      </c>
      <c r="E378" s="35" t="s">
        <v>360</v>
      </c>
      <c r="F378" s="35" t="s">
        <v>401</v>
      </c>
      <c r="G378" s="36" t="str">
        <f t="shared" si="28"/>
        <v>10</v>
      </c>
      <c r="H378" s="10" t="str">
        <f t="shared" si="29"/>
        <v>SF - SN - ROJASSUPPORPX10</v>
      </c>
      <c r="I378" s="37">
        <f t="shared" si="30"/>
        <v>351293.80985096702</v>
      </c>
      <c r="J378" s="38"/>
      <c r="K378" s="49">
        <v>1.42</v>
      </c>
      <c r="L378" s="49">
        <v>1.23</v>
      </c>
      <c r="M378" s="40">
        <f t="shared" si="31"/>
        <v>498837.20998837316</v>
      </c>
      <c r="N378" s="41">
        <f t="shared" si="32"/>
        <v>3983.7693853238134</v>
      </c>
      <c r="O378" s="13"/>
      <c r="P378" s="13"/>
      <c r="Q378" s="75"/>
      <c r="R378" s="13"/>
      <c r="S378" s="13"/>
      <c r="T378" s="13"/>
    </row>
    <row r="379" spans="1:20" x14ac:dyDescent="0.25">
      <c r="A379" s="32" t="s">
        <v>263</v>
      </c>
      <c r="B379" s="33" t="s">
        <v>398</v>
      </c>
      <c r="C379" s="48" t="s">
        <v>254</v>
      </c>
      <c r="D379" s="48" t="s">
        <v>643</v>
      </c>
      <c r="E379" s="35" t="s">
        <v>360</v>
      </c>
      <c r="F379" s="35" t="s">
        <v>402</v>
      </c>
      <c r="G379" s="36" t="str">
        <f t="shared" si="28"/>
        <v>11</v>
      </c>
      <c r="H379" s="10" t="str">
        <f t="shared" si="29"/>
        <v>SF - SN - ROJASSUPPORUU11</v>
      </c>
      <c r="I379" s="37">
        <f t="shared" si="30"/>
        <v>598694.5289681179</v>
      </c>
      <c r="J379" s="38">
        <v>0.3</v>
      </c>
      <c r="K379" s="49">
        <v>1.42</v>
      </c>
      <c r="L379" s="49">
        <v>1.23</v>
      </c>
      <c r="M379" s="40">
        <f t="shared" si="31"/>
        <v>1071064.5123239628</v>
      </c>
      <c r="N379" s="41">
        <f t="shared" si="32"/>
        <v>8553.6402025872012</v>
      </c>
      <c r="O379" s="13"/>
      <c r="P379" s="13"/>
      <c r="Q379" s="59"/>
      <c r="R379" s="13"/>
      <c r="S379" s="13"/>
      <c r="T379" s="13"/>
    </row>
    <row r="380" spans="1:20" x14ac:dyDescent="0.25">
      <c r="A380" s="32" t="s">
        <v>263</v>
      </c>
      <c r="B380" s="33" t="s">
        <v>400</v>
      </c>
      <c r="C380" s="48" t="s">
        <v>254</v>
      </c>
      <c r="D380" s="48" t="s">
        <v>643</v>
      </c>
      <c r="E380" s="35" t="s">
        <v>360</v>
      </c>
      <c r="F380" s="35" t="s">
        <v>403</v>
      </c>
      <c r="G380" s="36" t="str">
        <f t="shared" si="28"/>
        <v>11</v>
      </c>
      <c r="H380" s="10" t="str">
        <f t="shared" si="29"/>
        <v>SF - SN - ROJASSUPPORPX11</v>
      </c>
      <c r="I380" s="37">
        <f t="shared" si="30"/>
        <v>481272.51949582488</v>
      </c>
      <c r="J380" s="38"/>
      <c r="K380" s="49">
        <v>1.42</v>
      </c>
      <c r="L380" s="49">
        <v>1.23</v>
      </c>
      <c r="M380" s="40">
        <f t="shared" si="31"/>
        <v>683406.97768407129</v>
      </c>
      <c r="N380" s="41">
        <f t="shared" si="32"/>
        <v>5457.7640578936243</v>
      </c>
      <c r="O380" s="13"/>
      <c r="P380" s="13"/>
      <c r="Q380" s="75"/>
      <c r="R380" s="13"/>
      <c r="S380" s="13"/>
      <c r="T380" s="13"/>
    </row>
    <row r="381" spans="1:20" x14ac:dyDescent="0.25">
      <c r="A381" s="32" t="s">
        <v>263</v>
      </c>
      <c r="B381" s="33" t="s">
        <v>404</v>
      </c>
      <c r="C381" s="48" t="s">
        <v>254</v>
      </c>
      <c r="D381" s="48" t="s">
        <v>643</v>
      </c>
      <c r="E381" s="35" t="s">
        <v>360</v>
      </c>
      <c r="F381" s="35" t="s">
        <v>405</v>
      </c>
      <c r="G381" s="36" t="str">
        <f t="shared" si="28"/>
        <v>12</v>
      </c>
      <c r="H381" s="10" t="str">
        <f t="shared" si="29"/>
        <v>SF - SN - ROJASSUPPORCL12</v>
      </c>
      <c r="I381" s="37">
        <f t="shared" si="30"/>
        <v>820211.5046863216</v>
      </c>
      <c r="J381" s="38">
        <v>0.3</v>
      </c>
      <c r="K381" s="49">
        <v>1.42</v>
      </c>
      <c r="L381" s="49">
        <v>1.23</v>
      </c>
      <c r="M381" s="40">
        <f t="shared" si="31"/>
        <v>1467358.3818838294</v>
      </c>
      <c r="N381" s="41">
        <f t="shared" si="32"/>
        <v>11718.487077544469</v>
      </c>
      <c r="O381" s="13"/>
      <c r="P381" s="13"/>
      <c r="Q381" s="75"/>
      <c r="R381" s="13"/>
      <c r="S381" s="13"/>
      <c r="T381" s="13"/>
    </row>
    <row r="382" spans="1:20" x14ac:dyDescent="0.25">
      <c r="A382" s="32" t="s">
        <v>263</v>
      </c>
      <c r="B382" s="33" t="s">
        <v>406</v>
      </c>
      <c r="C382" s="48" t="s">
        <v>254</v>
      </c>
      <c r="D382" s="48" t="s">
        <v>643</v>
      </c>
      <c r="E382" s="35" t="s">
        <v>360</v>
      </c>
      <c r="F382" s="35" t="s">
        <v>407</v>
      </c>
      <c r="G382" s="36" t="str">
        <f t="shared" si="28"/>
        <v>12</v>
      </c>
      <c r="H382" s="10" t="str">
        <f t="shared" si="29"/>
        <v>SF - SN - ROJASSUPPORCF12</v>
      </c>
      <c r="I382" s="37">
        <f t="shared" si="30"/>
        <v>820211.5046863216</v>
      </c>
      <c r="J382" s="38">
        <v>0.3</v>
      </c>
      <c r="K382" s="49">
        <v>1.42</v>
      </c>
      <c r="L382" s="49">
        <v>1.23</v>
      </c>
      <c r="M382" s="40">
        <f t="shared" si="31"/>
        <v>1467358.3818838294</v>
      </c>
      <c r="N382" s="41">
        <f t="shared" si="32"/>
        <v>11718.487077544469</v>
      </c>
      <c r="O382" s="13"/>
      <c r="P382" s="13"/>
      <c r="Q382" s="59"/>
      <c r="R382" s="13"/>
      <c r="S382" s="13"/>
      <c r="T382" s="13"/>
    </row>
    <row r="383" spans="1:20" x14ac:dyDescent="0.25">
      <c r="A383" s="32" t="s">
        <v>263</v>
      </c>
      <c r="B383" s="33" t="s">
        <v>408</v>
      </c>
      <c r="C383" s="48" t="s">
        <v>254</v>
      </c>
      <c r="D383" s="48" t="s">
        <v>643</v>
      </c>
      <c r="E383" s="35" t="s">
        <v>360</v>
      </c>
      <c r="F383" s="35" t="s">
        <v>409</v>
      </c>
      <c r="G383" s="36" t="str">
        <f t="shared" si="28"/>
        <v>12</v>
      </c>
      <c r="H383" s="10" t="str">
        <f t="shared" si="29"/>
        <v>SF - SN - ROJASSUPPORCH12</v>
      </c>
      <c r="I383" s="37">
        <f t="shared" si="30"/>
        <v>820211.5046863216</v>
      </c>
      <c r="J383" s="38">
        <v>0.3</v>
      </c>
      <c r="K383" s="49">
        <v>1.42</v>
      </c>
      <c r="L383" s="49">
        <v>1.23</v>
      </c>
      <c r="M383" s="40">
        <f t="shared" si="31"/>
        <v>1467358.3818838294</v>
      </c>
      <c r="N383" s="41">
        <f t="shared" si="32"/>
        <v>11718.487077544469</v>
      </c>
      <c r="O383" s="13"/>
      <c r="P383" s="13"/>
      <c r="Q383" s="75"/>
      <c r="R383" s="13"/>
      <c r="S383" s="13"/>
      <c r="T383" s="13"/>
    </row>
    <row r="384" spans="1:20" x14ac:dyDescent="0.25">
      <c r="A384" s="32" t="s">
        <v>263</v>
      </c>
      <c r="B384" s="33" t="s">
        <v>410</v>
      </c>
      <c r="C384" s="48" t="s">
        <v>254</v>
      </c>
      <c r="D384" s="48" t="s">
        <v>643</v>
      </c>
      <c r="E384" s="35" t="s">
        <v>360</v>
      </c>
      <c r="F384" s="35" t="s">
        <v>411</v>
      </c>
      <c r="G384" s="36" t="str">
        <f t="shared" si="28"/>
        <v>12</v>
      </c>
      <c r="H384" s="10" t="str">
        <f t="shared" si="29"/>
        <v>SF - SN - ROJASSUPPORCM12</v>
      </c>
      <c r="I384" s="37">
        <f t="shared" si="30"/>
        <v>820211.5046863216</v>
      </c>
      <c r="J384" s="38">
        <v>0.3</v>
      </c>
      <c r="K384" s="49">
        <v>1.42</v>
      </c>
      <c r="L384" s="49">
        <v>1.23</v>
      </c>
      <c r="M384" s="40">
        <f t="shared" si="31"/>
        <v>1467358.3818838294</v>
      </c>
      <c r="N384" s="41">
        <f t="shared" si="32"/>
        <v>11718.487077544469</v>
      </c>
      <c r="O384" s="13"/>
      <c r="P384" s="13"/>
      <c r="Q384" s="75"/>
      <c r="R384" s="13"/>
      <c r="S384" s="13"/>
      <c r="T384" s="13"/>
    </row>
    <row r="385" spans="1:20" x14ac:dyDescent="0.25">
      <c r="A385" s="32" t="s">
        <v>263</v>
      </c>
      <c r="B385" s="33" t="s">
        <v>412</v>
      </c>
      <c r="C385" s="48" t="s">
        <v>254</v>
      </c>
      <c r="D385" s="48" t="s">
        <v>643</v>
      </c>
      <c r="E385" s="35" t="s">
        <v>360</v>
      </c>
      <c r="F385" s="35" t="s">
        <v>413</v>
      </c>
      <c r="G385" s="36" t="str">
        <f t="shared" si="28"/>
        <v>12</v>
      </c>
      <c r="H385" s="10" t="str">
        <f t="shared" si="29"/>
        <v>SF - SN - ROJASSUPPORCO12</v>
      </c>
      <c r="I385" s="37">
        <f t="shared" si="30"/>
        <v>820211.5046863216</v>
      </c>
      <c r="J385" s="38">
        <v>0.3</v>
      </c>
      <c r="K385" s="49">
        <v>1.42</v>
      </c>
      <c r="L385" s="49">
        <v>1.23</v>
      </c>
      <c r="M385" s="40">
        <f t="shared" si="31"/>
        <v>1467358.3818838294</v>
      </c>
      <c r="N385" s="41">
        <f t="shared" si="32"/>
        <v>11718.487077544469</v>
      </c>
      <c r="O385" s="13"/>
      <c r="P385" s="13"/>
      <c r="Q385" s="59"/>
      <c r="R385" s="13"/>
      <c r="S385" s="13"/>
      <c r="T385" s="13"/>
    </row>
    <row r="386" spans="1:20" x14ac:dyDescent="0.25">
      <c r="A386" s="32" t="s">
        <v>263</v>
      </c>
      <c r="B386" s="33" t="s">
        <v>278</v>
      </c>
      <c r="C386" s="48" t="s">
        <v>254</v>
      </c>
      <c r="D386" s="48" t="s">
        <v>643</v>
      </c>
      <c r="E386" s="35" t="s">
        <v>360</v>
      </c>
      <c r="F386" s="35" t="s">
        <v>414</v>
      </c>
      <c r="G386" s="36" t="str">
        <f t="shared" si="28"/>
        <v>12</v>
      </c>
      <c r="H386" s="10" t="str">
        <f t="shared" si="29"/>
        <v>SF - SN - ROJASSUPPORCT12</v>
      </c>
      <c r="I386" s="37">
        <f t="shared" si="30"/>
        <v>659343.35170928005</v>
      </c>
      <c r="J386" s="38"/>
      <c r="K386" s="49">
        <v>1.42</v>
      </c>
      <c r="L386" s="49">
        <v>1.23</v>
      </c>
      <c r="M386" s="40">
        <f t="shared" si="31"/>
        <v>936267.55942717765</v>
      </c>
      <c r="N386" s="41">
        <f t="shared" si="32"/>
        <v>7477.1367593142659</v>
      </c>
      <c r="O386" s="13"/>
      <c r="P386" s="13"/>
      <c r="Q386" s="75"/>
      <c r="R386" s="13"/>
      <c r="S386" s="13"/>
      <c r="T386" s="13"/>
    </row>
    <row r="387" spans="1:20" x14ac:dyDescent="0.25">
      <c r="A387" s="32" t="s">
        <v>263</v>
      </c>
      <c r="B387" s="33" t="s">
        <v>415</v>
      </c>
      <c r="C387" s="48" t="s">
        <v>254</v>
      </c>
      <c r="D387" s="48" t="s">
        <v>643</v>
      </c>
      <c r="E387" s="35" t="s">
        <v>360</v>
      </c>
      <c r="F387" s="35" t="s">
        <v>416</v>
      </c>
      <c r="G387" s="36" t="str">
        <f t="shared" si="28"/>
        <v>12</v>
      </c>
      <c r="H387" s="10" t="str">
        <f t="shared" si="29"/>
        <v>SF - SN - ROJASSUPPORDF12</v>
      </c>
      <c r="I387" s="37">
        <f t="shared" si="30"/>
        <v>820211.5046863216</v>
      </c>
      <c r="J387" s="38">
        <v>0.3</v>
      </c>
      <c r="K387" s="49">
        <v>1.42</v>
      </c>
      <c r="L387" s="49">
        <v>1.23</v>
      </c>
      <c r="M387" s="40">
        <f t="shared" si="31"/>
        <v>1467358.3818838294</v>
      </c>
      <c r="N387" s="41">
        <f t="shared" si="32"/>
        <v>11718.487077544469</v>
      </c>
      <c r="O387" s="13"/>
      <c r="P387" s="13"/>
      <c r="Q387" s="75"/>
      <c r="R387" s="13"/>
      <c r="S387" s="13"/>
      <c r="T387" s="13"/>
    </row>
    <row r="388" spans="1:20" x14ac:dyDescent="0.25">
      <c r="A388" s="32" t="s">
        <v>263</v>
      </c>
      <c r="B388" s="33" t="s">
        <v>417</v>
      </c>
      <c r="C388" s="48" t="s">
        <v>254</v>
      </c>
      <c r="D388" s="48" t="s">
        <v>643</v>
      </c>
      <c r="E388" s="35" t="s">
        <v>360</v>
      </c>
      <c r="F388" s="35" t="s">
        <v>418</v>
      </c>
      <c r="G388" s="36" t="str">
        <f t="shared" si="28"/>
        <v>12</v>
      </c>
      <c r="H388" s="10" t="str">
        <f t="shared" si="29"/>
        <v>SF - SN - ROJASSUPPORUU12</v>
      </c>
      <c r="I388" s="37">
        <f t="shared" si="30"/>
        <v>820211.5046863216</v>
      </c>
      <c r="J388" s="38">
        <v>0.3</v>
      </c>
      <c r="K388" s="49">
        <v>1.42</v>
      </c>
      <c r="L388" s="49">
        <v>1.23</v>
      </c>
      <c r="M388" s="40">
        <f t="shared" si="31"/>
        <v>1467358.3818838294</v>
      </c>
      <c r="N388" s="41">
        <f t="shared" si="32"/>
        <v>11718.487077544469</v>
      </c>
      <c r="O388" s="13"/>
      <c r="P388" s="13"/>
      <c r="Q388" s="59"/>
      <c r="R388" s="13"/>
      <c r="S388" s="13"/>
      <c r="T388" s="13"/>
    </row>
    <row r="389" spans="1:20" x14ac:dyDescent="0.25">
      <c r="A389" s="32" t="s">
        <v>263</v>
      </c>
      <c r="B389" s="33" t="s">
        <v>419</v>
      </c>
      <c r="C389" s="48" t="s">
        <v>254</v>
      </c>
      <c r="D389" s="48" t="s">
        <v>643</v>
      </c>
      <c r="E389" s="35" t="s">
        <v>360</v>
      </c>
      <c r="F389" s="35" t="s">
        <v>420</v>
      </c>
      <c r="G389" s="36" t="str">
        <f t="shared" si="28"/>
        <v>12</v>
      </c>
      <c r="H389" s="10" t="str">
        <f t="shared" si="29"/>
        <v>SF - SN - ROJASSUPPORDI12</v>
      </c>
      <c r="I389" s="37">
        <f t="shared" si="30"/>
        <v>820211.5046863216</v>
      </c>
      <c r="J389" s="38">
        <v>0.3</v>
      </c>
      <c r="K389" s="49">
        <v>1.42</v>
      </c>
      <c r="L389" s="49">
        <v>1.23</v>
      </c>
      <c r="M389" s="40">
        <f t="shared" si="31"/>
        <v>1467358.3818838294</v>
      </c>
      <c r="N389" s="41">
        <f t="shared" si="32"/>
        <v>11718.487077544469</v>
      </c>
      <c r="O389" s="13"/>
      <c r="P389" s="13"/>
      <c r="Q389" s="75"/>
      <c r="R389" s="13"/>
      <c r="S389" s="13"/>
      <c r="T389" s="13"/>
    </row>
    <row r="390" spans="1:20" x14ac:dyDescent="0.25">
      <c r="A390" s="32" t="s">
        <v>263</v>
      </c>
      <c r="B390" s="33" t="s">
        <v>421</v>
      </c>
      <c r="C390" s="48" t="s">
        <v>254</v>
      </c>
      <c r="D390" s="48" t="s">
        <v>643</v>
      </c>
      <c r="E390" s="35" t="s">
        <v>360</v>
      </c>
      <c r="F390" s="35" t="s">
        <v>422</v>
      </c>
      <c r="G390" s="36" t="str">
        <f t="shared" si="28"/>
        <v>12</v>
      </c>
      <c r="H390" s="10" t="str">
        <f t="shared" si="29"/>
        <v>SF - SN - ROJASSUPPORPX12</v>
      </c>
      <c r="I390" s="37">
        <f t="shared" si="30"/>
        <v>659343.35170928005</v>
      </c>
      <c r="J390" s="38"/>
      <c r="K390" s="49">
        <v>1.42</v>
      </c>
      <c r="L390" s="49">
        <v>1.23</v>
      </c>
      <c r="M390" s="40">
        <f t="shared" si="31"/>
        <v>936267.55942717765</v>
      </c>
      <c r="N390" s="41">
        <f t="shared" si="32"/>
        <v>7477.1367593142659</v>
      </c>
      <c r="O390" s="13"/>
      <c r="P390" s="13"/>
      <c r="Q390" s="75"/>
      <c r="R390" s="13"/>
      <c r="S390" s="13"/>
      <c r="T390" s="13"/>
    </row>
    <row r="391" spans="1:20" x14ac:dyDescent="0.25">
      <c r="A391" s="32" t="s">
        <v>263</v>
      </c>
      <c r="B391" s="33" t="s">
        <v>404</v>
      </c>
      <c r="C391" s="48" t="s">
        <v>254</v>
      </c>
      <c r="D391" s="48" t="s">
        <v>643</v>
      </c>
      <c r="E391" s="35" t="s">
        <v>360</v>
      </c>
      <c r="F391" s="35" t="s">
        <v>423</v>
      </c>
      <c r="G391" s="36" t="str">
        <f t="shared" si="28"/>
        <v>13</v>
      </c>
      <c r="H391" s="10" t="str">
        <f t="shared" si="29"/>
        <v>SF - SN - ROJASSUPPORCL13</v>
      </c>
      <c r="I391" s="37">
        <f t="shared" si="30"/>
        <v>984253.80562358582</v>
      </c>
      <c r="J391" s="38">
        <v>0.3</v>
      </c>
      <c r="K391" s="49">
        <v>1.42</v>
      </c>
      <c r="L391" s="49">
        <v>1.23</v>
      </c>
      <c r="M391" s="40">
        <f t="shared" si="31"/>
        <v>1760830.058260595</v>
      </c>
      <c r="N391" s="41">
        <f t="shared" si="32"/>
        <v>14062.184493053359</v>
      </c>
      <c r="O391" s="13"/>
      <c r="P391" s="13"/>
      <c r="Q391" s="59"/>
      <c r="R391" s="13"/>
      <c r="S391" s="13"/>
      <c r="T391" s="13"/>
    </row>
    <row r="392" spans="1:20" x14ac:dyDescent="0.25">
      <c r="A392" s="32" t="s">
        <v>263</v>
      </c>
      <c r="B392" s="33" t="s">
        <v>406</v>
      </c>
      <c r="C392" s="48" t="s">
        <v>254</v>
      </c>
      <c r="D392" s="48" t="s">
        <v>643</v>
      </c>
      <c r="E392" s="35" t="s">
        <v>360</v>
      </c>
      <c r="F392" s="35" t="s">
        <v>424</v>
      </c>
      <c r="G392" s="36" t="str">
        <f t="shared" si="28"/>
        <v>13</v>
      </c>
      <c r="H392" s="10" t="str">
        <f t="shared" si="29"/>
        <v>SF - SN - ROJASSUPPORCF13</v>
      </c>
      <c r="I392" s="37">
        <f t="shared" si="30"/>
        <v>984253.80562358582</v>
      </c>
      <c r="J392" s="38">
        <v>0.3</v>
      </c>
      <c r="K392" s="49">
        <v>1.42</v>
      </c>
      <c r="L392" s="49">
        <v>1.23</v>
      </c>
      <c r="M392" s="40">
        <f t="shared" si="31"/>
        <v>1760830.058260595</v>
      </c>
      <c r="N392" s="41">
        <f t="shared" si="32"/>
        <v>14062.184493053359</v>
      </c>
      <c r="O392" s="13"/>
      <c r="P392" s="13"/>
      <c r="Q392" s="75"/>
      <c r="R392" s="13"/>
      <c r="S392" s="13"/>
      <c r="T392" s="13"/>
    </row>
    <row r="393" spans="1:20" x14ac:dyDescent="0.25">
      <c r="A393" s="32" t="s">
        <v>263</v>
      </c>
      <c r="B393" s="33" t="s">
        <v>408</v>
      </c>
      <c r="C393" s="48" t="s">
        <v>254</v>
      </c>
      <c r="D393" s="48" t="s">
        <v>643</v>
      </c>
      <c r="E393" s="35" t="s">
        <v>360</v>
      </c>
      <c r="F393" s="35" t="s">
        <v>425</v>
      </c>
      <c r="G393" s="36" t="str">
        <f t="shared" si="28"/>
        <v>13</v>
      </c>
      <c r="H393" s="10" t="str">
        <f t="shared" si="29"/>
        <v>SF - SN - ROJASSUPPORCH13</v>
      </c>
      <c r="I393" s="37">
        <f t="shared" si="30"/>
        <v>984253.80562358582</v>
      </c>
      <c r="J393" s="38">
        <v>0.3</v>
      </c>
      <c r="K393" s="49">
        <v>1.42</v>
      </c>
      <c r="L393" s="49">
        <v>1.23</v>
      </c>
      <c r="M393" s="40">
        <f t="shared" si="31"/>
        <v>1760830.058260595</v>
      </c>
      <c r="N393" s="41">
        <f t="shared" si="32"/>
        <v>14062.184493053359</v>
      </c>
      <c r="O393" s="13"/>
      <c r="P393" s="13"/>
      <c r="Q393" s="75"/>
      <c r="R393" s="13"/>
      <c r="S393" s="13"/>
      <c r="T393" s="13"/>
    </row>
    <row r="394" spans="1:20" x14ac:dyDescent="0.25">
      <c r="A394" s="32" t="s">
        <v>263</v>
      </c>
      <c r="B394" s="33" t="s">
        <v>410</v>
      </c>
      <c r="C394" s="48" t="s">
        <v>254</v>
      </c>
      <c r="D394" s="48" t="s">
        <v>643</v>
      </c>
      <c r="E394" s="35" t="s">
        <v>360</v>
      </c>
      <c r="F394" s="35" t="s">
        <v>426</v>
      </c>
      <c r="G394" s="36" t="str">
        <f t="shared" si="28"/>
        <v>13</v>
      </c>
      <c r="H394" s="10" t="str">
        <f t="shared" si="29"/>
        <v>SF - SN - ROJASSUPPORCM13</v>
      </c>
      <c r="I394" s="37">
        <f t="shared" si="30"/>
        <v>984253.80562358582</v>
      </c>
      <c r="J394" s="38">
        <v>0.3</v>
      </c>
      <c r="K394" s="49">
        <v>1.42</v>
      </c>
      <c r="L394" s="49">
        <v>1.23</v>
      </c>
      <c r="M394" s="40">
        <f t="shared" si="31"/>
        <v>1760830.058260595</v>
      </c>
      <c r="N394" s="41">
        <f t="shared" si="32"/>
        <v>14062.184493053359</v>
      </c>
      <c r="O394" s="13"/>
      <c r="P394" s="13"/>
      <c r="Q394" s="59"/>
      <c r="R394" s="13"/>
      <c r="S394" s="13"/>
      <c r="T394" s="13"/>
    </row>
    <row r="395" spans="1:20" x14ac:dyDescent="0.25">
      <c r="A395" s="32" t="s">
        <v>263</v>
      </c>
      <c r="B395" s="33" t="s">
        <v>412</v>
      </c>
      <c r="C395" s="48" t="s">
        <v>254</v>
      </c>
      <c r="D395" s="48" t="s">
        <v>643</v>
      </c>
      <c r="E395" s="35" t="s">
        <v>360</v>
      </c>
      <c r="F395" s="35" t="s">
        <v>427</v>
      </c>
      <c r="G395" s="36" t="str">
        <f t="shared" si="28"/>
        <v>13</v>
      </c>
      <c r="H395" s="10" t="str">
        <f t="shared" si="29"/>
        <v>SF - SN - ROJASSUPPORCO13</v>
      </c>
      <c r="I395" s="37">
        <f t="shared" si="30"/>
        <v>984253.80562358582</v>
      </c>
      <c r="J395" s="38">
        <v>0.3</v>
      </c>
      <c r="K395" s="49">
        <v>1.42</v>
      </c>
      <c r="L395" s="49">
        <v>1.23</v>
      </c>
      <c r="M395" s="40">
        <f t="shared" si="31"/>
        <v>1760830.058260595</v>
      </c>
      <c r="N395" s="41">
        <f t="shared" si="32"/>
        <v>14062.184493053359</v>
      </c>
      <c r="O395" s="13"/>
      <c r="P395" s="13"/>
      <c r="Q395" s="75"/>
      <c r="R395" s="13"/>
      <c r="S395" s="13"/>
      <c r="T395" s="13"/>
    </row>
    <row r="396" spans="1:20" x14ac:dyDescent="0.25">
      <c r="A396" s="32" t="s">
        <v>263</v>
      </c>
      <c r="B396" s="33" t="s">
        <v>278</v>
      </c>
      <c r="C396" s="48" t="s">
        <v>254</v>
      </c>
      <c r="D396" s="48" t="s">
        <v>643</v>
      </c>
      <c r="E396" s="35" t="s">
        <v>360</v>
      </c>
      <c r="F396" s="35" t="s">
        <v>428</v>
      </c>
      <c r="G396" s="36" t="str">
        <f t="shared" si="28"/>
        <v>13</v>
      </c>
      <c r="H396" s="10" t="str">
        <f t="shared" si="29"/>
        <v>SF - SN - ROJASSUPPORCT13</v>
      </c>
      <c r="I396" s="37">
        <f t="shared" si="30"/>
        <v>791212.02205113613</v>
      </c>
      <c r="J396" s="38"/>
      <c r="K396" s="49">
        <v>1.42</v>
      </c>
      <c r="L396" s="49">
        <v>1.23</v>
      </c>
      <c r="M396" s="40">
        <f t="shared" si="31"/>
        <v>1123521.0713126133</v>
      </c>
      <c r="N396" s="41">
        <f t="shared" si="32"/>
        <v>8972.5641111771201</v>
      </c>
      <c r="O396" s="13"/>
      <c r="P396" s="13"/>
      <c r="Q396" s="75"/>
      <c r="R396" s="13"/>
      <c r="S396" s="13"/>
      <c r="T396" s="13"/>
    </row>
    <row r="397" spans="1:20" x14ac:dyDescent="0.25">
      <c r="A397" s="32" t="s">
        <v>263</v>
      </c>
      <c r="B397" s="33" t="s">
        <v>278</v>
      </c>
      <c r="C397" s="48" t="s">
        <v>254</v>
      </c>
      <c r="D397" s="48" t="s">
        <v>643</v>
      </c>
      <c r="E397" s="35" t="s">
        <v>360</v>
      </c>
      <c r="F397" s="35" t="s">
        <v>429</v>
      </c>
      <c r="G397" s="36" t="str">
        <f t="shared" si="28"/>
        <v>13</v>
      </c>
      <c r="H397" s="10" t="str">
        <f t="shared" si="29"/>
        <v>SF - SN - ROJASSUPPORPX13</v>
      </c>
      <c r="I397" s="37">
        <f t="shared" si="30"/>
        <v>791212.02205113613</v>
      </c>
      <c r="J397" s="38"/>
      <c r="K397" s="49">
        <v>1.42</v>
      </c>
      <c r="L397" s="49">
        <v>1.23</v>
      </c>
      <c r="M397" s="40">
        <f t="shared" si="31"/>
        <v>1123521.0713126133</v>
      </c>
      <c r="N397" s="41">
        <f t="shared" si="32"/>
        <v>8972.5641111771201</v>
      </c>
      <c r="O397" s="13"/>
      <c r="P397" s="13"/>
      <c r="Q397" s="59"/>
      <c r="R397" s="13"/>
      <c r="S397" s="13"/>
      <c r="T397" s="13"/>
    </row>
    <row r="398" spans="1:20" x14ac:dyDescent="0.25">
      <c r="A398" s="32" t="s">
        <v>263</v>
      </c>
      <c r="B398" s="33" t="s">
        <v>419</v>
      </c>
      <c r="C398" s="48" t="s">
        <v>254</v>
      </c>
      <c r="D398" s="48" t="s">
        <v>643</v>
      </c>
      <c r="E398" s="35" t="s">
        <v>360</v>
      </c>
      <c r="F398" s="35" t="s">
        <v>430</v>
      </c>
      <c r="G398" s="36" t="str">
        <f t="shared" si="28"/>
        <v>13</v>
      </c>
      <c r="H398" s="10" t="str">
        <f t="shared" si="29"/>
        <v>SF - SN - ROJASSUPPORDI13</v>
      </c>
      <c r="I398" s="37">
        <f t="shared" si="30"/>
        <v>984253.80562358582</v>
      </c>
      <c r="J398" s="38">
        <v>0.3</v>
      </c>
      <c r="K398" s="49">
        <v>1.42</v>
      </c>
      <c r="L398" s="49">
        <v>1.23</v>
      </c>
      <c r="M398" s="40">
        <f t="shared" si="31"/>
        <v>1760830.058260595</v>
      </c>
      <c r="N398" s="41">
        <f t="shared" si="32"/>
        <v>14062.184493053359</v>
      </c>
      <c r="O398" s="13"/>
      <c r="P398" s="13"/>
      <c r="Q398" s="75"/>
      <c r="R398" s="13"/>
      <c r="S398" s="13"/>
      <c r="T398" s="13"/>
    </row>
    <row r="399" spans="1:20" x14ac:dyDescent="0.25">
      <c r="A399" s="32" t="s">
        <v>263</v>
      </c>
      <c r="B399" s="33" t="s">
        <v>404</v>
      </c>
      <c r="C399" s="48" t="s">
        <v>254</v>
      </c>
      <c r="D399" s="48" t="s">
        <v>643</v>
      </c>
      <c r="E399" s="35" t="s">
        <v>360</v>
      </c>
      <c r="F399" s="35" t="s">
        <v>431</v>
      </c>
      <c r="G399" s="36" t="str">
        <f t="shared" si="28"/>
        <v>14</v>
      </c>
      <c r="H399" s="10" t="str">
        <f t="shared" si="29"/>
        <v>SF - SN - ROJASSUPPORCL14</v>
      </c>
      <c r="I399" s="37">
        <f t="shared" si="30"/>
        <v>0</v>
      </c>
      <c r="J399" s="38">
        <v>0.3</v>
      </c>
      <c r="K399" s="49">
        <v>1.42</v>
      </c>
      <c r="L399" s="49">
        <v>1.23</v>
      </c>
      <c r="M399" s="40">
        <f t="shared" si="31"/>
        <v>0</v>
      </c>
      <c r="N399" s="41">
        <f t="shared" si="32"/>
        <v>0</v>
      </c>
      <c r="O399" s="13"/>
      <c r="P399" s="13"/>
      <c r="Q399" s="75"/>
      <c r="R399" s="13"/>
      <c r="S399" s="13"/>
      <c r="T399" s="13"/>
    </row>
    <row r="400" spans="1:20" x14ac:dyDescent="0.25">
      <c r="A400" s="32" t="s">
        <v>263</v>
      </c>
      <c r="B400" s="33" t="s">
        <v>406</v>
      </c>
      <c r="C400" s="48" t="s">
        <v>254</v>
      </c>
      <c r="D400" s="48" t="s">
        <v>643</v>
      </c>
      <c r="E400" s="35" t="s">
        <v>360</v>
      </c>
      <c r="F400" s="35" t="s">
        <v>432</v>
      </c>
      <c r="G400" s="36" t="str">
        <f t="shared" si="28"/>
        <v>14</v>
      </c>
      <c r="H400" s="10" t="str">
        <f t="shared" si="29"/>
        <v>SF - SN - ROJASSUPPORCF14</v>
      </c>
      <c r="I400" s="37">
        <f t="shared" si="30"/>
        <v>0</v>
      </c>
      <c r="J400" s="38">
        <v>0.3</v>
      </c>
      <c r="K400" s="49">
        <v>1.42</v>
      </c>
      <c r="L400" s="49">
        <v>1.23</v>
      </c>
      <c r="M400" s="40">
        <f t="shared" si="31"/>
        <v>0</v>
      </c>
      <c r="N400" s="41">
        <f t="shared" si="32"/>
        <v>0</v>
      </c>
      <c r="O400" s="13"/>
      <c r="P400" s="13"/>
      <c r="Q400" s="59"/>
      <c r="R400" s="13"/>
      <c r="S400" s="13"/>
      <c r="T400" s="13"/>
    </row>
    <row r="401" spans="1:20" x14ac:dyDescent="0.25">
      <c r="A401" s="32" t="s">
        <v>263</v>
      </c>
      <c r="B401" s="33" t="s">
        <v>408</v>
      </c>
      <c r="C401" s="48" t="s">
        <v>254</v>
      </c>
      <c r="D401" s="48" t="s">
        <v>643</v>
      </c>
      <c r="E401" s="35" t="s">
        <v>360</v>
      </c>
      <c r="F401" s="35" t="s">
        <v>433</v>
      </c>
      <c r="G401" s="36" t="str">
        <f t="shared" si="28"/>
        <v>14</v>
      </c>
      <c r="H401" s="10" t="str">
        <f t="shared" si="29"/>
        <v>SF - SN - ROJASSUPPORCH14</v>
      </c>
      <c r="I401" s="37">
        <f t="shared" si="30"/>
        <v>0</v>
      </c>
      <c r="J401" s="38">
        <v>0.3</v>
      </c>
      <c r="K401" s="49">
        <v>1.42</v>
      </c>
      <c r="L401" s="49">
        <v>1.23</v>
      </c>
      <c r="M401" s="40">
        <f t="shared" si="31"/>
        <v>0</v>
      </c>
      <c r="N401" s="41">
        <f t="shared" si="32"/>
        <v>0</v>
      </c>
      <c r="O401" s="13"/>
      <c r="P401" s="13"/>
      <c r="Q401" s="75"/>
      <c r="R401" s="13"/>
      <c r="S401" s="13"/>
      <c r="T401" s="13"/>
    </row>
    <row r="402" spans="1:20" x14ac:dyDescent="0.25">
      <c r="A402" s="32" t="s">
        <v>263</v>
      </c>
      <c r="B402" s="33" t="s">
        <v>410</v>
      </c>
      <c r="C402" s="48" t="s">
        <v>254</v>
      </c>
      <c r="D402" s="48" t="s">
        <v>643</v>
      </c>
      <c r="E402" s="35" t="s">
        <v>360</v>
      </c>
      <c r="F402" s="35" t="s">
        <v>434</v>
      </c>
      <c r="G402" s="36" t="str">
        <f t="shared" si="28"/>
        <v>14</v>
      </c>
      <c r="H402" s="10" t="str">
        <f t="shared" si="29"/>
        <v>SF - SN - ROJASSUPPORCM14</v>
      </c>
      <c r="I402" s="37">
        <f t="shared" si="30"/>
        <v>0</v>
      </c>
      <c r="J402" s="38">
        <v>0.3</v>
      </c>
      <c r="K402" s="49">
        <v>1.42</v>
      </c>
      <c r="L402" s="49">
        <v>1.23</v>
      </c>
      <c r="M402" s="40">
        <f t="shared" si="31"/>
        <v>0</v>
      </c>
      <c r="N402" s="41">
        <f t="shared" si="32"/>
        <v>0</v>
      </c>
      <c r="O402" s="13"/>
      <c r="P402" s="13"/>
      <c r="Q402" s="75"/>
      <c r="R402" s="13"/>
      <c r="S402" s="13"/>
      <c r="T402" s="13"/>
    </row>
    <row r="403" spans="1:20" x14ac:dyDescent="0.25">
      <c r="A403" s="32" t="s">
        <v>263</v>
      </c>
      <c r="B403" s="33" t="s">
        <v>412</v>
      </c>
      <c r="C403" s="48" t="s">
        <v>254</v>
      </c>
      <c r="D403" s="48" t="s">
        <v>643</v>
      </c>
      <c r="E403" s="35" t="s">
        <v>360</v>
      </c>
      <c r="F403" s="35" t="s">
        <v>435</v>
      </c>
      <c r="G403" s="36" t="str">
        <f t="shared" si="28"/>
        <v>14</v>
      </c>
      <c r="H403" s="10" t="str">
        <f t="shared" si="29"/>
        <v>SF - SN - ROJASSUPPORCO14</v>
      </c>
      <c r="I403" s="37">
        <f t="shared" si="30"/>
        <v>0</v>
      </c>
      <c r="J403" s="38">
        <v>0.3</v>
      </c>
      <c r="K403" s="49">
        <v>1.42</v>
      </c>
      <c r="L403" s="49">
        <v>1.23</v>
      </c>
      <c r="M403" s="40">
        <f t="shared" si="31"/>
        <v>0</v>
      </c>
      <c r="N403" s="41">
        <f t="shared" si="32"/>
        <v>0</v>
      </c>
      <c r="O403" s="13"/>
      <c r="P403" s="13"/>
      <c r="Q403" s="59"/>
      <c r="R403" s="13"/>
      <c r="S403" s="13"/>
      <c r="T403" s="13"/>
    </row>
    <row r="404" spans="1:20" x14ac:dyDescent="0.25">
      <c r="A404" s="32" t="s">
        <v>263</v>
      </c>
      <c r="B404" s="33" t="s">
        <v>278</v>
      </c>
      <c r="C404" s="48" t="s">
        <v>254</v>
      </c>
      <c r="D404" s="48" t="s">
        <v>643</v>
      </c>
      <c r="E404" s="35" t="s">
        <v>360</v>
      </c>
      <c r="F404" s="35" t="s">
        <v>436</v>
      </c>
      <c r="G404" s="36" t="str">
        <f t="shared" si="28"/>
        <v>14</v>
      </c>
      <c r="H404" s="10" t="str">
        <f t="shared" si="29"/>
        <v>SF - SN - ROJASSUPPORCT14</v>
      </c>
      <c r="I404" s="37">
        <f t="shared" si="30"/>
        <v>0</v>
      </c>
      <c r="J404" s="38"/>
      <c r="K404" s="49">
        <v>1.42</v>
      </c>
      <c r="L404" s="49">
        <v>1.23</v>
      </c>
      <c r="M404" s="40">
        <f t="shared" si="31"/>
        <v>0</v>
      </c>
      <c r="N404" s="41">
        <f t="shared" si="32"/>
        <v>0</v>
      </c>
      <c r="O404" s="13"/>
      <c r="P404" s="13"/>
      <c r="Q404" s="75"/>
      <c r="R404" s="13"/>
      <c r="S404" s="13"/>
      <c r="T404" s="13"/>
    </row>
    <row r="405" spans="1:20" x14ac:dyDescent="0.25">
      <c r="A405" s="32" t="s">
        <v>263</v>
      </c>
      <c r="B405" s="33" t="s">
        <v>278</v>
      </c>
      <c r="C405" s="48" t="s">
        <v>254</v>
      </c>
      <c r="D405" s="48" t="s">
        <v>643</v>
      </c>
      <c r="E405" s="35" t="s">
        <v>360</v>
      </c>
      <c r="F405" s="35" t="s">
        <v>437</v>
      </c>
      <c r="G405" s="36" t="str">
        <f t="shared" si="28"/>
        <v>14</v>
      </c>
      <c r="H405" s="10" t="str">
        <f t="shared" si="29"/>
        <v>SF - SN - ROJASSUPPORPX14</v>
      </c>
      <c r="I405" s="37">
        <f t="shared" si="30"/>
        <v>0</v>
      </c>
      <c r="J405" s="38"/>
      <c r="K405" s="49">
        <v>1.42</v>
      </c>
      <c r="L405" s="49">
        <v>1.23</v>
      </c>
      <c r="M405" s="40">
        <f t="shared" si="31"/>
        <v>0</v>
      </c>
      <c r="N405" s="41">
        <f t="shared" si="32"/>
        <v>0</v>
      </c>
      <c r="O405" s="13"/>
      <c r="P405" s="13"/>
      <c r="Q405" s="75"/>
      <c r="R405" s="13"/>
      <c r="S405" s="13"/>
      <c r="T405" s="13"/>
    </row>
    <row r="406" spans="1:20" x14ac:dyDescent="0.25">
      <c r="A406" s="32" t="s">
        <v>263</v>
      </c>
      <c r="B406" s="33" t="s">
        <v>353</v>
      </c>
      <c r="C406" s="48" t="s">
        <v>254</v>
      </c>
      <c r="D406" s="48" t="s">
        <v>643</v>
      </c>
      <c r="E406" s="35" t="s">
        <v>360</v>
      </c>
      <c r="F406" s="35" t="s">
        <v>438</v>
      </c>
      <c r="G406" s="36" t="str">
        <f t="shared" si="28"/>
        <v>14</v>
      </c>
      <c r="H406" s="10" t="str">
        <f t="shared" si="29"/>
        <v>SF - SN - ROJASSUPPORUU14</v>
      </c>
      <c r="I406" s="37">
        <f t="shared" si="30"/>
        <v>0</v>
      </c>
      <c r="J406" s="38">
        <v>0.3</v>
      </c>
      <c r="K406" s="49">
        <v>1.42</v>
      </c>
      <c r="L406" s="49">
        <v>1.23</v>
      </c>
      <c r="M406" s="40">
        <f t="shared" si="31"/>
        <v>0</v>
      </c>
      <c r="N406" s="41">
        <f t="shared" si="32"/>
        <v>0</v>
      </c>
      <c r="O406" s="13"/>
      <c r="P406" s="13"/>
      <c r="Q406" s="59"/>
      <c r="R406" s="13"/>
      <c r="S406" s="13"/>
      <c r="T406" s="13"/>
    </row>
    <row r="407" spans="1:20" ht="15.75" thickBot="1" x14ac:dyDescent="0.3">
      <c r="A407" s="55" t="s">
        <v>263</v>
      </c>
      <c r="B407" s="33" t="s">
        <v>419</v>
      </c>
      <c r="C407" s="48" t="s">
        <v>254</v>
      </c>
      <c r="D407" s="48" t="s">
        <v>643</v>
      </c>
      <c r="E407" s="35" t="s">
        <v>360</v>
      </c>
      <c r="F407" s="35" t="s">
        <v>439</v>
      </c>
      <c r="G407" s="36" t="str">
        <f t="shared" si="28"/>
        <v>14</v>
      </c>
      <c r="H407" s="10" t="str">
        <f t="shared" si="29"/>
        <v>SF - SN - ROJASSUPPORDI14</v>
      </c>
      <c r="I407" s="37">
        <f t="shared" si="30"/>
        <v>0</v>
      </c>
      <c r="J407" s="38">
        <v>0.3</v>
      </c>
      <c r="K407" s="49">
        <v>1.42</v>
      </c>
      <c r="L407" s="49">
        <v>1.23</v>
      </c>
      <c r="M407" s="40">
        <f t="shared" si="31"/>
        <v>0</v>
      </c>
      <c r="N407" s="41">
        <f t="shared" si="32"/>
        <v>0</v>
      </c>
      <c r="O407" s="13"/>
      <c r="P407" s="13"/>
      <c r="Q407" s="75"/>
      <c r="R407" s="13"/>
      <c r="S407" s="13"/>
      <c r="T407" s="13"/>
    </row>
    <row r="408" spans="1:20" x14ac:dyDescent="0.25">
      <c r="A408" s="32" t="s">
        <v>215</v>
      </c>
      <c r="B408" s="33" t="s">
        <v>209</v>
      </c>
      <c r="C408" s="48" t="s">
        <v>254</v>
      </c>
      <c r="D408" s="48" t="s">
        <v>643</v>
      </c>
      <c r="E408" s="35" t="s">
        <v>229</v>
      </c>
      <c r="F408" s="35" t="s">
        <v>114</v>
      </c>
      <c r="G408" s="36" t="str">
        <f t="shared" si="28"/>
        <v>00</v>
      </c>
      <c r="H408" s="10" t="str">
        <f t="shared" si="29"/>
        <v>SF - SN - ROJASMNGSERTR00</v>
      </c>
      <c r="I408" s="37">
        <f t="shared" si="30"/>
        <v>0</v>
      </c>
      <c r="J408" s="38"/>
      <c r="K408" s="49">
        <v>1.42</v>
      </c>
      <c r="L408" s="49">
        <v>1.23</v>
      </c>
      <c r="M408" s="40">
        <f t="shared" si="31"/>
        <v>0</v>
      </c>
      <c r="N408" s="41">
        <f t="shared" si="32"/>
        <v>0</v>
      </c>
      <c r="O408" s="13"/>
      <c r="P408" s="13"/>
      <c r="Q408" s="75"/>
      <c r="R408" s="13"/>
      <c r="S408" s="13"/>
      <c r="T408" s="13"/>
    </row>
    <row r="409" spans="1:20" x14ac:dyDescent="0.25">
      <c r="A409" s="32" t="s">
        <v>215</v>
      </c>
      <c r="B409" s="33" t="s">
        <v>440</v>
      </c>
      <c r="C409" s="48" t="s">
        <v>254</v>
      </c>
      <c r="D409" s="48" t="s">
        <v>643</v>
      </c>
      <c r="E409" s="35" t="s">
        <v>229</v>
      </c>
      <c r="F409" s="35" t="s">
        <v>441</v>
      </c>
      <c r="G409" s="36" t="str">
        <f t="shared" si="28"/>
        <v>01</v>
      </c>
      <c r="H409" s="10" t="str">
        <f t="shared" si="29"/>
        <v>SF - SN - ROJASMNGSERFX01</v>
      </c>
      <c r="I409" s="37">
        <f t="shared" si="30"/>
        <v>42282.606095517855</v>
      </c>
      <c r="J409" s="38"/>
      <c r="K409" s="49">
        <v>1.42</v>
      </c>
      <c r="L409" s="49">
        <v>1.23</v>
      </c>
      <c r="M409" s="40">
        <f t="shared" si="31"/>
        <v>60041.30065563535</v>
      </c>
      <c r="N409" s="41">
        <f t="shared" si="32"/>
        <v>479.49649829153219</v>
      </c>
      <c r="O409" s="13"/>
      <c r="P409" s="13"/>
      <c r="Q409" s="59"/>
      <c r="R409" s="13"/>
      <c r="S409" s="13"/>
      <c r="T409" s="13"/>
    </row>
    <row r="410" spans="1:20" x14ac:dyDescent="0.25">
      <c r="A410" s="32" t="s">
        <v>215</v>
      </c>
      <c r="B410" s="33" t="s">
        <v>216</v>
      </c>
      <c r="C410" s="48" t="s">
        <v>254</v>
      </c>
      <c r="D410" s="48" t="s">
        <v>643</v>
      </c>
      <c r="E410" s="35" t="s">
        <v>229</v>
      </c>
      <c r="F410" s="35" t="s">
        <v>66</v>
      </c>
      <c r="G410" s="36" t="str">
        <f t="shared" si="28"/>
        <v>02</v>
      </c>
      <c r="H410" s="10" t="str">
        <f t="shared" si="29"/>
        <v>SF - SN - ROJASMNGSERFX02</v>
      </c>
      <c r="I410" s="37">
        <f t="shared" si="30"/>
        <v>53793.840467922892</v>
      </c>
      <c r="J410" s="38"/>
      <c r="K410" s="49">
        <v>1.42</v>
      </c>
      <c r="L410" s="49">
        <v>1.23</v>
      </c>
      <c r="M410" s="40">
        <f t="shared" si="31"/>
        <v>76387.253464450507</v>
      </c>
      <c r="N410" s="41">
        <f t="shared" si="32"/>
        <v>610.03709363970893</v>
      </c>
      <c r="O410" s="13"/>
      <c r="P410" s="13"/>
      <c r="Q410" s="75"/>
      <c r="R410" s="13"/>
      <c r="S410" s="13"/>
      <c r="T410" s="13"/>
    </row>
    <row r="411" spans="1:20" x14ac:dyDescent="0.25">
      <c r="A411" s="32" t="s">
        <v>215</v>
      </c>
      <c r="B411" s="33" t="s">
        <v>442</v>
      </c>
      <c r="C411" s="48" t="s">
        <v>254</v>
      </c>
      <c r="D411" s="48" t="s">
        <v>643</v>
      </c>
      <c r="E411" s="35" t="s">
        <v>229</v>
      </c>
      <c r="F411" s="35" t="s">
        <v>67</v>
      </c>
      <c r="G411" s="36" t="str">
        <f t="shared" si="28"/>
        <v>03</v>
      </c>
      <c r="H411" s="10" t="str">
        <f t="shared" si="29"/>
        <v>SF - SN - ROJASMNGSERFX03</v>
      </c>
      <c r="I411" s="37">
        <f t="shared" si="30"/>
        <v>77699.217511652736</v>
      </c>
      <c r="J411" s="38"/>
      <c r="K411" s="49">
        <v>1.42</v>
      </c>
      <c r="L411" s="49">
        <v>1.23</v>
      </c>
      <c r="M411" s="40">
        <f t="shared" si="31"/>
        <v>110332.88886654688</v>
      </c>
      <c r="N411" s="41">
        <f t="shared" si="32"/>
        <v>881.13070969811736</v>
      </c>
      <c r="O411" s="13"/>
      <c r="P411" s="13"/>
      <c r="Q411" s="75"/>
      <c r="R411" s="13"/>
      <c r="S411" s="13"/>
      <c r="T411" s="13"/>
    </row>
    <row r="412" spans="1:20" x14ac:dyDescent="0.25">
      <c r="A412" s="32" t="s">
        <v>215</v>
      </c>
      <c r="B412" s="33" t="s">
        <v>222</v>
      </c>
      <c r="C412" s="48" t="s">
        <v>254</v>
      </c>
      <c r="D412" s="48" t="s">
        <v>643</v>
      </c>
      <c r="E412" s="35" t="s">
        <v>229</v>
      </c>
      <c r="F412" s="35" t="s">
        <v>221</v>
      </c>
      <c r="G412" s="36" t="str">
        <f t="shared" si="28"/>
        <v>04</v>
      </c>
      <c r="H412" s="10" t="str">
        <f t="shared" si="29"/>
        <v>SF - SN - ROJASMNGSERFX04</v>
      </c>
      <c r="I412" s="37">
        <f t="shared" si="30"/>
        <v>96172.844532656774</v>
      </c>
      <c r="J412" s="38"/>
      <c r="K412" s="49">
        <v>1.42</v>
      </c>
      <c r="L412" s="49">
        <v>1.23</v>
      </c>
      <c r="M412" s="40">
        <f t="shared" si="31"/>
        <v>136565.43923637262</v>
      </c>
      <c r="N412" s="41">
        <f t="shared" si="32"/>
        <v>1090.6267716793648</v>
      </c>
      <c r="O412" s="13"/>
      <c r="P412" s="13"/>
      <c r="Q412" s="59"/>
      <c r="R412" s="13"/>
      <c r="S412" s="13"/>
      <c r="T412" s="13"/>
    </row>
    <row r="413" spans="1:20" x14ac:dyDescent="0.25">
      <c r="A413" s="32" t="s">
        <v>215</v>
      </c>
      <c r="B413" s="33" t="s">
        <v>177</v>
      </c>
      <c r="C413" s="48" t="s">
        <v>254</v>
      </c>
      <c r="D413" s="48" t="s">
        <v>643</v>
      </c>
      <c r="E413" s="35" t="s">
        <v>229</v>
      </c>
      <c r="F413" s="35" t="s">
        <v>443</v>
      </c>
      <c r="G413" s="36" t="str">
        <f t="shared" si="28"/>
        <v>05</v>
      </c>
      <c r="H413" s="10" t="str">
        <f t="shared" si="29"/>
        <v>SF - SN - ROJASMNGSERMX05</v>
      </c>
      <c r="I413" s="37">
        <f t="shared" si="30"/>
        <v>116889.52768730155</v>
      </c>
      <c r="J413" s="38"/>
      <c r="K413" s="49">
        <v>1.42</v>
      </c>
      <c r="L413" s="49">
        <v>1.23</v>
      </c>
      <c r="M413" s="40">
        <f t="shared" si="31"/>
        <v>165983.1293159682</v>
      </c>
      <c r="N413" s="41">
        <f t="shared" si="32"/>
        <v>1325.5597132872458</v>
      </c>
      <c r="O413" s="13"/>
      <c r="P413" s="13"/>
      <c r="Q413" s="59"/>
      <c r="R413" s="13"/>
      <c r="S413" s="13"/>
      <c r="T413" s="13"/>
    </row>
    <row r="414" spans="1:20" x14ac:dyDescent="0.25">
      <c r="A414" s="32" t="s">
        <v>215</v>
      </c>
      <c r="B414" s="33" t="s">
        <v>444</v>
      </c>
      <c r="C414" s="48" t="s">
        <v>254</v>
      </c>
      <c r="D414" s="48" t="s">
        <v>643</v>
      </c>
      <c r="E414" s="35" t="s">
        <v>229</v>
      </c>
      <c r="F414" s="35" t="s">
        <v>445</v>
      </c>
      <c r="G414" s="36" t="str">
        <f t="shared" si="28"/>
        <v>06</v>
      </c>
      <c r="H414" s="10" t="str">
        <f t="shared" si="29"/>
        <v>SF - SN - ROJASMNGSERMX06</v>
      </c>
      <c r="I414" s="37">
        <f t="shared" si="30"/>
        <v>132298.57170221495</v>
      </c>
      <c r="J414" s="38"/>
      <c r="K414" s="49">
        <v>1.42</v>
      </c>
      <c r="L414" s="49">
        <v>1.23</v>
      </c>
      <c r="M414" s="40">
        <f t="shared" si="31"/>
        <v>187863.97181714521</v>
      </c>
      <c r="N414" s="41">
        <f t="shared" si="32"/>
        <v>1500.3025527063676</v>
      </c>
      <c r="O414" s="13"/>
      <c r="P414" s="13"/>
      <c r="Q414" s="59"/>
      <c r="R414" s="13"/>
      <c r="S414" s="13"/>
      <c r="T414" s="13"/>
    </row>
    <row r="415" spans="1:20" x14ac:dyDescent="0.25">
      <c r="A415" s="32" t="s">
        <v>215</v>
      </c>
      <c r="B415" s="33" t="s">
        <v>446</v>
      </c>
      <c r="C415" s="48" t="s">
        <v>254</v>
      </c>
      <c r="D415" s="48" t="s">
        <v>643</v>
      </c>
      <c r="E415" s="35" t="s">
        <v>229</v>
      </c>
      <c r="F415" s="35" t="s">
        <v>447</v>
      </c>
      <c r="G415" s="36" t="str">
        <f t="shared" si="28"/>
        <v>07</v>
      </c>
      <c r="H415" s="10" t="str">
        <f t="shared" si="29"/>
        <v>SF - SN - ROJASMNGSERMX07</v>
      </c>
      <c r="I415" s="37">
        <f t="shared" si="30"/>
        <v>165517.62662208287</v>
      </c>
      <c r="J415" s="38"/>
      <c r="K415" s="49">
        <v>1.42</v>
      </c>
      <c r="L415" s="49">
        <v>1.23</v>
      </c>
      <c r="M415" s="40">
        <f t="shared" si="31"/>
        <v>235035.02980335767</v>
      </c>
      <c r="N415" s="41">
        <f t="shared" si="32"/>
        <v>1877.0158630129256</v>
      </c>
      <c r="O415" s="13"/>
      <c r="P415" s="13"/>
      <c r="Q415" s="59"/>
      <c r="R415" s="13"/>
      <c r="S415" s="13"/>
      <c r="T415" s="13"/>
    </row>
    <row r="416" spans="1:20" x14ac:dyDescent="0.25">
      <c r="A416" s="32" t="s">
        <v>215</v>
      </c>
      <c r="B416" s="33" t="s">
        <v>448</v>
      </c>
      <c r="C416" s="48" t="s">
        <v>254</v>
      </c>
      <c r="D416" s="48" t="s">
        <v>643</v>
      </c>
      <c r="E416" s="35" t="s">
        <v>229</v>
      </c>
      <c r="F416" s="35" t="s">
        <v>449</v>
      </c>
      <c r="G416" s="36" t="str">
        <f t="shared" si="28"/>
        <v>08</v>
      </c>
      <c r="H416" s="10" t="str">
        <f t="shared" si="29"/>
        <v>SF - SN - ROJASMNGSERMX08</v>
      </c>
      <c r="I416" s="37">
        <f t="shared" si="30"/>
        <v>206897.03327760359</v>
      </c>
      <c r="J416" s="38"/>
      <c r="K416" s="49">
        <v>1.42</v>
      </c>
      <c r="L416" s="49">
        <v>1.23</v>
      </c>
      <c r="M416" s="40">
        <f t="shared" si="31"/>
        <v>293793.78725419712</v>
      </c>
      <c r="N416" s="41">
        <f t="shared" si="32"/>
        <v>2346.2698287661574</v>
      </c>
      <c r="O416" s="13"/>
      <c r="P416" s="13"/>
      <c r="Q416" s="59"/>
      <c r="R416" s="13"/>
      <c r="S416" s="13"/>
      <c r="T416" s="13"/>
    </row>
    <row r="417" spans="1:20" x14ac:dyDescent="0.25">
      <c r="A417" s="32" t="s">
        <v>215</v>
      </c>
      <c r="B417" s="33" t="s">
        <v>450</v>
      </c>
      <c r="C417" s="48" t="s">
        <v>254</v>
      </c>
      <c r="D417" s="48" t="s">
        <v>643</v>
      </c>
      <c r="E417" s="35" t="s">
        <v>229</v>
      </c>
      <c r="F417" s="35" t="s">
        <v>451</v>
      </c>
      <c r="G417" s="36" t="str">
        <f t="shared" si="28"/>
        <v>09</v>
      </c>
      <c r="H417" s="10" t="str">
        <f t="shared" si="29"/>
        <v>SF - SN - ROJASMNGSERMX09</v>
      </c>
      <c r="I417" s="37">
        <f t="shared" si="30"/>
        <v>233793.64760369205</v>
      </c>
      <c r="J417" s="38"/>
      <c r="K417" s="49">
        <v>1.42</v>
      </c>
      <c r="L417" s="49">
        <v>1.23</v>
      </c>
      <c r="M417" s="40">
        <f t="shared" si="31"/>
        <v>331986.97959724272</v>
      </c>
      <c r="N417" s="41">
        <f t="shared" si="32"/>
        <v>2651.2849065057576</v>
      </c>
      <c r="O417" s="13"/>
      <c r="P417" s="13"/>
      <c r="Q417" s="59"/>
      <c r="R417" s="13"/>
      <c r="S417" s="13"/>
      <c r="T417" s="13"/>
    </row>
    <row r="418" spans="1:20" x14ac:dyDescent="0.25">
      <c r="A418" s="32" t="s">
        <v>215</v>
      </c>
      <c r="B418" s="33" t="s">
        <v>452</v>
      </c>
      <c r="C418" s="48" t="s">
        <v>254</v>
      </c>
      <c r="D418" s="48" t="s">
        <v>643</v>
      </c>
      <c r="E418" s="35" t="s">
        <v>229</v>
      </c>
      <c r="F418" s="35" t="s">
        <v>453</v>
      </c>
      <c r="G418" s="36" t="str">
        <f t="shared" si="28"/>
        <v>10</v>
      </c>
      <c r="H418" s="10" t="str">
        <f t="shared" si="29"/>
        <v>SF - SN - ROJASMNGSERMX10</v>
      </c>
      <c r="I418" s="37">
        <f t="shared" si="30"/>
        <v>320297.29721705813</v>
      </c>
      <c r="J418" s="38"/>
      <c r="K418" s="49">
        <v>1.42</v>
      </c>
      <c r="L418" s="49">
        <v>1.23</v>
      </c>
      <c r="M418" s="40">
        <f t="shared" si="31"/>
        <v>454822.16204822256</v>
      </c>
      <c r="N418" s="41">
        <f t="shared" si="32"/>
        <v>3632.2603219128882</v>
      </c>
      <c r="O418" s="13"/>
      <c r="P418" s="13"/>
      <c r="Q418" s="59"/>
      <c r="R418" s="13"/>
      <c r="S418" s="13"/>
      <c r="T418" s="13"/>
    </row>
    <row r="419" spans="1:20" x14ac:dyDescent="0.25">
      <c r="A419" s="32" t="s">
        <v>215</v>
      </c>
      <c r="B419" s="33" t="s">
        <v>452</v>
      </c>
      <c r="C419" s="48" t="s">
        <v>254</v>
      </c>
      <c r="D419" s="48" t="s">
        <v>643</v>
      </c>
      <c r="E419" s="35" t="s">
        <v>229</v>
      </c>
      <c r="F419" s="35" t="s">
        <v>454</v>
      </c>
      <c r="G419" s="36" t="str">
        <f t="shared" si="28"/>
        <v>11</v>
      </c>
      <c r="H419" s="10" t="str">
        <f t="shared" si="29"/>
        <v>SF - SN - ROJASMNGSERMX11</v>
      </c>
      <c r="I419" s="37">
        <f t="shared" si="30"/>
        <v>438807.29718736967</v>
      </c>
      <c r="J419" s="38"/>
      <c r="K419" s="49">
        <v>1.42</v>
      </c>
      <c r="L419" s="49">
        <v>1.23</v>
      </c>
      <c r="M419" s="40">
        <f t="shared" si="31"/>
        <v>623106.36200606485</v>
      </c>
      <c r="N419" s="41">
        <f t="shared" si="32"/>
        <v>4976.196641020656</v>
      </c>
      <c r="O419" s="13"/>
      <c r="P419" s="13"/>
      <c r="Q419" s="59"/>
      <c r="R419" s="13"/>
      <c r="S419" s="13"/>
      <c r="T419" s="13"/>
    </row>
    <row r="420" spans="1:20" x14ac:dyDescent="0.25">
      <c r="A420" s="32" t="s">
        <v>215</v>
      </c>
      <c r="B420" s="33" t="s">
        <v>455</v>
      </c>
      <c r="C420" s="48" t="s">
        <v>254</v>
      </c>
      <c r="D420" s="48" t="s">
        <v>643</v>
      </c>
      <c r="E420" s="35" t="s">
        <v>229</v>
      </c>
      <c r="F420" s="35" t="s">
        <v>456</v>
      </c>
      <c r="G420" s="36" t="str">
        <f t="shared" si="28"/>
        <v>12</v>
      </c>
      <c r="H420" s="10" t="str">
        <f t="shared" si="29"/>
        <v>SF - SN - ROJASMNGSERMX12</v>
      </c>
      <c r="I420" s="37">
        <f t="shared" si="30"/>
        <v>601165.99714669643</v>
      </c>
      <c r="J420" s="38"/>
      <c r="K420" s="49">
        <v>1.42</v>
      </c>
      <c r="L420" s="49">
        <v>1.23</v>
      </c>
      <c r="M420" s="40">
        <f t="shared" si="31"/>
        <v>853655.71594830893</v>
      </c>
      <c r="N420" s="41">
        <f t="shared" si="32"/>
        <v>6817.3893981983001</v>
      </c>
      <c r="O420" s="13"/>
      <c r="P420" s="13"/>
      <c r="Q420" s="59"/>
      <c r="R420" s="13"/>
      <c r="S420" s="13"/>
      <c r="T420" s="13"/>
    </row>
    <row r="421" spans="1:20" x14ac:dyDescent="0.25">
      <c r="A421" s="32" t="s">
        <v>215</v>
      </c>
      <c r="B421" s="33" t="s">
        <v>278</v>
      </c>
      <c r="C421" s="48" t="s">
        <v>254</v>
      </c>
      <c r="D421" s="48" t="s">
        <v>643</v>
      </c>
      <c r="E421" s="35" t="s">
        <v>229</v>
      </c>
      <c r="F421" s="35" t="s">
        <v>457</v>
      </c>
      <c r="G421" s="36" t="str">
        <f t="shared" si="28"/>
        <v>13</v>
      </c>
      <c r="H421" s="10" t="str">
        <f t="shared" si="29"/>
        <v>SF - SN - ROJASMNGSERMX13</v>
      </c>
      <c r="I421" s="37">
        <f t="shared" si="30"/>
        <v>721399.1965760357</v>
      </c>
      <c r="J421" s="38"/>
      <c r="K421" s="49">
        <v>1.42</v>
      </c>
      <c r="L421" s="49">
        <v>1.23</v>
      </c>
      <c r="M421" s="40">
        <f t="shared" si="31"/>
        <v>1024386.8591379706</v>
      </c>
      <c r="N421" s="41">
        <f t="shared" si="32"/>
        <v>8180.8672778379596</v>
      </c>
      <c r="O421" s="13"/>
      <c r="P421" s="13"/>
      <c r="Q421" s="59"/>
      <c r="R421" s="13"/>
      <c r="S421" s="13"/>
      <c r="T421" s="13"/>
    </row>
    <row r="422" spans="1:20" x14ac:dyDescent="0.25">
      <c r="A422" s="32" t="s">
        <v>215</v>
      </c>
      <c r="B422" s="33" t="s">
        <v>278</v>
      </c>
      <c r="C422" s="48" t="s">
        <v>254</v>
      </c>
      <c r="D422" s="48" t="s">
        <v>643</v>
      </c>
      <c r="E422" s="35" t="s">
        <v>229</v>
      </c>
      <c r="F422" s="35" t="s">
        <v>458</v>
      </c>
      <c r="G422" s="36" t="str">
        <f t="shared" si="28"/>
        <v>14</v>
      </c>
      <c r="H422" s="10" t="str">
        <f t="shared" si="29"/>
        <v>SF - SN - ROJASMNGSERMX14</v>
      </c>
      <c r="I422" s="37">
        <f t="shared" si="30"/>
        <v>0</v>
      </c>
      <c r="J422" s="38"/>
      <c r="K422" s="49">
        <v>1.42</v>
      </c>
      <c r="L422" s="49">
        <v>1.23</v>
      </c>
      <c r="M422" s="40">
        <f t="shared" si="31"/>
        <v>0</v>
      </c>
      <c r="N422" s="41">
        <f t="shared" si="32"/>
        <v>0</v>
      </c>
      <c r="O422" s="13"/>
      <c r="P422" s="13"/>
      <c r="Q422" s="59"/>
      <c r="R422" s="13"/>
      <c r="S422" s="13"/>
      <c r="T422" s="13"/>
    </row>
    <row r="423" spans="1:20" x14ac:dyDescent="0.25">
      <c r="A423" s="32" t="s">
        <v>215</v>
      </c>
      <c r="B423" s="33" t="s">
        <v>459</v>
      </c>
      <c r="C423" s="48" t="s">
        <v>254</v>
      </c>
      <c r="D423" s="48" t="s">
        <v>643</v>
      </c>
      <c r="E423" s="35" t="s">
        <v>229</v>
      </c>
      <c r="F423" s="35" t="s">
        <v>460</v>
      </c>
      <c r="G423" s="36" t="str">
        <f t="shared" si="28"/>
        <v>01</v>
      </c>
      <c r="H423" s="10" t="str">
        <f t="shared" si="29"/>
        <v>SF - SN - ROJASMNGSERFY01</v>
      </c>
      <c r="I423" s="37">
        <f t="shared" si="30"/>
        <v>48202.170948890365</v>
      </c>
      <c r="J423" s="38"/>
      <c r="K423" s="49">
        <v>1.42</v>
      </c>
      <c r="L423" s="49">
        <v>1.23</v>
      </c>
      <c r="M423" s="40">
        <f t="shared" si="31"/>
        <v>68447.082747424312</v>
      </c>
      <c r="N423" s="41">
        <f t="shared" si="32"/>
        <v>546.62600805234695</v>
      </c>
      <c r="O423" s="13"/>
      <c r="P423" s="13"/>
      <c r="Q423" s="59"/>
      <c r="R423" s="13"/>
      <c r="S423" s="13"/>
      <c r="T423" s="13"/>
    </row>
    <row r="424" spans="1:20" x14ac:dyDescent="0.25">
      <c r="A424" s="32" t="s">
        <v>215</v>
      </c>
      <c r="B424" s="33" t="s">
        <v>461</v>
      </c>
      <c r="C424" s="48" t="s">
        <v>254</v>
      </c>
      <c r="D424" s="48" t="s">
        <v>643</v>
      </c>
      <c r="E424" s="35" t="s">
        <v>229</v>
      </c>
      <c r="F424" s="35" t="s">
        <v>462</v>
      </c>
      <c r="G424" s="36" t="str">
        <f t="shared" ref="G424:G487" si="33">RIGHT(F424,2)</f>
        <v>02</v>
      </c>
      <c r="H424" s="10" t="str">
        <f t="shared" ref="H424:H487" si="34">CONCATENATE(D424,E424,F424)</f>
        <v>SF - SN - ROJASMNGSERFY02</v>
      </c>
      <c r="I424" s="37">
        <f t="shared" ref="I424:I487" si="35">I134*$I$293</f>
        <v>61324.978133432101</v>
      </c>
      <c r="J424" s="38"/>
      <c r="K424" s="49">
        <v>1.42</v>
      </c>
      <c r="L424" s="49">
        <v>1.23</v>
      </c>
      <c r="M424" s="40">
        <f t="shared" ref="M424:M487" si="36">+I424*K424+I424*J424*L424</f>
        <v>87081.468949473579</v>
      </c>
      <c r="N424" s="41">
        <f t="shared" ref="N424:N487" si="37">+M424*12*(1+$N$2)/$N$3</f>
        <v>695.44228674926808</v>
      </c>
      <c r="O424" s="13"/>
      <c r="P424" s="13"/>
      <c r="Q424" s="59"/>
      <c r="R424" s="13"/>
      <c r="S424" s="13"/>
      <c r="T424" s="13"/>
    </row>
    <row r="425" spans="1:20" x14ac:dyDescent="0.25">
      <c r="A425" s="32" t="s">
        <v>215</v>
      </c>
      <c r="B425" s="33" t="s">
        <v>463</v>
      </c>
      <c r="C425" s="48" t="s">
        <v>254</v>
      </c>
      <c r="D425" s="48" t="s">
        <v>643</v>
      </c>
      <c r="E425" s="35" t="s">
        <v>229</v>
      </c>
      <c r="F425" s="35" t="s">
        <v>464</v>
      </c>
      <c r="G425" s="36" t="str">
        <f t="shared" si="33"/>
        <v>03</v>
      </c>
      <c r="H425" s="10" t="str">
        <f t="shared" si="34"/>
        <v>SF - SN - ROJASMNGSERFY03</v>
      </c>
      <c r="I425" s="37">
        <f t="shared" si="35"/>
        <v>88577.107963284114</v>
      </c>
      <c r="J425" s="38"/>
      <c r="K425" s="49">
        <v>1.42</v>
      </c>
      <c r="L425" s="49">
        <v>1.23</v>
      </c>
      <c r="M425" s="40">
        <f t="shared" si="36"/>
        <v>125779.49330786343</v>
      </c>
      <c r="N425" s="41">
        <f t="shared" si="37"/>
        <v>1004.4890090558538</v>
      </c>
      <c r="O425" s="13"/>
      <c r="P425" s="13"/>
      <c r="Q425" s="59"/>
      <c r="R425" s="13"/>
      <c r="S425" s="13"/>
      <c r="T425" s="13"/>
    </row>
    <row r="426" spans="1:20" x14ac:dyDescent="0.25">
      <c r="A426" s="32" t="s">
        <v>215</v>
      </c>
      <c r="B426" s="33" t="s">
        <v>465</v>
      </c>
      <c r="C426" s="48" t="s">
        <v>254</v>
      </c>
      <c r="D426" s="48" t="s">
        <v>643</v>
      </c>
      <c r="E426" s="35" t="s">
        <v>229</v>
      </c>
      <c r="F426" s="35" t="s">
        <v>466</v>
      </c>
      <c r="G426" s="36" t="str">
        <f t="shared" si="33"/>
        <v>04</v>
      </c>
      <c r="H426" s="10" t="str">
        <f t="shared" si="34"/>
        <v>SF - SN - ROJASMNGSERFY04</v>
      </c>
      <c r="I426" s="37">
        <f t="shared" si="35"/>
        <v>109637.04276722873</v>
      </c>
      <c r="J426" s="38"/>
      <c r="K426" s="49">
        <v>1.42</v>
      </c>
      <c r="L426" s="49">
        <v>1.23</v>
      </c>
      <c r="M426" s="40">
        <f t="shared" si="36"/>
        <v>155684.60072946479</v>
      </c>
      <c r="N426" s="41">
        <f t="shared" si="37"/>
        <v>1243.3145197144756</v>
      </c>
      <c r="O426" s="13"/>
      <c r="P426" s="13"/>
      <c r="Q426" s="59"/>
      <c r="R426" s="13"/>
      <c r="S426" s="13"/>
      <c r="T426" s="13"/>
    </row>
    <row r="427" spans="1:20" x14ac:dyDescent="0.25">
      <c r="A427" s="32" t="s">
        <v>215</v>
      </c>
      <c r="B427" s="33" t="s">
        <v>183</v>
      </c>
      <c r="C427" s="48" t="s">
        <v>254</v>
      </c>
      <c r="D427" s="48" t="s">
        <v>643</v>
      </c>
      <c r="E427" s="35" t="s">
        <v>229</v>
      </c>
      <c r="F427" s="35" t="s">
        <v>467</v>
      </c>
      <c r="G427" s="36" t="str">
        <f t="shared" si="33"/>
        <v>05</v>
      </c>
      <c r="H427" s="10" t="str">
        <f t="shared" si="34"/>
        <v>SF - SN - ROJASMNGSERMY05</v>
      </c>
      <c r="I427" s="37">
        <f t="shared" si="35"/>
        <v>133254.06156352381</v>
      </c>
      <c r="J427" s="38"/>
      <c r="K427" s="49">
        <v>1.42</v>
      </c>
      <c r="L427" s="49">
        <v>1.23</v>
      </c>
      <c r="M427" s="40">
        <f t="shared" si="36"/>
        <v>189220.7674202038</v>
      </c>
      <c r="N427" s="41">
        <f t="shared" si="37"/>
        <v>1511.1380731474608</v>
      </c>
      <c r="O427" s="13"/>
      <c r="P427" s="13"/>
      <c r="Q427" s="59"/>
      <c r="R427" s="13"/>
      <c r="S427" s="13"/>
      <c r="T427" s="13"/>
    </row>
    <row r="428" spans="1:20" x14ac:dyDescent="0.25">
      <c r="A428" s="32" t="s">
        <v>215</v>
      </c>
      <c r="B428" s="33" t="s">
        <v>468</v>
      </c>
      <c r="C428" s="48" t="s">
        <v>254</v>
      </c>
      <c r="D428" s="48" t="s">
        <v>643</v>
      </c>
      <c r="E428" s="35" t="s">
        <v>229</v>
      </c>
      <c r="F428" s="35" t="s">
        <v>469</v>
      </c>
      <c r="G428" s="36" t="str">
        <f t="shared" si="33"/>
        <v>06</v>
      </c>
      <c r="H428" s="10" t="str">
        <f t="shared" si="34"/>
        <v>SF - SN - ROJASMNGSERMY06</v>
      </c>
      <c r="I428" s="37">
        <f t="shared" si="35"/>
        <v>150820.37174052506</v>
      </c>
      <c r="J428" s="38"/>
      <c r="K428" s="49">
        <v>1.42</v>
      </c>
      <c r="L428" s="49">
        <v>1.23</v>
      </c>
      <c r="M428" s="40">
        <f t="shared" si="36"/>
        <v>214164.92787154557</v>
      </c>
      <c r="N428" s="41">
        <f t="shared" si="37"/>
        <v>1710.3449100852597</v>
      </c>
      <c r="O428" s="13"/>
      <c r="P428" s="13"/>
      <c r="Q428" s="59"/>
      <c r="R428" s="13"/>
      <c r="S428" s="13"/>
      <c r="T428" s="13"/>
    </row>
    <row r="429" spans="1:20" x14ac:dyDescent="0.25">
      <c r="A429" s="32" t="s">
        <v>215</v>
      </c>
      <c r="B429" s="33" t="s">
        <v>470</v>
      </c>
      <c r="C429" s="48" t="s">
        <v>254</v>
      </c>
      <c r="D429" s="48" t="s">
        <v>643</v>
      </c>
      <c r="E429" s="35" t="s">
        <v>229</v>
      </c>
      <c r="F429" s="35" t="s">
        <v>471</v>
      </c>
      <c r="G429" s="36" t="str">
        <f t="shared" si="33"/>
        <v>07</v>
      </c>
      <c r="H429" s="10" t="str">
        <f t="shared" si="34"/>
        <v>SF - SN - ROJASMNGSERMY07</v>
      </c>
      <c r="I429" s="37">
        <f t="shared" si="35"/>
        <v>188690.0943491745</v>
      </c>
      <c r="J429" s="38"/>
      <c r="K429" s="49">
        <v>1.42</v>
      </c>
      <c r="L429" s="49">
        <v>1.23</v>
      </c>
      <c r="M429" s="40">
        <f t="shared" si="36"/>
        <v>267939.93397582776</v>
      </c>
      <c r="N429" s="41">
        <f t="shared" si="37"/>
        <v>2139.7980838347353</v>
      </c>
      <c r="O429" s="13"/>
    </row>
    <row r="430" spans="1:20" x14ac:dyDescent="0.25">
      <c r="A430" s="32" t="s">
        <v>215</v>
      </c>
      <c r="B430" s="33" t="s">
        <v>472</v>
      </c>
      <c r="C430" s="48" t="s">
        <v>254</v>
      </c>
      <c r="D430" s="48" t="s">
        <v>643</v>
      </c>
      <c r="E430" s="35" t="s">
        <v>229</v>
      </c>
      <c r="F430" s="35" t="s">
        <v>473</v>
      </c>
      <c r="G430" s="36" t="str">
        <f t="shared" si="33"/>
        <v>08</v>
      </c>
      <c r="H430" s="10" t="str">
        <f t="shared" si="34"/>
        <v>SF - SN - ROJASMNGSERMY08</v>
      </c>
      <c r="I430" s="37">
        <f t="shared" si="35"/>
        <v>235862.61793646813</v>
      </c>
      <c r="J430" s="38"/>
      <c r="K430" s="49">
        <v>1.42</v>
      </c>
      <c r="L430" s="49">
        <v>1.23</v>
      </c>
      <c r="M430" s="40">
        <f t="shared" si="36"/>
        <v>334924.91746978473</v>
      </c>
      <c r="N430" s="41">
        <f t="shared" si="37"/>
        <v>2674.7476047934197</v>
      </c>
      <c r="O430" s="13"/>
    </row>
    <row r="431" spans="1:20" x14ac:dyDescent="0.25">
      <c r="A431" s="32" t="s">
        <v>215</v>
      </c>
      <c r="B431" s="33" t="s">
        <v>474</v>
      </c>
      <c r="C431" s="48" t="s">
        <v>254</v>
      </c>
      <c r="D431" s="48" t="s">
        <v>643</v>
      </c>
      <c r="E431" s="35" t="s">
        <v>229</v>
      </c>
      <c r="F431" s="35" t="s">
        <v>475</v>
      </c>
      <c r="G431" s="36" t="str">
        <f t="shared" si="33"/>
        <v>09</v>
      </c>
      <c r="H431" s="10" t="str">
        <f t="shared" si="34"/>
        <v>SF - SN - ROJASMNGSERMY09</v>
      </c>
      <c r="I431" s="37">
        <f t="shared" si="35"/>
        <v>266524.75826820894</v>
      </c>
      <c r="J431" s="38"/>
      <c r="K431" s="49">
        <v>1.42</v>
      </c>
      <c r="L431" s="49">
        <v>1.23</v>
      </c>
      <c r="M431" s="40">
        <f t="shared" si="36"/>
        <v>378465.15674085671</v>
      </c>
      <c r="N431" s="41">
        <f t="shared" si="37"/>
        <v>3022.4647934165637</v>
      </c>
      <c r="O431" s="13"/>
    </row>
    <row r="432" spans="1:20" x14ac:dyDescent="0.25">
      <c r="A432" s="32" t="s">
        <v>215</v>
      </c>
      <c r="B432" s="33" t="s">
        <v>476</v>
      </c>
      <c r="C432" s="48" t="s">
        <v>254</v>
      </c>
      <c r="D432" s="48" t="s">
        <v>643</v>
      </c>
      <c r="E432" s="35" t="s">
        <v>229</v>
      </c>
      <c r="F432" s="35" t="s">
        <v>477</v>
      </c>
      <c r="G432" s="36" t="str">
        <f t="shared" si="33"/>
        <v>10</v>
      </c>
      <c r="H432" s="10" t="str">
        <f t="shared" si="34"/>
        <v>SF - SN - ROJASMNGSERMY10</v>
      </c>
      <c r="I432" s="37">
        <f t="shared" si="35"/>
        <v>365138.91882744629</v>
      </c>
      <c r="J432" s="38"/>
      <c r="K432" s="49">
        <v>1.42</v>
      </c>
      <c r="L432" s="49">
        <v>1.23</v>
      </c>
      <c r="M432" s="40">
        <f t="shared" si="36"/>
        <v>518497.26473497372</v>
      </c>
      <c r="N432" s="41">
        <f t="shared" si="37"/>
        <v>4140.7767669806926</v>
      </c>
      <c r="O432" s="13"/>
    </row>
    <row r="433" spans="1:15" x14ac:dyDescent="0.25">
      <c r="A433" s="32" t="s">
        <v>215</v>
      </c>
      <c r="B433" s="33" t="s">
        <v>476</v>
      </c>
      <c r="C433" s="48" t="s">
        <v>254</v>
      </c>
      <c r="D433" s="48" t="s">
        <v>643</v>
      </c>
      <c r="E433" s="35" t="s">
        <v>229</v>
      </c>
      <c r="F433" s="35" t="s">
        <v>478</v>
      </c>
      <c r="G433" s="36" t="str">
        <f t="shared" si="33"/>
        <v>11</v>
      </c>
      <c r="H433" s="10" t="str">
        <f t="shared" si="34"/>
        <v>SF - SN - ROJASMNGSERMY11</v>
      </c>
      <c r="I433" s="37">
        <f t="shared" si="35"/>
        <v>500240.31879360153</v>
      </c>
      <c r="J433" s="38"/>
      <c r="K433" s="49">
        <v>1.42</v>
      </c>
      <c r="L433" s="49">
        <v>1.23</v>
      </c>
      <c r="M433" s="40">
        <f t="shared" si="36"/>
        <v>710341.25268691417</v>
      </c>
      <c r="N433" s="41">
        <f t="shared" si="37"/>
        <v>5672.8641707635506</v>
      </c>
      <c r="O433" s="13"/>
    </row>
    <row r="434" spans="1:15" x14ac:dyDescent="0.25">
      <c r="A434" s="32" t="s">
        <v>215</v>
      </c>
      <c r="B434" s="33" t="s">
        <v>479</v>
      </c>
      <c r="C434" s="48" t="s">
        <v>254</v>
      </c>
      <c r="D434" s="48" t="s">
        <v>643</v>
      </c>
      <c r="E434" s="35" t="s">
        <v>229</v>
      </c>
      <c r="F434" s="35" t="s">
        <v>480</v>
      </c>
      <c r="G434" s="36" t="str">
        <f t="shared" si="33"/>
        <v>12</v>
      </c>
      <c r="H434" s="10" t="str">
        <f t="shared" si="34"/>
        <v>SF - SN - ROJASMNGSERMY12</v>
      </c>
      <c r="I434" s="37">
        <f t="shared" si="35"/>
        <v>685329.23674723413</v>
      </c>
      <c r="J434" s="38"/>
      <c r="K434" s="49">
        <v>1.42</v>
      </c>
      <c r="L434" s="49">
        <v>1.23</v>
      </c>
      <c r="M434" s="40">
        <f t="shared" si="36"/>
        <v>973167.51618107245</v>
      </c>
      <c r="N434" s="41">
        <f t="shared" si="37"/>
        <v>7771.8239139460647</v>
      </c>
      <c r="O434" s="13"/>
    </row>
    <row r="435" spans="1:15" x14ac:dyDescent="0.25">
      <c r="A435" s="32" t="s">
        <v>215</v>
      </c>
      <c r="B435" s="33" t="s">
        <v>481</v>
      </c>
      <c r="C435" s="48" t="s">
        <v>254</v>
      </c>
      <c r="D435" s="48" t="s">
        <v>643</v>
      </c>
      <c r="E435" s="35" t="s">
        <v>229</v>
      </c>
      <c r="F435" s="35" t="s">
        <v>482</v>
      </c>
      <c r="G435" s="36" t="str">
        <f t="shared" si="33"/>
        <v>13</v>
      </c>
      <c r="H435" s="10" t="str">
        <f t="shared" si="34"/>
        <v>SF - SN - ROJASMNGSERMY13</v>
      </c>
      <c r="I435" s="37">
        <f t="shared" si="35"/>
        <v>822395.08409668098</v>
      </c>
      <c r="J435" s="38"/>
      <c r="K435" s="49">
        <v>1.42</v>
      </c>
      <c r="L435" s="49">
        <v>1.23</v>
      </c>
      <c r="M435" s="40">
        <f t="shared" si="36"/>
        <v>1167801.0194172869</v>
      </c>
      <c r="N435" s="41">
        <f t="shared" si="37"/>
        <v>9326.1886967352766</v>
      </c>
      <c r="O435" s="13"/>
    </row>
    <row r="436" spans="1:15" x14ac:dyDescent="0.25">
      <c r="A436" s="32" t="s">
        <v>215</v>
      </c>
      <c r="B436" s="33" t="s">
        <v>481</v>
      </c>
      <c r="C436" s="48" t="s">
        <v>254</v>
      </c>
      <c r="D436" s="48" t="s">
        <v>643</v>
      </c>
      <c r="E436" s="35" t="s">
        <v>229</v>
      </c>
      <c r="F436" s="35" t="s">
        <v>483</v>
      </c>
      <c r="G436" s="36" t="str">
        <f t="shared" si="33"/>
        <v>14</v>
      </c>
      <c r="H436" s="10" t="str">
        <f t="shared" si="34"/>
        <v>SF - SN - ROJASMNGSERMY14</v>
      </c>
      <c r="I436" s="37">
        <f t="shared" si="35"/>
        <v>0</v>
      </c>
      <c r="J436" s="38"/>
      <c r="K436" s="49">
        <v>1.42</v>
      </c>
      <c r="L436" s="49">
        <v>1.23</v>
      </c>
      <c r="M436" s="40">
        <f t="shared" si="36"/>
        <v>0</v>
      </c>
      <c r="N436" s="41">
        <f t="shared" si="37"/>
        <v>0</v>
      </c>
      <c r="O436" s="13"/>
    </row>
    <row r="437" spans="1:15" x14ac:dyDescent="0.25">
      <c r="A437" s="32" t="s">
        <v>215</v>
      </c>
      <c r="B437" s="33" t="s">
        <v>484</v>
      </c>
      <c r="C437" s="48" t="s">
        <v>254</v>
      </c>
      <c r="D437" s="48" t="s">
        <v>643</v>
      </c>
      <c r="E437" s="35" t="s">
        <v>229</v>
      </c>
      <c r="F437" s="35" t="s">
        <v>485</v>
      </c>
      <c r="G437" s="36" t="str">
        <f t="shared" si="33"/>
        <v>01</v>
      </c>
      <c r="H437" s="10" t="str">
        <f t="shared" si="34"/>
        <v>SF - SN - ROJASMNGSERFZ01</v>
      </c>
      <c r="I437" s="37">
        <f t="shared" si="35"/>
        <v>44555.864487750005</v>
      </c>
      <c r="J437" s="38"/>
      <c r="K437" s="49">
        <v>1.42</v>
      </c>
      <c r="L437" s="49">
        <v>1.23</v>
      </c>
      <c r="M437" s="40">
        <f t="shared" si="36"/>
        <v>63269.327572605005</v>
      </c>
      <c r="N437" s="41">
        <f t="shared" si="37"/>
        <v>505.27587992010945</v>
      </c>
      <c r="O437" s="13"/>
    </row>
    <row r="438" spans="1:15" x14ac:dyDescent="0.25">
      <c r="A438" s="32" t="s">
        <v>215</v>
      </c>
      <c r="B438" s="33" t="s">
        <v>486</v>
      </c>
      <c r="C438" s="48" t="s">
        <v>254</v>
      </c>
      <c r="D438" s="48" t="s">
        <v>643</v>
      </c>
      <c r="E438" s="35" t="s">
        <v>229</v>
      </c>
      <c r="F438" s="35" t="s">
        <v>487</v>
      </c>
      <c r="G438" s="36" t="str">
        <f t="shared" si="33"/>
        <v>02</v>
      </c>
      <c r="H438" s="10" t="str">
        <f t="shared" si="34"/>
        <v>SF - SN - ROJASMNGSERFZ02</v>
      </c>
      <c r="I438" s="37">
        <f t="shared" si="35"/>
        <v>56685.982428563912</v>
      </c>
      <c r="J438" s="38"/>
      <c r="K438" s="49">
        <v>1.42</v>
      </c>
      <c r="L438" s="49">
        <v>1.23</v>
      </c>
      <c r="M438" s="40">
        <f t="shared" si="36"/>
        <v>80494.095048560746</v>
      </c>
      <c r="N438" s="41">
        <f t="shared" si="37"/>
        <v>642.83478684614477</v>
      </c>
      <c r="O438" s="13"/>
    </row>
    <row r="439" spans="1:15" x14ac:dyDescent="0.25">
      <c r="A439" s="32" t="s">
        <v>215</v>
      </c>
      <c r="B439" s="33" t="s">
        <v>488</v>
      </c>
      <c r="C439" s="48" t="s">
        <v>254</v>
      </c>
      <c r="D439" s="48" t="s">
        <v>643</v>
      </c>
      <c r="E439" s="35" t="s">
        <v>229</v>
      </c>
      <c r="F439" s="35" t="s">
        <v>489</v>
      </c>
      <c r="G439" s="36" t="str">
        <f t="shared" si="33"/>
        <v>03</v>
      </c>
      <c r="H439" s="10" t="str">
        <f t="shared" si="34"/>
        <v>SF - SN - ROJASMNGSERFZ03</v>
      </c>
      <c r="I439" s="37">
        <f t="shared" si="35"/>
        <v>81876.594797225451</v>
      </c>
      <c r="J439" s="38"/>
      <c r="K439" s="49">
        <v>1.42</v>
      </c>
      <c r="L439" s="49">
        <v>1.23</v>
      </c>
      <c r="M439" s="40">
        <f t="shared" si="36"/>
        <v>116264.76461206013</v>
      </c>
      <c r="N439" s="41">
        <f t="shared" si="37"/>
        <v>928.50332849909114</v>
      </c>
      <c r="O439" s="13"/>
    </row>
    <row r="440" spans="1:15" x14ac:dyDescent="0.25">
      <c r="A440" s="32" t="s">
        <v>215</v>
      </c>
      <c r="B440" s="33" t="s">
        <v>490</v>
      </c>
      <c r="C440" s="48" t="s">
        <v>254</v>
      </c>
      <c r="D440" s="48" t="s">
        <v>643</v>
      </c>
      <c r="E440" s="35" t="s">
        <v>229</v>
      </c>
      <c r="F440" s="35" t="s">
        <v>491</v>
      </c>
      <c r="G440" s="36" t="str">
        <f t="shared" si="33"/>
        <v>04</v>
      </c>
      <c r="H440" s="10" t="str">
        <f t="shared" si="34"/>
        <v>SF - SN - ROJASMNGSERFZ04</v>
      </c>
      <c r="I440" s="37">
        <f t="shared" si="35"/>
        <v>101343.42757204693</v>
      </c>
      <c r="J440" s="38"/>
      <c r="K440" s="49">
        <v>1.42</v>
      </c>
      <c r="L440" s="49">
        <v>1.23</v>
      </c>
      <c r="M440" s="40">
        <f t="shared" si="36"/>
        <v>143907.66715230665</v>
      </c>
      <c r="N440" s="41">
        <f t="shared" si="37"/>
        <v>1149.2626196191154</v>
      </c>
      <c r="O440" s="13"/>
    </row>
    <row r="441" spans="1:15" x14ac:dyDescent="0.25">
      <c r="A441" s="32" t="s">
        <v>215</v>
      </c>
      <c r="B441" s="33" t="s">
        <v>188</v>
      </c>
      <c r="C441" s="48" t="s">
        <v>254</v>
      </c>
      <c r="D441" s="48" t="s">
        <v>643</v>
      </c>
      <c r="E441" s="35" t="s">
        <v>229</v>
      </c>
      <c r="F441" s="35" t="s">
        <v>492</v>
      </c>
      <c r="G441" s="36" t="str">
        <f t="shared" si="33"/>
        <v>05</v>
      </c>
      <c r="H441" s="10" t="str">
        <f t="shared" si="34"/>
        <v>SF - SN - ROJASMNGSERMZ05</v>
      </c>
      <c r="I441" s="37">
        <f t="shared" si="35"/>
        <v>123173.91089629626</v>
      </c>
      <c r="J441" s="38"/>
      <c r="K441" s="49">
        <v>1.42</v>
      </c>
      <c r="L441" s="49">
        <v>1.23</v>
      </c>
      <c r="M441" s="40">
        <f t="shared" si="36"/>
        <v>174906.95347274069</v>
      </c>
      <c r="N441" s="41">
        <f t="shared" si="37"/>
        <v>1396.8263645392483</v>
      </c>
      <c r="O441" s="13"/>
    </row>
    <row r="442" spans="1:15" x14ac:dyDescent="0.25">
      <c r="A442" s="32" t="s">
        <v>215</v>
      </c>
      <c r="B442" s="33" t="s">
        <v>493</v>
      </c>
      <c r="C442" s="48" t="s">
        <v>254</v>
      </c>
      <c r="D442" s="48" t="s">
        <v>643</v>
      </c>
      <c r="E442" s="35" t="s">
        <v>229</v>
      </c>
      <c r="F442" s="35" t="s">
        <v>494</v>
      </c>
      <c r="G442" s="36" t="str">
        <f t="shared" si="33"/>
        <v>06</v>
      </c>
      <c r="H442" s="10" t="str">
        <f t="shared" si="34"/>
        <v>SF - SN - ROJASMNGSERMZ06</v>
      </c>
      <c r="I442" s="37">
        <f t="shared" si="35"/>
        <v>139411.39813781792</v>
      </c>
      <c r="J442" s="38"/>
      <c r="K442" s="49">
        <v>1.42</v>
      </c>
      <c r="L442" s="49">
        <v>1.23</v>
      </c>
      <c r="M442" s="40">
        <f t="shared" si="36"/>
        <v>197964.18535570143</v>
      </c>
      <c r="N442" s="41">
        <f t="shared" si="37"/>
        <v>1580.9639802712263</v>
      </c>
      <c r="O442" s="13"/>
    </row>
    <row r="443" spans="1:15" x14ac:dyDescent="0.25">
      <c r="A443" s="32" t="s">
        <v>215</v>
      </c>
      <c r="B443" s="33" t="s">
        <v>495</v>
      </c>
      <c r="C443" s="48" t="s">
        <v>254</v>
      </c>
      <c r="D443" s="48" t="s">
        <v>643</v>
      </c>
      <c r="E443" s="35" t="s">
        <v>229</v>
      </c>
      <c r="F443" s="35" t="s">
        <v>496</v>
      </c>
      <c r="G443" s="36" t="str">
        <f t="shared" si="33"/>
        <v>07</v>
      </c>
      <c r="H443" s="10" t="str">
        <f t="shared" si="34"/>
        <v>SF - SN - ROJASMNGSERMZ07</v>
      </c>
      <c r="I443" s="37">
        <f t="shared" si="35"/>
        <v>174416.42375230239</v>
      </c>
      <c r="J443" s="38"/>
      <c r="K443" s="49">
        <v>1.42</v>
      </c>
      <c r="L443" s="49">
        <v>1.23</v>
      </c>
      <c r="M443" s="40">
        <f t="shared" si="36"/>
        <v>247671.32172826939</v>
      </c>
      <c r="N443" s="41">
        <f t="shared" si="37"/>
        <v>1977.9306943577071</v>
      </c>
      <c r="O443" s="13"/>
    </row>
    <row r="444" spans="1:15" x14ac:dyDescent="0.25">
      <c r="A444" s="32" t="s">
        <v>215</v>
      </c>
      <c r="B444" s="33" t="s">
        <v>497</v>
      </c>
      <c r="C444" s="48" t="s">
        <v>254</v>
      </c>
      <c r="D444" s="48" t="s">
        <v>643</v>
      </c>
      <c r="E444" s="35" t="s">
        <v>229</v>
      </c>
      <c r="F444" s="35" t="s">
        <v>498</v>
      </c>
      <c r="G444" s="36" t="str">
        <f t="shared" si="33"/>
        <v>08</v>
      </c>
      <c r="H444" s="10" t="str">
        <f t="shared" si="34"/>
        <v>SF - SN - ROJASMNGSERMZ08</v>
      </c>
      <c r="I444" s="37">
        <f t="shared" si="35"/>
        <v>218020.52969037797</v>
      </c>
      <c r="J444" s="38"/>
      <c r="K444" s="49">
        <v>1.42</v>
      </c>
      <c r="L444" s="49">
        <v>1.23</v>
      </c>
      <c r="M444" s="40">
        <f t="shared" si="36"/>
        <v>309589.15216033667</v>
      </c>
      <c r="N444" s="41">
        <f t="shared" si="37"/>
        <v>2472.4133679471329</v>
      </c>
      <c r="O444" s="13"/>
    </row>
    <row r="445" spans="1:15" x14ac:dyDescent="0.25">
      <c r="A445" s="32" t="s">
        <v>215</v>
      </c>
      <c r="B445" s="33" t="s">
        <v>499</v>
      </c>
      <c r="C445" s="48" t="s">
        <v>254</v>
      </c>
      <c r="D445" s="48" t="s">
        <v>643</v>
      </c>
      <c r="E445" s="35" t="s">
        <v>229</v>
      </c>
      <c r="F445" s="35" t="s">
        <v>500</v>
      </c>
      <c r="G445" s="36" t="str">
        <f t="shared" si="33"/>
        <v>09</v>
      </c>
      <c r="H445" s="10" t="str">
        <f t="shared" si="34"/>
        <v>SF - SN - ROJASMNGSERMZ09</v>
      </c>
      <c r="I445" s="37">
        <f t="shared" si="35"/>
        <v>246363.1985501271</v>
      </c>
      <c r="J445" s="38"/>
      <c r="K445" s="49">
        <v>1.42</v>
      </c>
      <c r="L445" s="49">
        <v>1.23</v>
      </c>
      <c r="M445" s="40">
        <f t="shared" si="36"/>
        <v>349835.74194118049</v>
      </c>
      <c r="N445" s="41">
        <f t="shared" si="37"/>
        <v>2793.8271057802604</v>
      </c>
      <c r="O445" s="13"/>
    </row>
    <row r="446" spans="1:15" x14ac:dyDescent="0.25">
      <c r="A446" s="32" t="s">
        <v>215</v>
      </c>
      <c r="B446" s="33" t="s">
        <v>501</v>
      </c>
      <c r="C446" s="48" t="s">
        <v>254</v>
      </c>
      <c r="D446" s="48" t="s">
        <v>643</v>
      </c>
      <c r="E446" s="35" t="s">
        <v>229</v>
      </c>
      <c r="F446" s="35" t="s">
        <v>502</v>
      </c>
      <c r="G446" s="36" t="str">
        <f t="shared" si="33"/>
        <v>10</v>
      </c>
      <c r="H446" s="10" t="str">
        <f t="shared" si="34"/>
        <v>SF - SN - ROJASMNGSERMZ10</v>
      </c>
      <c r="I446" s="37">
        <f t="shared" si="35"/>
        <v>337517.58201367414</v>
      </c>
      <c r="J446" s="38"/>
      <c r="K446" s="49">
        <v>1.42</v>
      </c>
      <c r="L446" s="49">
        <v>1.23</v>
      </c>
      <c r="M446" s="40">
        <f t="shared" si="36"/>
        <v>479274.96645941725</v>
      </c>
      <c r="N446" s="41">
        <f t="shared" si="37"/>
        <v>3827.5431349189571</v>
      </c>
      <c r="O446" s="13"/>
    </row>
    <row r="447" spans="1:15" x14ac:dyDescent="0.25">
      <c r="A447" s="32" t="s">
        <v>215</v>
      </c>
      <c r="B447" s="33" t="s">
        <v>501</v>
      </c>
      <c r="C447" s="48" t="s">
        <v>254</v>
      </c>
      <c r="D447" s="48" t="s">
        <v>643</v>
      </c>
      <c r="E447" s="35" t="s">
        <v>229</v>
      </c>
      <c r="F447" s="35" t="s">
        <v>503</v>
      </c>
      <c r="G447" s="36" t="str">
        <f t="shared" si="33"/>
        <v>11</v>
      </c>
      <c r="H447" s="10" t="str">
        <f t="shared" si="34"/>
        <v>SF - SN - ROJASMNGSERMZ11</v>
      </c>
      <c r="I447" s="37">
        <f t="shared" si="35"/>
        <v>462399.08735873358</v>
      </c>
      <c r="J447" s="38"/>
      <c r="K447" s="49">
        <v>1.42</v>
      </c>
      <c r="L447" s="49">
        <v>1.23</v>
      </c>
      <c r="M447" s="40">
        <f t="shared" si="36"/>
        <v>656606.70404940168</v>
      </c>
      <c r="N447" s="41">
        <f t="shared" si="37"/>
        <v>5243.7340948389719</v>
      </c>
      <c r="O447" s="13"/>
    </row>
    <row r="448" spans="1:15" x14ac:dyDescent="0.25">
      <c r="A448" s="32" t="s">
        <v>215</v>
      </c>
      <c r="B448" s="33" t="s">
        <v>504</v>
      </c>
      <c r="C448" s="48" t="s">
        <v>254</v>
      </c>
      <c r="D448" s="48" t="s">
        <v>643</v>
      </c>
      <c r="E448" s="35" t="s">
        <v>229</v>
      </c>
      <c r="F448" s="35" t="s">
        <v>505</v>
      </c>
      <c r="G448" s="36" t="str">
        <f t="shared" si="33"/>
        <v>12</v>
      </c>
      <c r="H448" s="10" t="str">
        <f t="shared" si="34"/>
        <v>SF - SN - ROJASMNGSERMZ12</v>
      </c>
      <c r="I448" s="37">
        <f t="shared" si="35"/>
        <v>633486.74968146509</v>
      </c>
      <c r="J448" s="38"/>
      <c r="K448" s="49">
        <v>1.42</v>
      </c>
      <c r="L448" s="49">
        <v>1.23</v>
      </c>
      <c r="M448" s="40">
        <f t="shared" si="36"/>
        <v>899551.18454768043</v>
      </c>
      <c r="N448" s="41">
        <f t="shared" si="37"/>
        <v>7183.9157099293916</v>
      </c>
      <c r="O448" s="13"/>
    </row>
    <row r="449" spans="1:15" x14ac:dyDescent="0.25">
      <c r="A449" s="32" t="s">
        <v>215</v>
      </c>
      <c r="B449" s="33" t="s">
        <v>323</v>
      </c>
      <c r="C449" s="48" t="s">
        <v>254</v>
      </c>
      <c r="D449" s="48" t="s">
        <v>643</v>
      </c>
      <c r="E449" s="35" t="s">
        <v>229</v>
      </c>
      <c r="F449" s="35" t="s">
        <v>506</v>
      </c>
      <c r="G449" s="36" t="str">
        <f t="shared" si="33"/>
        <v>13</v>
      </c>
      <c r="H449" s="10" t="str">
        <f t="shared" si="34"/>
        <v>SF - SN - ROJASMNGSERMZ13</v>
      </c>
      <c r="I449" s="37">
        <f t="shared" si="35"/>
        <v>760184.09961775807</v>
      </c>
      <c r="J449" s="38"/>
      <c r="K449" s="49">
        <v>1.42</v>
      </c>
      <c r="L449" s="49">
        <v>1.23</v>
      </c>
      <c r="M449" s="40">
        <f t="shared" si="36"/>
        <v>1079461.4214572164</v>
      </c>
      <c r="N449" s="41">
        <f t="shared" si="37"/>
        <v>8620.6988519152692</v>
      </c>
      <c r="O449" s="13"/>
    </row>
    <row r="450" spans="1:15" ht="15.75" thickBot="1" x14ac:dyDescent="0.3">
      <c r="A450" s="32" t="s">
        <v>215</v>
      </c>
      <c r="B450" s="33" t="s">
        <v>323</v>
      </c>
      <c r="C450" s="48" t="s">
        <v>254</v>
      </c>
      <c r="D450" s="48" t="s">
        <v>643</v>
      </c>
      <c r="E450" s="35" t="s">
        <v>229</v>
      </c>
      <c r="F450" s="35" t="s">
        <v>507</v>
      </c>
      <c r="G450" s="36" t="str">
        <f t="shared" si="33"/>
        <v>14</v>
      </c>
      <c r="H450" s="10" t="str">
        <f t="shared" si="34"/>
        <v>SF - SN - ROJASMNGSERMZ14</v>
      </c>
      <c r="I450" s="37">
        <f t="shared" si="35"/>
        <v>0</v>
      </c>
      <c r="J450" s="38"/>
      <c r="K450" s="49">
        <v>1.42</v>
      </c>
      <c r="L450" s="49">
        <v>1.23</v>
      </c>
      <c r="M450" s="40">
        <f t="shared" si="36"/>
        <v>0</v>
      </c>
      <c r="N450" s="41">
        <f t="shared" si="37"/>
        <v>0</v>
      </c>
      <c r="O450" s="13"/>
    </row>
    <row r="451" spans="1:15" x14ac:dyDescent="0.25">
      <c r="A451" s="45" t="s">
        <v>213</v>
      </c>
      <c r="B451" s="33" t="s">
        <v>508</v>
      </c>
      <c r="C451" s="48" t="s">
        <v>254</v>
      </c>
      <c r="D451" s="48" t="s">
        <v>643</v>
      </c>
      <c r="E451" s="35" t="s">
        <v>225</v>
      </c>
      <c r="F451" s="35" t="s">
        <v>226</v>
      </c>
      <c r="G451" s="36" t="str">
        <f t="shared" si="33"/>
        <v>05</v>
      </c>
      <c r="H451" s="10" t="str">
        <f t="shared" si="34"/>
        <v>SF - SN - ROJASPROJCTPM05</v>
      </c>
      <c r="I451" s="37">
        <f t="shared" si="35"/>
        <v>115485.50479024148</v>
      </c>
      <c r="J451" s="38"/>
      <c r="K451" s="49">
        <v>1.42</v>
      </c>
      <c r="L451" s="49">
        <v>1.23</v>
      </c>
      <c r="M451" s="40">
        <f t="shared" si="36"/>
        <v>163989.41680214289</v>
      </c>
      <c r="N451" s="41">
        <f t="shared" si="37"/>
        <v>1309.6377036282245</v>
      </c>
      <c r="O451" s="13"/>
    </row>
    <row r="452" spans="1:15" x14ac:dyDescent="0.25">
      <c r="A452" s="32" t="s">
        <v>213</v>
      </c>
      <c r="B452" s="33" t="s">
        <v>220</v>
      </c>
      <c r="C452" s="48" t="s">
        <v>254</v>
      </c>
      <c r="D452" s="48" t="s">
        <v>643</v>
      </c>
      <c r="E452" s="35" t="s">
        <v>225</v>
      </c>
      <c r="F452" s="35" t="s">
        <v>219</v>
      </c>
      <c r="G452" s="36" t="str">
        <f t="shared" si="33"/>
        <v>06</v>
      </c>
      <c r="H452" s="10" t="str">
        <f t="shared" si="34"/>
        <v>SF - SN - ROJASPROJCTPM06</v>
      </c>
      <c r="I452" s="37">
        <f t="shared" si="35"/>
        <v>139500</v>
      </c>
      <c r="J452" s="38">
        <v>0.15</v>
      </c>
      <c r="K452" s="49">
        <v>1.42</v>
      </c>
      <c r="L452" s="49">
        <v>1.23</v>
      </c>
      <c r="M452" s="40">
        <f t="shared" si="36"/>
        <v>223827.75</v>
      </c>
      <c r="N452" s="41">
        <f t="shared" si="37"/>
        <v>1787.5132812499999</v>
      </c>
      <c r="O452" s="13"/>
    </row>
    <row r="453" spans="1:15" x14ac:dyDescent="0.25">
      <c r="A453" s="32" t="s">
        <v>213</v>
      </c>
      <c r="B453" s="33" t="s">
        <v>509</v>
      </c>
      <c r="C453" s="48" t="s">
        <v>254</v>
      </c>
      <c r="D453" s="48" t="s">
        <v>643</v>
      </c>
      <c r="E453" s="35" t="s">
        <v>225</v>
      </c>
      <c r="F453" s="35" t="s">
        <v>510</v>
      </c>
      <c r="G453" s="36" t="str">
        <f t="shared" si="33"/>
        <v>07</v>
      </c>
      <c r="H453" s="10" t="str">
        <f t="shared" si="34"/>
        <v>SF - SN - ROJASPROJCTPM07</v>
      </c>
      <c r="I453" s="37">
        <f t="shared" si="35"/>
        <v>174905.15842684029</v>
      </c>
      <c r="J453" s="38">
        <v>0.2</v>
      </c>
      <c r="K453" s="49">
        <v>1.42</v>
      </c>
      <c r="L453" s="49">
        <v>1.23</v>
      </c>
      <c r="M453" s="40">
        <f t="shared" si="36"/>
        <v>291391.9939391159</v>
      </c>
      <c r="N453" s="41">
        <f t="shared" si="37"/>
        <v>2327.0888404859948</v>
      </c>
      <c r="O453" s="13"/>
    </row>
    <row r="454" spans="1:15" x14ac:dyDescent="0.25">
      <c r="A454" s="32" t="s">
        <v>213</v>
      </c>
      <c r="B454" s="33" t="s">
        <v>511</v>
      </c>
      <c r="C454" s="48" t="s">
        <v>254</v>
      </c>
      <c r="D454" s="48" t="s">
        <v>643</v>
      </c>
      <c r="E454" s="35" t="s">
        <v>225</v>
      </c>
      <c r="F454" s="35" t="s">
        <v>512</v>
      </c>
      <c r="G454" s="36" t="str">
        <f t="shared" si="33"/>
        <v>08</v>
      </c>
      <c r="H454" s="10" t="str">
        <f t="shared" si="34"/>
        <v>SF - SN - ROJASPROJCTPM08</v>
      </c>
      <c r="I454" s="37">
        <f t="shared" si="35"/>
        <v>218631.44803355038</v>
      </c>
      <c r="J454" s="38">
        <v>0.2</v>
      </c>
      <c r="K454" s="49">
        <v>1.42</v>
      </c>
      <c r="L454" s="49">
        <v>1.23</v>
      </c>
      <c r="M454" s="40">
        <f t="shared" si="36"/>
        <v>364239.99242389493</v>
      </c>
      <c r="N454" s="41">
        <f t="shared" si="37"/>
        <v>2908.8610506074942</v>
      </c>
      <c r="O454" s="13"/>
    </row>
    <row r="455" spans="1:15" x14ac:dyDescent="0.25">
      <c r="A455" s="32" t="s">
        <v>213</v>
      </c>
      <c r="B455" s="33" t="s">
        <v>513</v>
      </c>
      <c r="C455" s="48" t="s">
        <v>254</v>
      </c>
      <c r="D455" s="48" t="s">
        <v>643</v>
      </c>
      <c r="E455" s="35" t="s">
        <v>225</v>
      </c>
      <c r="F455" s="35" t="s">
        <v>514</v>
      </c>
      <c r="G455" s="36" t="str">
        <f t="shared" si="33"/>
        <v>09</v>
      </c>
      <c r="H455" s="10" t="str">
        <f t="shared" si="34"/>
        <v>SF - SN - ROJASPROJCTPM09</v>
      </c>
      <c r="I455" s="37">
        <f t="shared" si="35"/>
        <v>247053.53627791189</v>
      </c>
      <c r="J455" s="38">
        <v>0.3</v>
      </c>
      <c r="K455" s="49">
        <v>1.42</v>
      </c>
      <c r="L455" s="49">
        <v>1.23</v>
      </c>
      <c r="M455" s="40">
        <f t="shared" si="36"/>
        <v>441978.77640118432</v>
      </c>
      <c r="N455" s="41">
        <f t="shared" si="37"/>
        <v>3529.6916170927911</v>
      </c>
      <c r="O455" s="13"/>
    </row>
    <row r="456" spans="1:15" x14ac:dyDescent="0.25">
      <c r="A456" s="32" t="s">
        <v>213</v>
      </c>
      <c r="B456" s="33" t="s">
        <v>515</v>
      </c>
      <c r="C456" s="48" t="s">
        <v>254</v>
      </c>
      <c r="D456" s="48" t="s">
        <v>643</v>
      </c>
      <c r="E456" s="35" t="s">
        <v>225</v>
      </c>
      <c r="F456" s="35" t="s">
        <v>516</v>
      </c>
      <c r="G456" s="36" t="str">
        <f t="shared" si="33"/>
        <v>10</v>
      </c>
      <c r="H456" s="10" t="str">
        <f t="shared" si="34"/>
        <v>SF - SN - ROJASPROJCTPM10</v>
      </c>
      <c r="I456" s="37">
        <f t="shared" si="35"/>
        <v>338463.34470073931</v>
      </c>
      <c r="J456" s="38">
        <v>0.3</v>
      </c>
      <c r="K456" s="49">
        <v>1.42</v>
      </c>
      <c r="L456" s="49">
        <v>1.23</v>
      </c>
      <c r="M456" s="40">
        <f t="shared" si="36"/>
        <v>605510.92366962263</v>
      </c>
      <c r="N456" s="41">
        <f t="shared" si="37"/>
        <v>4835.6775154171246</v>
      </c>
      <c r="O456" s="13"/>
    </row>
    <row r="457" spans="1:15" x14ac:dyDescent="0.25">
      <c r="A457" s="32" t="s">
        <v>213</v>
      </c>
      <c r="B457" s="33" t="s">
        <v>517</v>
      </c>
      <c r="C457" s="48" t="s">
        <v>254</v>
      </c>
      <c r="D457" s="48" t="s">
        <v>643</v>
      </c>
      <c r="E457" s="35" t="s">
        <v>225</v>
      </c>
      <c r="F457" s="35" t="s">
        <v>518</v>
      </c>
      <c r="G457" s="36" t="str">
        <f t="shared" si="33"/>
        <v>05</v>
      </c>
      <c r="H457" s="10" t="str">
        <f t="shared" si="34"/>
        <v>SF - SN - ROJASPROJCTPU05</v>
      </c>
      <c r="I457" s="37">
        <f t="shared" si="35"/>
        <v>115485.50479024148</v>
      </c>
      <c r="J457" s="38"/>
      <c r="K457" s="49">
        <v>1.42</v>
      </c>
      <c r="L457" s="49">
        <v>1.23</v>
      </c>
      <c r="M457" s="40">
        <f t="shared" si="36"/>
        <v>163989.41680214289</v>
      </c>
      <c r="N457" s="41">
        <f t="shared" si="37"/>
        <v>1309.6377036282245</v>
      </c>
      <c r="O457" s="13"/>
    </row>
    <row r="458" spans="1:15" x14ac:dyDescent="0.25">
      <c r="A458" s="32" t="s">
        <v>213</v>
      </c>
      <c r="B458" s="33" t="s">
        <v>519</v>
      </c>
      <c r="C458" s="48" t="s">
        <v>254</v>
      </c>
      <c r="D458" s="48" t="s">
        <v>643</v>
      </c>
      <c r="E458" s="35" t="s">
        <v>225</v>
      </c>
      <c r="F458" s="35" t="s">
        <v>520</v>
      </c>
      <c r="G458" s="36" t="str">
        <f t="shared" si="33"/>
        <v>06</v>
      </c>
      <c r="H458" s="10" t="str">
        <f t="shared" si="34"/>
        <v>SF - SN - ROJASPROJCTPU06</v>
      </c>
      <c r="I458" s="37">
        <f t="shared" si="35"/>
        <v>139500</v>
      </c>
      <c r="J458" s="38">
        <v>0.15</v>
      </c>
      <c r="K458" s="49">
        <v>1.42</v>
      </c>
      <c r="L458" s="49">
        <v>1.23</v>
      </c>
      <c r="M458" s="40">
        <f t="shared" si="36"/>
        <v>223827.75</v>
      </c>
      <c r="N458" s="41">
        <f t="shared" si="37"/>
        <v>1787.5132812499999</v>
      </c>
      <c r="O458" s="13"/>
    </row>
    <row r="459" spans="1:15" x14ac:dyDescent="0.25">
      <c r="A459" s="32" t="s">
        <v>213</v>
      </c>
      <c r="B459" s="33" t="s">
        <v>521</v>
      </c>
      <c r="C459" s="48" t="s">
        <v>254</v>
      </c>
      <c r="D459" s="48" t="s">
        <v>643</v>
      </c>
      <c r="E459" s="35" t="s">
        <v>225</v>
      </c>
      <c r="F459" s="35" t="s">
        <v>522</v>
      </c>
      <c r="G459" s="36" t="str">
        <f t="shared" si="33"/>
        <v>07</v>
      </c>
      <c r="H459" s="10" t="str">
        <f t="shared" si="34"/>
        <v>SF - SN - ROJASPROJCTPU07</v>
      </c>
      <c r="I459" s="37">
        <f t="shared" si="35"/>
        <v>174905.15842684029</v>
      </c>
      <c r="J459" s="38">
        <v>0.2</v>
      </c>
      <c r="K459" s="49">
        <v>1.42</v>
      </c>
      <c r="L459" s="49">
        <v>1.23</v>
      </c>
      <c r="M459" s="40">
        <f t="shared" si="36"/>
        <v>291391.9939391159</v>
      </c>
      <c r="N459" s="41">
        <f t="shared" si="37"/>
        <v>2327.0888404859948</v>
      </c>
      <c r="O459" s="13"/>
    </row>
    <row r="460" spans="1:15" x14ac:dyDescent="0.25">
      <c r="A460" s="32" t="s">
        <v>213</v>
      </c>
      <c r="B460" s="33" t="s">
        <v>523</v>
      </c>
      <c r="C460" s="48" t="s">
        <v>254</v>
      </c>
      <c r="D460" s="48" t="s">
        <v>643</v>
      </c>
      <c r="E460" s="35" t="s">
        <v>225</v>
      </c>
      <c r="F460" s="35" t="s">
        <v>524</v>
      </c>
      <c r="G460" s="36" t="str">
        <f t="shared" si="33"/>
        <v>08</v>
      </c>
      <c r="H460" s="10" t="str">
        <f t="shared" si="34"/>
        <v>SF - SN - ROJASPROJCTPU08</v>
      </c>
      <c r="I460" s="37">
        <f t="shared" si="35"/>
        <v>218631.44803355038</v>
      </c>
      <c r="J460" s="38">
        <v>0.2</v>
      </c>
      <c r="K460" s="49">
        <v>1.42</v>
      </c>
      <c r="L460" s="49">
        <v>1.23</v>
      </c>
      <c r="M460" s="40">
        <f t="shared" si="36"/>
        <v>364239.99242389493</v>
      </c>
      <c r="N460" s="41">
        <f t="shared" si="37"/>
        <v>2908.8610506074942</v>
      </c>
      <c r="O460" s="13"/>
    </row>
    <row r="461" spans="1:15" x14ac:dyDescent="0.25">
      <c r="A461" s="32" t="s">
        <v>213</v>
      </c>
      <c r="B461" s="33" t="s">
        <v>525</v>
      </c>
      <c r="C461" s="48" t="s">
        <v>254</v>
      </c>
      <c r="D461" s="48" t="s">
        <v>643</v>
      </c>
      <c r="E461" s="35" t="s">
        <v>225</v>
      </c>
      <c r="F461" s="35" t="s">
        <v>526</v>
      </c>
      <c r="G461" s="36" t="str">
        <f t="shared" si="33"/>
        <v>09</v>
      </c>
      <c r="H461" s="10" t="str">
        <f t="shared" si="34"/>
        <v>SF - SN - ROJASPROJCTPU09</v>
      </c>
      <c r="I461" s="37">
        <f t="shared" si="35"/>
        <v>247053.53627791189</v>
      </c>
      <c r="J461" s="38">
        <v>0.3</v>
      </c>
      <c r="K461" s="49">
        <v>1.42</v>
      </c>
      <c r="L461" s="49">
        <v>1.23</v>
      </c>
      <c r="M461" s="40">
        <f t="shared" si="36"/>
        <v>441978.77640118432</v>
      </c>
      <c r="N461" s="41">
        <f t="shared" si="37"/>
        <v>3529.6916170927911</v>
      </c>
      <c r="O461" s="13"/>
    </row>
    <row r="462" spans="1:15" x14ac:dyDescent="0.25">
      <c r="A462" s="32" t="s">
        <v>213</v>
      </c>
      <c r="B462" s="33" t="s">
        <v>527</v>
      </c>
      <c r="C462" s="48" t="s">
        <v>254</v>
      </c>
      <c r="D462" s="48" t="s">
        <v>643</v>
      </c>
      <c r="E462" s="35" t="s">
        <v>225</v>
      </c>
      <c r="F462" s="35" t="s">
        <v>528</v>
      </c>
      <c r="G462" s="36" t="str">
        <f t="shared" si="33"/>
        <v>10</v>
      </c>
      <c r="H462" s="10" t="str">
        <f t="shared" si="34"/>
        <v>SF - SN - ROJASPROJCTPU10</v>
      </c>
      <c r="I462" s="37">
        <f t="shared" si="35"/>
        <v>338463.34470073931</v>
      </c>
      <c r="J462" s="38">
        <v>0.3</v>
      </c>
      <c r="K462" s="49">
        <v>1.42</v>
      </c>
      <c r="L462" s="49">
        <v>1.23</v>
      </c>
      <c r="M462" s="40">
        <f t="shared" si="36"/>
        <v>605510.92366962263</v>
      </c>
      <c r="N462" s="41">
        <f t="shared" si="37"/>
        <v>4835.6775154171246</v>
      </c>
      <c r="O462" s="13"/>
    </row>
    <row r="463" spans="1:15" x14ac:dyDescent="0.25">
      <c r="A463" s="32" t="s">
        <v>213</v>
      </c>
      <c r="B463" s="33" t="s">
        <v>529</v>
      </c>
      <c r="C463" s="48" t="s">
        <v>254</v>
      </c>
      <c r="D463" s="48" t="s">
        <v>643</v>
      </c>
      <c r="E463" s="35" t="s">
        <v>225</v>
      </c>
      <c r="F463" s="35" t="s">
        <v>530</v>
      </c>
      <c r="G463" s="36" t="str">
        <f t="shared" si="33"/>
        <v>05</v>
      </c>
      <c r="H463" s="10" t="str">
        <f t="shared" si="34"/>
        <v>SF - SN - ROJASPROJCTPW05</v>
      </c>
      <c r="I463" s="37">
        <f t="shared" si="35"/>
        <v>115485.50479024148</v>
      </c>
      <c r="J463" s="38"/>
      <c r="K463" s="49">
        <v>1.42</v>
      </c>
      <c r="L463" s="49">
        <v>1.23</v>
      </c>
      <c r="M463" s="40">
        <f t="shared" si="36"/>
        <v>163989.41680214289</v>
      </c>
      <c r="N463" s="41">
        <f t="shared" si="37"/>
        <v>1309.6377036282245</v>
      </c>
      <c r="O463" s="13"/>
    </row>
    <row r="464" spans="1:15" x14ac:dyDescent="0.25">
      <c r="A464" s="32" t="s">
        <v>213</v>
      </c>
      <c r="B464" s="33" t="s">
        <v>531</v>
      </c>
      <c r="C464" s="48" t="s">
        <v>254</v>
      </c>
      <c r="D464" s="48" t="s">
        <v>643</v>
      </c>
      <c r="E464" s="35" t="s">
        <v>225</v>
      </c>
      <c r="F464" s="35" t="s">
        <v>532</v>
      </c>
      <c r="G464" s="36" t="str">
        <f t="shared" si="33"/>
        <v>06</v>
      </c>
      <c r="H464" s="10" t="str">
        <f t="shared" si="34"/>
        <v>SF - SN - ROJASPROJCTPW06</v>
      </c>
      <c r="I464" s="37">
        <f t="shared" si="35"/>
        <v>153000</v>
      </c>
      <c r="J464" s="38">
        <v>0.15</v>
      </c>
      <c r="K464" s="49">
        <v>1.42</v>
      </c>
      <c r="L464" s="49">
        <v>1.23</v>
      </c>
      <c r="M464" s="40">
        <f t="shared" si="36"/>
        <v>245488.5</v>
      </c>
      <c r="N464" s="41">
        <f t="shared" si="37"/>
        <v>1960.4984374999999</v>
      </c>
      <c r="O464" s="13"/>
    </row>
    <row r="465" spans="1:15" x14ac:dyDescent="0.25">
      <c r="A465" s="32" t="s">
        <v>213</v>
      </c>
      <c r="B465" s="33" t="s">
        <v>533</v>
      </c>
      <c r="C465" s="48" t="s">
        <v>254</v>
      </c>
      <c r="D465" s="48" t="s">
        <v>643</v>
      </c>
      <c r="E465" s="35" t="s">
        <v>225</v>
      </c>
      <c r="F465" s="35" t="s">
        <v>534</v>
      </c>
      <c r="G465" s="36" t="str">
        <f t="shared" si="33"/>
        <v>07</v>
      </c>
      <c r="H465" s="10" t="str">
        <f t="shared" si="34"/>
        <v>SF - SN - ROJASPROJCTPW07</v>
      </c>
      <c r="I465" s="37">
        <f t="shared" si="35"/>
        <v>174905.15842684029</v>
      </c>
      <c r="J465" s="38">
        <v>0.2</v>
      </c>
      <c r="K465" s="49">
        <v>1.42</v>
      </c>
      <c r="L465" s="49">
        <v>1.23</v>
      </c>
      <c r="M465" s="40">
        <f t="shared" si="36"/>
        <v>291391.9939391159</v>
      </c>
      <c r="N465" s="41">
        <f t="shared" si="37"/>
        <v>2327.0888404859948</v>
      </c>
      <c r="O465" s="13"/>
    </row>
    <row r="466" spans="1:15" x14ac:dyDescent="0.25">
      <c r="A466" s="32" t="s">
        <v>213</v>
      </c>
      <c r="B466" s="33" t="s">
        <v>535</v>
      </c>
      <c r="C466" s="48" t="s">
        <v>254</v>
      </c>
      <c r="D466" s="48" t="s">
        <v>643</v>
      </c>
      <c r="E466" s="35" t="s">
        <v>225</v>
      </c>
      <c r="F466" s="35" t="s">
        <v>536</v>
      </c>
      <c r="G466" s="36" t="str">
        <f t="shared" si="33"/>
        <v>08</v>
      </c>
      <c r="H466" s="10" t="str">
        <f t="shared" si="34"/>
        <v>SF - SN - ROJASPROJCTPW08</v>
      </c>
      <c r="I466" s="37">
        <f t="shared" si="35"/>
        <v>218631.44803355038</v>
      </c>
      <c r="J466" s="38">
        <v>0.2</v>
      </c>
      <c r="K466" s="49">
        <v>1.42</v>
      </c>
      <c r="L466" s="49">
        <v>1.23</v>
      </c>
      <c r="M466" s="40">
        <f t="shared" si="36"/>
        <v>364239.99242389493</v>
      </c>
      <c r="N466" s="41">
        <f t="shared" si="37"/>
        <v>2908.8610506074942</v>
      </c>
      <c r="O466" s="13"/>
    </row>
    <row r="467" spans="1:15" x14ac:dyDescent="0.25">
      <c r="A467" s="32" t="s">
        <v>213</v>
      </c>
      <c r="B467" s="33" t="s">
        <v>537</v>
      </c>
      <c r="C467" s="48" t="s">
        <v>254</v>
      </c>
      <c r="D467" s="48" t="s">
        <v>643</v>
      </c>
      <c r="E467" s="35" t="s">
        <v>225</v>
      </c>
      <c r="F467" s="35" t="s">
        <v>538</v>
      </c>
      <c r="G467" s="36" t="str">
        <f t="shared" si="33"/>
        <v>09</v>
      </c>
      <c r="H467" s="10" t="str">
        <f t="shared" si="34"/>
        <v>SF - SN - ROJASPROJCTPW09</v>
      </c>
      <c r="I467" s="37">
        <f t="shared" si="35"/>
        <v>247053.53627791189</v>
      </c>
      <c r="J467" s="38">
        <v>0.3</v>
      </c>
      <c r="K467" s="49">
        <v>1.42</v>
      </c>
      <c r="L467" s="49">
        <v>1.23</v>
      </c>
      <c r="M467" s="40">
        <f t="shared" si="36"/>
        <v>441978.77640118432</v>
      </c>
      <c r="N467" s="41">
        <f t="shared" si="37"/>
        <v>3529.6916170927911</v>
      </c>
      <c r="O467" s="13"/>
    </row>
    <row r="468" spans="1:15" ht="15.75" thickBot="1" x14ac:dyDescent="0.3">
      <c r="A468" s="55" t="s">
        <v>213</v>
      </c>
      <c r="B468" s="33" t="s">
        <v>539</v>
      </c>
      <c r="C468" s="48" t="s">
        <v>254</v>
      </c>
      <c r="D468" s="48" t="s">
        <v>643</v>
      </c>
      <c r="E468" s="35" t="s">
        <v>225</v>
      </c>
      <c r="F468" s="35" t="s">
        <v>540</v>
      </c>
      <c r="G468" s="36" t="str">
        <f t="shared" si="33"/>
        <v>10</v>
      </c>
      <c r="H468" s="10" t="str">
        <f t="shared" si="34"/>
        <v>SF - SN - ROJASPROJCTPW10</v>
      </c>
      <c r="I468" s="37">
        <f t="shared" si="35"/>
        <v>338463.34470073931</v>
      </c>
      <c r="J468" s="38">
        <v>0.3</v>
      </c>
      <c r="K468" s="49">
        <v>1.42</v>
      </c>
      <c r="L468" s="49">
        <v>1.23</v>
      </c>
      <c r="M468" s="40">
        <f t="shared" si="36"/>
        <v>605510.92366962263</v>
      </c>
      <c r="N468" s="41">
        <f t="shared" si="37"/>
        <v>4835.6775154171246</v>
      </c>
      <c r="O468" s="13"/>
    </row>
    <row r="469" spans="1:15" x14ac:dyDescent="0.25">
      <c r="A469" s="45" t="s">
        <v>266</v>
      </c>
      <c r="B469" s="33" t="s">
        <v>508</v>
      </c>
      <c r="C469" s="48" t="s">
        <v>254</v>
      </c>
      <c r="D469" s="48" t="s">
        <v>643</v>
      </c>
      <c r="E469" s="35" t="s">
        <v>541</v>
      </c>
      <c r="F469" s="35" t="s">
        <v>542</v>
      </c>
      <c r="G469" s="36" t="str">
        <f t="shared" si="33"/>
        <v>05</v>
      </c>
      <c r="H469" s="10" t="str">
        <f t="shared" si="34"/>
        <v>SF - SN - ROJASSERMGTMU05</v>
      </c>
      <c r="I469" s="37">
        <f t="shared" si="35"/>
        <v>115485.50479024148</v>
      </c>
      <c r="J469" s="38"/>
      <c r="K469" s="49">
        <v>1.42</v>
      </c>
      <c r="L469" s="49">
        <v>1.23</v>
      </c>
      <c r="M469" s="40">
        <f t="shared" si="36"/>
        <v>163989.41680214289</v>
      </c>
      <c r="N469" s="41">
        <f t="shared" si="37"/>
        <v>1309.6377036282245</v>
      </c>
      <c r="O469" s="13"/>
    </row>
    <row r="470" spans="1:15" x14ac:dyDescent="0.25">
      <c r="A470" s="32" t="s">
        <v>266</v>
      </c>
      <c r="B470" s="33" t="s">
        <v>543</v>
      </c>
      <c r="C470" s="48" t="s">
        <v>254</v>
      </c>
      <c r="D470" s="48" t="s">
        <v>643</v>
      </c>
      <c r="E470" s="35" t="s">
        <v>541</v>
      </c>
      <c r="F470" s="35" t="s">
        <v>544</v>
      </c>
      <c r="G470" s="36" t="str">
        <f t="shared" si="33"/>
        <v>06</v>
      </c>
      <c r="H470" s="10" t="str">
        <f t="shared" si="34"/>
        <v>SF - SN - ROJASSERMGTMU06</v>
      </c>
      <c r="I470" s="37">
        <f t="shared" si="35"/>
        <v>139500</v>
      </c>
      <c r="J470" s="38">
        <v>0.15</v>
      </c>
      <c r="K470" s="49">
        <v>1.42</v>
      </c>
      <c r="L470" s="49">
        <v>1.23</v>
      </c>
      <c r="M470" s="40">
        <f t="shared" si="36"/>
        <v>223827.75</v>
      </c>
      <c r="N470" s="41">
        <f t="shared" si="37"/>
        <v>1787.5132812499999</v>
      </c>
      <c r="O470" s="13"/>
    </row>
    <row r="471" spans="1:15" x14ac:dyDescent="0.25">
      <c r="A471" s="32" t="s">
        <v>266</v>
      </c>
      <c r="B471" s="33" t="s">
        <v>545</v>
      </c>
      <c r="C471" s="48" t="s">
        <v>254</v>
      </c>
      <c r="D471" s="48" t="s">
        <v>643</v>
      </c>
      <c r="E471" s="35" t="s">
        <v>541</v>
      </c>
      <c r="F471" s="35" t="s">
        <v>546</v>
      </c>
      <c r="G471" s="36" t="str">
        <f t="shared" si="33"/>
        <v>07</v>
      </c>
      <c r="H471" s="10" t="str">
        <f t="shared" si="34"/>
        <v>SF - SN - ROJASSERMGTMU07</v>
      </c>
      <c r="I471" s="37">
        <f t="shared" si="35"/>
        <v>174905.15842684029</v>
      </c>
      <c r="J471" s="38">
        <v>0.2</v>
      </c>
      <c r="K471" s="49">
        <v>1.42</v>
      </c>
      <c r="L471" s="49">
        <v>1.23</v>
      </c>
      <c r="M471" s="40">
        <f t="shared" si="36"/>
        <v>291391.9939391159</v>
      </c>
      <c r="N471" s="41">
        <f t="shared" si="37"/>
        <v>2327.0888404859948</v>
      </c>
      <c r="O471" s="13"/>
    </row>
    <row r="472" spans="1:15" x14ac:dyDescent="0.25">
      <c r="A472" s="32" t="s">
        <v>266</v>
      </c>
      <c r="B472" s="33" t="s">
        <v>547</v>
      </c>
      <c r="C472" s="48" t="s">
        <v>254</v>
      </c>
      <c r="D472" s="48" t="s">
        <v>643</v>
      </c>
      <c r="E472" s="35" t="s">
        <v>541</v>
      </c>
      <c r="F472" s="35" t="s">
        <v>548</v>
      </c>
      <c r="G472" s="36" t="str">
        <f t="shared" si="33"/>
        <v>08</v>
      </c>
      <c r="H472" s="10" t="str">
        <f t="shared" si="34"/>
        <v>SF - SN - ROJASSERMGTMU08</v>
      </c>
      <c r="I472" s="37">
        <f t="shared" si="35"/>
        <v>218631.44803355038</v>
      </c>
      <c r="J472" s="38">
        <v>0.2</v>
      </c>
      <c r="K472" s="49">
        <v>1.42</v>
      </c>
      <c r="L472" s="49">
        <v>1.23</v>
      </c>
      <c r="M472" s="40">
        <f t="shared" si="36"/>
        <v>364239.99242389493</v>
      </c>
      <c r="N472" s="41">
        <f t="shared" si="37"/>
        <v>2908.8610506074942</v>
      </c>
      <c r="O472" s="13"/>
    </row>
    <row r="473" spans="1:15" x14ac:dyDescent="0.25">
      <c r="A473" s="32" t="s">
        <v>266</v>
      </c>
      <c r="B473" s="33" t="s">
        <v>549</v>
      </c>
      <c r="C473" s="48" t="s">
        <v>254</v>
      </c>
      <c r="D473" s="48" t="s">
        <v>643</v>
      </c>
      <c r="E473" s="35" t="s">
        <v>541</v>
      </c>
      <c r="F473" s="35" t="s">
        <v>550</v>
      </c>
      <c r="G473" s="36" t="str">
        <f t="shared" si="33"/>
        <v>09</v>
      </c>
      <c r="H473" s="10" t="str">
        <f t="shared" si="34"/>
        <v>SF - SN - ROJASSERMGTMU09</v>
      </c>
      <c r="I473" s="37">
        <f t="shared" si="35"/>
        <v>247053.53627791189</v>
      </c>
      <c r="J473" s="38">
        <v>0.3</v>
      </c>
      <c r="K473" s="49">
        <v>1.42</v>
      </c>
      <c r="L473" s="49">
        <v>1.23</v>
      </c>
      <c r="M473" s="40">
        <f t="shared" si="36"/>
        <v>441978.77640118432</v>
      </c>
      <c r="N473" s="41">
        <f t="shared" si="37"/>
        <v>3529.6916170927911</v>
      </c>
      <c r="O473" s="13"/>
    </row>
    <row r="474" spans="1:15" x14ac:dyDescent="0.25">
      <c r="A474" s="32" t="s">
        <v>266</v>
      </c>
      <c r="B474" s="33" t="s">
        <v>551</v>
      </c>
      <c r="C474" s="48" t="s">
        <v>254</v>
      </c>
      <c r="D474" s="48" t="s">
        <v>643</v>
      </c>
      <c r="E474" s="35" t="s">
        <v>541</v>
      </c>
      <c r="F474" s="35" t="s">
        <v>552</v>
      </c>
      <c r="G474" s="36" t="str">
        <f t="shared" si="33"/>
        <v>10</v>
      </c>
      <c r="H474" s="10" t="str">
        <f t="shared" si="34"/>
        <v>SF - SN - ROJASSERMGTMU10</v>
      </c>
      <c r="I474" s="37">
        <f t="shared" si="35"/>
        <v>338463.34470073931</v>
      </c>
      <c r="J474" s="38">
        <v>0.3</v>
      </c>
      <c r="K474" s="49">
        <v>1.42</v>
      </c>
      <c r="L474" s="49">
        <v>1.23</v>
      </c>
      <c r="M474" s="40">
        <f t="shared" si="36"/>
        <v>605510.92366962263</v>
      </c>
      <c r="N474" s="41">
        <f t="shared" si="37"/>
        <v>4835.6775154171246</v>
      </c>
      <c r="O474" s="13"/>
    </row>
    <row r="475" spans="1:15" x14ac:dyDescent="0.25">
      <c r="A475" s="32" t="s">
        <v>266</v>
      </c>
      <c r="B475" s="33" t="s">
        <v>517</v>
      </c>
      <c r="C475" s="48" t="s">
        <v>254</v>
      </c>
      <c r="D475" s="48" t="s">
        <v>643</v>
      </c>
      <c r="E475" s="35" t="s">
        <v>541</v>
      </c>
      <c r="F475" s="35" t="s">
        <v>553</v>
      </c>
      <c r="G475" s="36" t="str">
        <f t="shared" si="33"/>
        <v>05</v>
      </c>
      <c r="H475" s="10" t="str">
        <f t="shared" si="34"/>
        <v>SF - SN - ROJASSERMGTMV05</v>
      </c>
      <c r="I475" s="37">
        <f t="shared" si="35"/>
        <v>115485.50479024148</v>
      </c>
      <c r="J475" s="38"/>
      <c r="K475" s="49">
        <v>1.42</v>
      </c>
      <c r="L475" s="49">
        <v>1.23</v>
      </c>
      <c r="M475" s="40">
        <f t="shared" si="36"/>
        <v>163989.41680214289</v>
      </c>
      <c r="N475" s="41">
        <f t="shared" si="37"/>
        <v>1309.6377036282245</v>
      </c>
      <c r="O475" s="13"/>
    </row>
    <row r="476" spans="1:15" x14ac:dyDescent="0.25">
      <c r="A476" s="32" t="s">
        <v>266</v>
      </c>
      <c r="B476" s="33" t="s">
        <v>554</v>
      </c>
      <c r="C476" s="48" t="s">
        <v>254</v>
      </c>
      <c r="D476" s="48" t="s">
        <v>643</v>
      </c>
      <c r="E476" s="35" t="s">
        <v>541</v>
      </c>
      <c r="F476" s="35" t="s">
        <v>555</v>
      </c>
      <c r="G476" s="36" t="str">
        <f t="shared" si="33"/>
        <v>06</v>
      </c>
      <c r="H476" s="10" t="str">
        <f t="shared" si="34"/>
        <v>SF - SN - ROJASSERMGTMV06</v>
      </c>
      <c r="I476" s="37">
        <f t="shared" si="35"/>
        <v>139500</v>
      </c>
      <c r="J476" s="38">
        <v>0.15</v>
      </c>
      <c r="K476" s="49">
        <v>1.42</v>
      </c>
      <c r="L476" s="49">
        <v>1.23</v>
      </c>
      <c r="M476" s="40">
        <f t="shared" si="36"/>
        <v>223827.75</v>
      </c>
      <c r="N476" s="41">
        <f t="shared" si="37"/>
        <v>1787.5132812499999</v>
      </c>
      <c r="O476" s="13"/>
    </row>
    <row r="477" spans="1:15" x14ac:dyDescent="0.25">
      <c r="A477" s="32" t="s">
        <v>266</v>
      </c>
      <c r="B477" s="33" t="s">
        <v>556</v>
      </c>
      <c r="C477" s="48" t="s">
        <v>254</v>
      </c>
      <c r="D477" s="48" t="s">
        <v>643</v>
      </c>
      <c r="E477" s="35" t="s">
        <v>541</v>
      </c>
      <c r="F477" s="35" t="s">
        <v>557</v>
      </c>
      <c r="G477" s="36" t="str">
        <f t="shared" si="33"/>
        <v>07</v>
      </c>
      <c r="H477" s="10" t="str">
        <f t="shared" si="34"/>
        <v>SF - SN - ROJASSERMGTMV07</v>
      </c>
      <c r="I477" s="37">
        <f t="shared" si="35"/>
        <v>174905.15842684029</v>
      </c>
      <c r="J477" s="38">
        <v>0.2</v>
      </c>
      <c r="K477" s="49">
        <v>1.42</v>
      </c>
      <c r="L477" s="49">
        <v>1.23</v>
      </c>
      <c r="M477" s="40">
        <f t="shared" si="36"/>
        <v>291391.9939391159</v>
      </c>
      <c r="N477" s="41">
        <f t="shared" si="37"/>
        <v>2327.0888404859948</v>
      </c>
      <c r="O477" s="13"/>
    </row>
    <row r="478" spans="1:15" x14ac:dyDescent="0.25">
      <c r="A478" s="32" t="s">
        <v>266</v>
      </c>
      <c r="B478" s="33" t="s">
        <v>558</v>
      </c>
      <c r="C478" s="48" t="s">
        <v>254</v>
      </c>
      <c r="D478" s="48" t="s">
        <v>643</v>
      </c>
      <c r="E478" s="35" t="s">
        <v>541</v>
      </c>
      <c r="F478" s="35" t="s">
        <v>559</v>
      </c>
      <c r="G478" s="36" t="str">
        <f t="shared" si="33"/>
        <v>08</v>
      </c>
      <c r="H478" s="10" t="str">
        <f t="shared" si="34"/>
        <v>SF - SN - ROJASSERMGTMV08</v>
      </c>
      <c r="I478" s="37">
        <f t="shared" si="35"/>
        <v>218631.44803355038</v>
      </c>
      <c r="J478" s="38">
        <v>0.2</v>
      </c>
      <c r="K478" s="49">
        <v>1.42</v>
      </c>
      <c r="L478" s="49">
        <v>1.23</v>
      </c>
      <c r="M478" s="40">
        <f t="shared" si="36"/>
        <v>364239.99242389493</v>
      </c>
      <c r="N478" s="41">
        <f t="shared" si="37"/>
        <v>2908.8610506074942</v>
      </c>
      <c r="O478" s="13"/>
    </row>
    <row r="479" spans="1:15" x14ac:dyDescent="0.25">
      <c r="A479" s="32" t="s">
        <v>266</v>
      </c>
      <c r="B479" s="33" t="s">
        <v>560</v>
      </c>
      <c r="C479" s="48" t="s">
        <v>254</v>
      </c>
      <c r="D479" s="48" t="s">
        <v>643</v>
      </c>
      <c r="E479" s="35" t="s">
        <v>541</v>
      </c>
      <c r="F479" s="35" t="s">
        <v>561</v>
      </c>
      <c r="G479" s="36" t="str">
        <f t="shared" si="33"/>
        <v>09</v>
      </c>
      <c r="H479" s="10" t="str">
        <f t="shared" si="34"/>
        <v>SF - SN - ROJASSERMGTMV09</v>
      </c>
      <c r="I479" s="37">
        <f t="shared" si="35"/>
        <v>247053.53627791189</v>
      </c>
      <c r="J479" s="38">
        <v>0.3</v>
      </c>
      <c r="K479" s="49">
        <v>1.42</v>
      </c>
      <c r="L479" s="49">
        <v>1.23</v>
      </c>
      <c r="M479" s="40">
        <f t="shared" si="36"/>
        <v>441978.77640118432</v>
      </c>
      <c r="N479" s="41">
        <f t="shared" si="37"/>
        <v>3529.6916170927911</v>
      </c>
      <c r="O479" s="13"/>
    </row>
    <row r="480" spans="1:15" x14ac:dyDescent="0.25">
      <c r="A480" s="32" t="s">
        <v>266</v>
      </c>
      <c r="B480" s="33" t="s">
        <v>562</v>
      </c>
      <c r="C480" s="48" t="s">
        <v>254</v>
      </c>
      <c r="D480" s="48" t="s">
        <v>643</v>
      </c>
      <c r="E480" s="35" t="s">
        <v>541</v>
      </c>
      <c r="F480" s="35" t="s">
        <v>563</v>
      </c>
      <c r="G480" s="36" t="str">
        <f t="shared" si="33"/>
        <v>10</v>
      </c>
      <c r="H480" s="10" t="str">
        <f t="shared" si="34"/>
        <v>SF - SN - ROJASSERMGTMV10</v>
      </c>
      <c r="I480" s="37">
        <f t="shared" si="35"/>
        <v>338463.34470073931</v>
      </c>
      <c r="J480" s="38">
        <v>0.3</v>
      </c>
      <c r="K480" s="49">
        <v>1.42</v>
      </c>
      <c r="L480" s="49">
        <v>1.23</v>
      </c>
      <c r="M480" s="40">
        <f t="shared" si="36"/>
        <v>605510.92366962263</v>
      </c>
      <c r="N480" s="41">
        <f t="shared" si="37"/>
        <v>4835.6775154171246</v>
      </c>
      <c r="O480" s="13"/>
    </row>
    <row r="481" spans="1:15" x14ac:dyDescent="0.25">
      <c r="A481" s="32" t="s">
        <v>266</v>
      </c>
      <c r="B481" s="33" t="s">
        <v>529</v>
      </c>
      <c r="C481" s="48" t="s">
        <v>254</v>
      </c>
      <c r="D481" s="48" t="s">
        <v>643</v>
      </c>
      <c r="E481" s="35" t="s">
        <v>541</v>
      </c>
      <c r="F481" s="35" t="s">
        <v>564</v>
      </c>
      <c r="G481" s="36" t="str">
        <f t="shared" si="33"/>
        <v>05</v>
      </c>
      <c r="H481" s="10" t="str">
        <f t="shared" si="34"/>
        <v>SF - SN - ROJASSERMGTMW05</v>
      </c>
      <c r="I481" s="37">
        <f t="shared" si="35"/>
        <v>115485.50479024148</v>
      </c>
      <c r="J481" s="38"/>
      <c r="K481" s="49">
        <v>1.42</v>
      </c>
      <c r="L481" s="49">
        <v>1.23</v>
      </c>
      <c r="M481" s="40">
        <f t="shared" si="36"/>
        <v>163989.41680214289</v>
      </c>
      <c r="N481" s="41">
        <f t="shared" si="37"/>
        <v>1309.6377036282245</v>
      </c>
      <c r="O481" s="13"/>
    </row>
    <row r="482" spans="1:15" x14ac:dyDescent="0.25">
      <c r="A482" s="32" t="s">
        <v>266</v>
      </c>
      <c r="B482" s="33" t="s">
        <v>565</v>
      </c>
      <c r="C482" s="48" t="s">
        <v>254</v>
      </c>
      <c r="D482" s="48" t="s">
        <v>643</v>
      </c>
      <c r="E482" s="35" t="s">
        <v>541</v>
      </c>
      <c r="F482" s="35" t="s">
        <v>566</v>
      </c>
      <c r="G482" s="36" t="str">
        <f t="shared" si="33"/>
        <v>06</v>
      </c>
      <c r="H482" s="10" t="str">
        <f t="shared" si="34"/>
        <v>SF - SN - ROJASSERMGTMW06</v>
      </c>
      <c r="I482" s="37">
        <f t="shared" si="35"/>
        <v>139500</v>
      </c>
      <c r="J482" s="38">
        <v>0.15</v>
      </c>
      <c r="K482" s="49">
        <v>1.42</v>
      </c>
      <c r="L482" s="49">
        <v>1.23</v>
      </c>
      <c r="M482" s="40">
        <f t="shared" si="36"/>
        <v>223827.75</v>
      </c>
      <c r="N482" s="41">
        <f t="shared" si="37"/>
        <v>1787.5132812499999</v>
      </c>
      <c r="O482" s="13"/>
    </row>
    <row r="483" spans="1:15" x14ac:dyDescent="0.25">
      <c r="A483" s="32" t="s">
        <v>266</v>
      </c>
      <c r="B483" s="33" t="s">
        <v>567</v>
      </c>
      <c r="C483" s="48" t="s">
        <v>254</v>
      </c>
      <c r="D483" s="48" t="s">
        <v>643</v>
      </c>
      <c r="E483" s="35" t="s">
        <v>541</v>
      </c>
      <c r="F483" s="35" t="s">
        <v>568</v>
      </c>
      <c r="G483" s="36" t="str">
        <f t="shared" si="33"/>
        <v>07</v>
      </c>
      <c r="H483" s="10" t="str">
        <f t="shared" si="34"/>
        <v>SF - SN - ROJASSERMGTMW07</v>
      </c>
      <c r="I483" s="37">
        <f t="shared" si="35"/>
        <v>174905.15842684029</v>
      </c>
      <c r="J483" s="38">
        <v>0.2</v>
      </c>
      <c r="K483" s="49">
        <v>1.42</v>
      </c>
      <c r="L483" s="49">
        <v>1.23</v>
      </c>
      <c r="M483" s="40">
        <f t="shared" si="36"/>
        <v>291391.9939391159</v>
      </c>
      <c r="N483" s="41">
        <f t="shared" si="37"/>
        <v>2327.0888404859948</v>
      </c>
      <c r="O483" s="13"/>
    </row>
    <row r="484" spans="1:15" x14ac:dyDescent="0.25">
      <c r="A484" s="32" t="s">
        <v>266</v>
      </c>
      <c r="B484" s="33" t="s">
        <v>569</v>
      </c>
      <c r="C484" s="48" t="s">
        <v>254</v>
      </c>
      <c r="D484" s="48" t="s">
        <v>643</v>
      </c>
      <c r="E484" s="35" t="s">
        <v>541</v>
      </c>
      <c r="F484" s="35" t="s">
        <v>570</v>
      </c>
      <c r="G484" s="36" t="str">
        <f t="shared" si="33"/>
        <v>08</v>
      </c>
      <c r="H484" s="10" t="str">
        <f t="shared" si="34"/>
        <v>SF - SN - ROJASSERMGTMW08</v>
      </c>
      <c r="I484" s="37">
        <f t="shared" si="35"/>
        <v>218631.44803355038</v>
      </c>
      <c r="J484" s="38">
        <v>0.2</v>
      </c>
      <c r="K484" s="49">
        <v>1.42</v>
      </c>
      <c r="L484" s="49">
        <v>1.23</v>
      </c>
      <c r="M484" s="40">
        <f t="shared" si="36"/>
        <v>364239.99242389493</v>
      </c>
      <c r="N484" s="41">
        <f t="shared" si="37"/>
        <v>2908.8610506074942</v>
      </c>
      <c r="O484" s="13"/>
    </row>
    <row r="485" spans="1:15" x14ac:dyDescent="0.25">
      <c r="A485" s="32" t="s">
        <v>266</v>
      </c>
      <c r="B485" s="33" t="s">
        <v>571</v>
      </c>
      <c r="C485" s="48" t="s">
        <v>254</v>
      </c>
      <c r="D485" s="48" t="s">
        <v>643</v>
      </c>
      <c r="E485" s="35" t="s">
        <v>541</v>
      </c>
      <c r="F485" s="35" t="s">
        <v>572</v>
      </c>
      <c r="G485" s="36" t="str">
        <f t="shared" si="33"/>
        <v>09</v>
      </c>
      <c r="H485" s="10" t="str">
        <f t="shared" si="34"/>
        <v>SF - SN - ROJASSERMGTMW09</v>
      </c>
      <c r="I485" s="37">
        <f t="shared" si="35"/>
        <v>247053.53627791189</v>
      </c>
      <c r="J485" s="38">
        <v>0.3</v>
      </c>
      <c r="K485" s="49">
        <v>1.42</v>
      </c>
      <c r="L485" s="49">
        <v>1.23</v>
      </c>
      <c r="M485" s="40">
        <f t="shared" si="36"/>
        <v>441978.77640118432</v>
      </c>
      <c r="N485" s="41">
        <f t="shared" si="37"/>
        <v>3529.6916170927911</v>
      </c>
      <c r="O485" s="13"/>
    </row>
    <row r="486" spans="1:15" ht="15.75" thickBot="1" x14ac:dyDescent="0.3">
      <c r="A486" s="32" t="s">
        <v>266</v>
      </c>
      <c r="B486" s="33" t="s">
        <v>573</v>
      </c>
      <c r="C486" s="48" t="s">
        <v>254</v>
      </c>
      <c r="D486" s="48" t="s">
        <v>643</v>
      </c>
      <c r="E486" s="35" t="s">
        <v>541</v>
      </c>
      <c r="F486" s="35" t="s">
        <v>574</v>
      </c>
      <c r="G486" s="36" t="str">
        <f t="shared" si="33"/>
        <v>10</v>
      </c>
      <c r="H486" s="10" t="str">
        <f t="shared" si="34"/>
        <v>SF - SN - ROJASSERMGTMW10</v>
      </c>
      <c r="I486" s="37">
        <f t="shared" si="35"/>
        <v>338463.34470073931</v>
      </c>
      <c r="J486" s="38">
        <v>0.3</v>
      </c>
      <c r="K486" s="49">
        <v>1.42</v>
      </c>
      <c r="L486" s="49">
        <v>1.23</v>
      </c>
      <c r="M486" s="40">
        <f t="shared" si="36"/>
        <v>605510.92366962263</v>
      </c>
      <c r="N486" s="41">
        <f t="shared" si="37"/>
        <v>4835.6775154171246</v>
      </c>
      <c r="O486" s="13"/>
    </row>
    <row r="487" spans="1:15" x14ac:dyDescent="0.25">
      <c r="A487" s="45" t="s">
        <v>116</v>
      </c>
      <c r="B487" s="33" t="s">
        <v>209</v>
      </c>
      <c r="C487" s="48" t="s">
        <v>254</v>
      </c>
      <c r="D487" s="48" t="s">
        <v>643</v>
      </c>
      <c r="E487" s="35" t="s">
        <v>159</v>
      </c>
      <c r="F487" s="35" t="s">
        <v>114</v>
      </c>
      <c r="G487" s="36" t="str">
        <f t="shared" si="33"/>
        <v>00</v>
      </c>
      <c r="H487" s="10" t="str">
        <f t="shared" si="34"/>
        <v>SF - SN - ROJASDEVELOTR00</v>
      </c>
      <c r="I487" s="37">
        <f t="shared" si="35"/>
        <v>0</v>
      </c>
      <c r="J487" s="38"/>
      <c r="K487" s="49">
        <v>1.32</v>
      </c>
      <c r="L487" s="49">
        <v>1.151</v>
      </c>
      <c r="M487" s="40">
        <f t="shared" si="36"/>
        <v>0</v>
      </c>
      <c r="N487" s="41">
        <f t="shared" si="37"/>
        <v>0</v>
      </c>
      <c r="O487" s="13"/>
    </row>
    <row r="488" spans="1:15" x14ac:dyDescent="0.25">
      <c r="A488" s="32" t="s">
        <v>116</v>
      </c>
      <c r="B488" s="33" t="s">
        <v>173</v>
      </c>
      <c r="C488" s="48" t="s">
        <v>254</v>
      </c>
      <c r="D488" s="48" t="s">
        <v>643</v>
      </c>
      <c r="E488" s="35" t="s">
        <v>159</v>
      </c>
      <c r="F488" s="35" t="s">
        <v>68</v>
      </c>
      <c r="G488" s="36" t="str">
        <f t="shared" ref="G488:G551" si="38">RIGHT(F488,2)</f>
        <v>01</v>
      </c>
      <c r="H488" s="10" t="str">
        <f t="shared" ref="H488:H551" si="39">CONCATENATE(D488,E488,F488)</f>
        <v>SF - SN - ROJASDEVELOGX01</v>
      </c>
      <c r="I488" s="37">
        <f t="shared" ref="I488:I551" si="40">I198*$I$293</f>
        <v>44101.212809303572</v>
      </c>
      <c r="J488" s="38"/>
      <c r="K488" s="49">
        <v>1.32</v>
      </c>
      <c r="L488" s="49">
        <v>1.151</v>
      </c>
      <c r="M488" s="40">
        <f t="shared" ref="M488:M551" si="41">+I488*K488+I488*J488*L488</f>
        <v>58213.600908280714</v>
      </c>
      <c r="N488" s="41">
        <f t="shared" ref="N488:N551" si="42">+M488*12*(1+$N$2)/$N$3</f>
        <v>464.90028503140849</v>
      </c>
      <c r="O488" s="13"/>
    </row>
    <row r="489" spans="1:15" x14ac:dyDescent="0.25">
      <c r="A489" s="32" t="s">
        <v>116</v>
      </c>
      <c r="B489" s="33" t="s">
        <v>174</v>
      </c>
      <c r="C489" s="48" t="s">
        <v>254</v>
      </c>
      <c r="D489" s="48" t="s">
        <v>643</v>
      </c>
      <c r="E489" s="35" t="s">
        <v>159</v>
      </c>
      <c r="F489" s="35" t="s">
        <v>69</v>
      </c>
      <c r="G489" s="36" t="str">
        <f t="shared" si="38"/>
        <v>02</v>
      </c>
      <c r="H489" s="10" t="str">
        <f t="shared" si="39"/>
        <v>SF - SN - ROJASDEVELOGX02</v>
      </c>
      <c r="I489" s="37">
        <f t="shared" si="40"/>
        <v>56107.554036435708</v>
      </c>
      <c r="J489" s="38"/>
      <c r="K489" s="49">
        <v>1.32</v>
      </c>
      <c r="L489" s="49">
        <v>1.151</v>
      </c>
      <c r="M489" s="40">
        <f t="shared" si="41"/>
        <v>74061.97132809514</v>
      </c>
      <c r="N489" s="41">
        <f t="shared" si="42"/>
        <v>591.46713213409305</v>
      </c>
      <c r="O489" s="13"/>
    </row>
    <row r="490" spans="1:15" x14ac:dyDescent="0.25">
      <c r="A490" s="32" t="s">
        <v>116</v>
      </c>
      <c r="B490" s="33" t="s">
        <v>197</v>
      </c>
      <c r="C490" s="48" t="s">
        <v>254</v>
      </c>
      <c r="D490" s="48" t="s">
        <v>643</v>
      </c>
      <c r="E490" s="35" t="s">
        <v>159</v>
      </c>
      <c r="F490" s="35" t="s">
        <v>93</v>
      </c>
      <c r="G490" s="36" t="str">
        <f t="shared" si="38"/>
        <v>02</v>
      </c>
      <c r="H490" s="10" t="str">
        <f t="shared" si="39"/>
        <v>SF - SN - ROJASDEVELOJX02</v>
      </c>
      <c r="I490" s="37">
        <f t="shared" si="40"/>
        <v>51618.949713520844</v>
      </c>
      <c r="J490" s="38"/>
      <c r="K490" s="49">
        <v>1.32</v>
      </c>
      <c r="L490" s="49">
        <v>1.151</v>
      </c>
      <c r="M490" s="40">
        <f t="shared" si="41"/>
        <v>68137.013621847524</v>
      </c>
      <c r="N490" s="41">
        <f t="shared" si="42"/>
        <v>544.14976156336559</v>
      </c>
      <c r="O490" s="13"/>
    </row>
    <row r="491" spans="1:15" x14ac:dyDescent="0.25">
      <c r="A491" s="32" t="s">
        <v>116</v>
      </c>
      <c r="B491" s="33" t="s">
        <v>118</v>
      </c>
      <c r="C491" s="48" t="s">
        <v>254</v>
      </c>
      <c r="D491" s="48" t="s">
        <v>643</v>
      </c>
      <c r="E491" s="35" t="s">
        <v>159</v>
      </c>
      <c r="F491" s="35" t="s">
        <v>81</v>
      </c>
      <c r="G491" s="36" t="str">
        <f t="shared" si="38"/>
        <v>02</v>
      </c>
      <c r="H491" s="10" t="str">
        <f t="shared" si="39"/>
        <v>SF - SN - ROJASDEVELOHX02</v>
      </c>
      <c r="I491" s="37">
        <f t="shared" si="40"/>
        <v>58351.856197893139</v>
      </c>
      <c r="J491" s="38"/>
      <c r="K491" s="49">
        <v>1.42</v>
      </c>
      <c r="L491" s="49">
        <v>1.23</v>
      </c>
      <c r="M491" s="40">
        <f t="shared" si="41"/>
        <v>82859.635801008248</v>
      </c>
      <c r="N491" s="41">
        <f t="shared" si="42"/>
        <v>661.72625813305194</v>
      </c>
      <c r="O491" s="13"/>
    </row>
    <row r="492" spans="1:15" x14ac:dyDescent="0.25">
      <c r="A492" s="32" t="s">
        <v>116</v>
      </c>
      <c r="B492" s="33" t="s">
        <v>575</v>
      </c>
      <c r="C492" s="48" t="s">
        <v>254</v>
      </c>
      <c r="D492" s="48" t="s">
        <v>643</v>
      </c>
      <c r="E492" s="35" t="s">
        <v>159</v>
      </c>
      <c r="F492" s="35" t="s">
        <v>105</v>
      </c>
      <c r="G492" s="36" t="str">
        <f t="shared" si="38"/>
        <v>03</v>
      </c>
      <c r="H492" s="10" t="str">
        <f t="shared" si="39"/>
        <v>SF - SN - ROJASDEVELOKX03</v>
      </c>
      <c r="I492" s="37">
        <f t="shared" si="40"/>
        <v>84282.76411371534</v>
      </c>
      <c r="J492" s="38"/>
      <c r="K492" s="49">
        <v>1.42</v>
      </c>
      <c r="L492" s="49">
        <v>1.23</v>
      </c>
      <c r="M492" s="40">
        <f t="shared" si="41"/>
        <v>119681.52504147578</v>
      </c>
      <c r="N492" s="41">
        <f t="shared" si="42"/>
        <v>955.78995692845228</v>
      </c>
      <c r="O492" s="13"/>
    </row>
    <row r="493" spans="1:15" x14ac:dyDescent="0.25">
      <c r="A493" s="32" t="s">
        <v>116</v>
      </c>
      <c r="B493" s="33" t="s">
        <v>175</v>
      </c>
      <c r="C493" s="48" t="s">
        <v>254</v>
      </c>
      <c r="D493" s="48" t="s">
        <v>643</v>
      </c>
      <c r="E493" s="35" t="s">
        <v>159</v>
      </c>
      <c r="F493" s="35" t="s">
        <v>70</v>
      </c>
      <c r="G493" s="36" t="str">
        <f t="shared" si="38"/>
        <v>03</v>
      </c>
      <c r="H493" s="10" t="str">
        <f t="shared" si="39"/>
        <v>SF - SN - ROJASDEVELOGX03</v>
      </c>
      <c r="I493" s="37">
        <f t="shared" si="40"/>
        <v>81041.119340110905</v>
      </c>
      <c r="J493" s="38"/>
      <c r="K493" s="49">
        <v>1.32</v>
      </c>
      <c r="L493" s="49">
        <v>1.151</v>
      </c>
      <c r="M493" s="40">
        <f t="shared" si="41"/>
        <v>106974.2775289464</v>
      </c>
      <c r="N493" s="41">
        <f t="shared" si="42"/>
        <v>854.30846637700245</v>
      </c>
      <c r="O493" s="13"/>
    </row>
    <row r="494" spans="1:15" x14ac:dyDescent="0.25">
      <c r="A494" s="32" t="s">
        <v>116</v>
      </c>
      <c r="B494" s="33" t="s">
        <v>198</v>
      </c>
      <c r="C494" s="48" t="s">
        <v>254</v>
      </c>
      <c r="D494" s="48" t="s">
        <v>643</v>
      </c>
      <c r="E494" s="35" t="s">
        <v>159</v>
      </c>
      <c r="F494" s="35" t="s">
        <v>94</v>
      </c>
      <c r="G494" s="36" t="str">
        <f t="shared" si="38"/>
        <v>03</v>
      </c>
      <c r="H494" s="10" t="str">
        <f t="shared" si="39"/>
        <v>SF - SN - ROJASDEVELOJX03</v>
      </c>
      <c r="I494" s="37">
        <f t="shared" si="40"/>
        <v>74557.829792902034</v>
      </c>
      <c r="J494" s="38"/>
      <c r="K494" s="49">
        <v>1.32</v>
      </c>
      <c r="L494" s="49">
        <v>1.151</v>
      </c>
      <c r="M494" s="40">
        <f t="shared" si="41"/>
        <v>98416.335326630695</v>
      </c>
      <c r="N494" s="41">
        <f t="shared" si="42"/>
        <v>785.96378906684242</v>
      </c>
      <c r="O494" s="13"/>
    </row>
    <row r="495" spans="1:15" x14ac:dyDescent="0.25">
      <c r="A495" s="32" t="s">
        <v>116</v>
      </c>
      <c r="B495" s="33" t="s">
        <v>189</v>
      </c>
      <c r="C495" s="48" t="s">
        <v>254</v>
      </c>
      <c r="D495" s="48" t="s">
        <v>643</v>
      </c>
      <c r="E495" s="35" t="s">
        <v>159</v>
      </c>
      <c r="F495" s="35" t="s">
        <v>82</v>
      </c>
      <c r="G495" s="36" t="str">
        <f t="shared" si="38"/>
        <v>03</v>
      </c>
      <c r="H495" s="10" t="str">
        <f t="shared" si="39"/>
        <v>SF - SN - ROJASDEVELOHX03</v>
      </c>
      <c r="I495" s="37">
        <f t="shared" si="40"/>
        <v>84282.76411371534</v>
      </c>
      <c r="J495" s="38"/>
      <c r="K495" s="49">
        <v>1.42</v>
      </c>
      <c r="L495" s="49">
        <v>1.23</v>
      </c>
      <c r="M495" s="40">
        <f t="shared" si="41"/>
        <v>119681.52504147578</v>
      </c>
      <c r="N495" s="41">
        <f t="shared" si="42"/>
        <v>955.78995692845228</v>
      </c>
      <c r="O495" s="13"/>
    </row>
    <row r="496" spans="1:15" x14ac:dyDescent="0.25">
      <c r="A496" s="32" t="s">
        <v>116</v>
      </c>
      <c r="B496" s="33" t="s">
        <v>206</v>
      </c>
      <c r="C496" s="48" t="s">
        <v>254</v>
      </c>
      <c r="D496" s="48" t="s">
        <v>643</v>
      </c>
      <c r="E496" s="35" t="s">
        <v>159</v>
      </c>
      <c r="F496" s="35" t="s">
        <v>106</v>
      </c>
      <c r="G496" s="36" t="str">
        <f t="shared" si="38"/>
        <v>04</v>
      </c>
      <c r="H496" s="10" t="str">
        <f t="shared" si="39"/>
        <v>SF - SN - ROJASDEVELOKX04</v>
      </c>
      <c r="I496" s="37">
        <f t="shared" si="40"/>
        <v>104321.68340273565</v>
      </c>
      <c r="J496" s="38"/>
      <c r="K496" s="49">
        <v>1.42</v>
      </c>
      <c r="L496" s="49">
        <v>1.23</v>
      </c>
      <c r="M496" s="40">
        <f t="shared" si="41"/>
        <v>148136.79043188461</v>
      </c>
      <c r="N496" s="41">
        <f t="shared" si="42"/>
        <v>1183.0368680324118</v>
      </c>
      <c r="O496" s="13"/>
    </row>
    <row r="497" spans="1:15" x14ac:dyDescent="0.25">
      <c r="A497" s="32" t="s">
        <v>116</v>
      </c>
      <c r="B497" s="33" t="s">
        <v>176</v>
      </c>
      <c r="C497" s="48" t="s">
        <v>254</v>
      </c>
      <c r="D497" s="48" t="s">
        <v>643</v>
      </c>
      <c r="E497" s="35" t="s">
        <v>159</v>
      </c>
      <c r="F497" s="35" t="s">
        <v>71</v>
      </c>
      <c r="G497" s="36" t="str">
        <f t="shared" si="38"/>
        <v>04</v>
      </c>
      <c r="H497" s="10" t="str">
        <f t="shared" si="39"/>
        <v>SF - SN - ROJASDEVELOGX04</v>
      </c>
      <c r="I497" s="37">
        <f t="shared" si="40"/>
        <v>100309.31096416889</v>
      </c>
      <c r="J497" s="38"/>
      <c r="K497" s="49">
        <v>1.32</v>
      </c>
      <c r="L497" s="49">
        <v>1.151</v>
      </c>
      <c r="M497" s="40">
        <f t="shared" si="41"/>
        <v>132408.29047270294</v>
      </c>
      <c r="N497" s="41">
        <f t="shared" si="42"/>
        <v>1057.4273197472803</v>
      </c>
      <c r="O497" s="13"/>
    </row>
    <row r="498" spans="1:15" x14ac:dyDescent="0.25">
      <c r="A498" s="32" t="s">
        <v>116</v>
      </c>
      <c r="B498" s="33" t="s">
        <v>199</v>
      </c>
      <c r="C498" s="48" t="s">
        <v>254</v>
      </c>
      <c r="D498" s="48" t="s">
        <v>643</v>
      </c>
      <c r="E498" s="35" t="s">
        <v>159</v>
      </c>
      <c r="F498" s="35" t="s">
        <v>95</v>
      </c>
      <c r="G498" s="36" t="str">
        <f t="shared" si="38"/>
        <v>04</v>
      </c>
      <c r="H498" s="10" t="str">
        <f t="shared" si="39"/>
        <v>SF - SN - ROJASDEVELOJX04</v>
      </c>
      <c r="I498" s="37">
        <f t="shared" si="40"/>
        <v>92284.56608703539</v>
      </c>
      <c r="J498" s="38"/>
      <c r="K498" s="49">
        <v>1.32</v>
      </c>
      <c r="L498" s="49">
        <v>1.151</v>
      </c>
      <c r="M498" s="40">
        <f t="shared" si="41"/>
        <v>121815.62723488672</v>
      </c>
      <c r="N498" s="41">
        <f t="shared" si="42"/>
        <v>972.83313416749797</v>
      </c>
      <c r="O498" s="13"/>
    </row>
    <row r="499" spans="1:15" x14ac:dyDescent="0.25">
      <c r="A499" s="32" t="s">
        <v>116</v>
      </c>
      <c r="B499" s="33" t="s">
        <v>190</v>
      </c>
      <c r="C499" s="48" t="s">
        <v>254</v>
      </c>
      <c r="D499" s="48" t="s">
        <v>643</v>
      </c>
      <c r="E499" s="35" t="s">
        <v>159</v>
      </c>
      <c r="F499" s="35" t="s">
        <v>83</v>
      </c>
      <c r="G499" s="36" t="str">
        <f t="shared" si="38"/>
        <v>04</v>
      </c>
      <c r="H499" s="10" t="str">
        <f t="shared" si="39"/>
        <v>SF - SN - ROJASDEVELOHX04</v>
      </c>
      <c r="I499" s="37">
        <f t="shared" si="40"/>
        <v>104321.68340273565</v>
      </c>
      <c r="J499" s="38"/>
      <c r="K499" s="49">
        <v>1.42</v>
      </c>
      <c r="L499" s="49">
        <v>1.23</v>
      </c>
      <c r="M499" s="40">
        <f t="shared" si="41"/>
        <v>148136.79043188461</v>
      </c>
      <c r="N499" s="41">
        <f t="shared" si="42"/>
        <v>1183.0368680324118</v>
      </c>
      <c r="O499" s="13"/>
    </row>
    <row r="500" spans="1:15" x14ac:dyDescent="0.25">
      <c r="A500" s="32" t="s">
        <v>116</v>
      </c>
      <c r="B500" s="33" t="s">
        <v>177</v>
      </c>
      <c r="C500" s="48" t="s">
        <v>254</v>
      </c>
      <c r="D500" s="48" t="s">
        <v>643</v>
      </c>
      <c r="E500" s="35" t="s">
        <v>159</v>
      </c>
      <c r="F500" s="35" t="s">
        <v>48</v>
      </c>
      <c r="G500" s="36" t="str">
        <f t="shared" si="38"/>
        <v>05</v>
      </c>
      <c r="H500" s="10" t="str">
        <f t="shared" si="39"/>
        <v>SF - SN - ROJASDEVELODX05</v>
      </c>
      <c r="I500" s="37">
        <f t="shared" si="40"/>
        <v>121917.03425449734</v>
      </c>
      <c r="J500" s="38"/>
      <c r="K500" s="49">
        <v>1.32</v>
      </c>
      <c r="L500" s="49">
        <v>1.151</v>
      </c>
      <c r="M500" s="40">
        <f t="shared" si="41"/>
        <v>160930.4852159365</v>
      </c>
      <c r="N500" s="41">
        <f t="shared" si="42"/>
        <v>1285.2087360994929</v>
      </c>
      <c r="O500" s="13"/>
    </row>
    <row r="501" spans="1:15" x14ac:dyDescent="0.25">
      <c r="A501" s="32" t="s">
        <v>116</v>
      </c>
      <c r="B501" s="33" t="s">
        <v>121</v>
      </c>
      <c r="C501" s="48" t="s">
        <v>254</v>
      </c>
      <c r="D501" s="48" t="s">
        <v>643</v>
      </c>
      <c r="E501" s="35" t="s">
        <v>159</v>
      </c>
      <c r="F501" s="35" t="s">
        <v>49</v>
      </c>
      <c r="G501" s="36" t="str">
        <f t="shared" si="38"/>
        <v>06</v>
      </c>
      <c r="H501" s="10" t="str">
        <f t="shared" si="39"/>
        <v>SF - SN - ROJASDEVELODX06</v>
      </c>
      <c r="I501" s="37">
        <f t="shared" si="40"/>
        <v>137988.83285069733</v>
      </c>
      <c r="J501" s="38"/>
      <c r="K501" s="49">
        <v>1.32</v>
      </c>
      <c r="L501" s="49">
        <v>1.151</v>
      </c>
      <c r="M501" s="40">
        <f t="shared" si="41"/>
        <v>182145.25936292048</v>
      </c>
      <c r="N501" s="41">
        <f t="shared" si="42"/>
        <v>1454.6322796344346</v>
      </c>
      <c r="O501" s="13"/>
    </row>
    <row r="502" spans="1:15" x14ac:dyDescent="0.25">
      <c r="A502" s="32" t="s">
        <v>116</v>
      </c>
      <c r="B502" s="33" t="s">
        <v>160</v>
      </c>
      <c r="C502" s="48" t="s">
        <v>254</v>
      </c>
      <c r="D502" s="48" t="s">
        <v>643</v>
      </c>
      <c r="E502" s="35" t="s">
        <v>159</v>
      </c>
      <c r="F502" s="35" t="s">
        <v>50</v>
      </c>
      <c r="G502" s="36" t="str">
        <f t="shared" si="38"/>
        <v>07</v>
      </c>
      <c r="H502" s="10" t="str">
        <f t="shared" si="39"/>
        <v>SF - SN - ROJASDEVELODX07</v>
      </c>
      <c r="I502" s="37">
        <f t="shared" si="40"/>
        <v>172636.6643262585</v>
      </c>
      <c r="J502" s="38"/>
      <c r="K502" s="49">
        <v>1.32</v>
      </c>
      <c r="L502" s="49">
        <v>1.151</v>
      </c>
      <c r="M502" s="40">
        <f t="shared" si="41"/>
        <v>227880.39691066122</v>
      </c>
      <c r="N502" s="41">
        <f t="shared" si="42"/>
        <v>1819.8781697726415</v>
      </c>
      <c r="O502" s="13"/>
    </row>
    <row r="503" spans="1:15" x14ac:dyDescent="0.25">
      <c r="A503" s="32" t="s">
        <v>116</v>
      </c>
      <c r="B503" s="33" t="s">
        <v>161</v>
      </c>
      <c r="C503" s="48" t="s">
        <v>254</v>
      </c>
      <c r="D503" s="48" t="s">
        <v>643</v>
      </c>
      <c r="E503" s="35" t="s">
        <v>159</v>
      </c>
      <c r="F503" s="35" t="s">
        <v>51</v>
      </c>
      <c r="G503" s="36" t="str">
        <f t="shared" si="38"/>
        <v>08</v>
      </c>
      <c r="H503" s="10" t="str">
        <f t="shared" si="39"/>
        <v>SF - SN - ROJASDEVELODX08</v>
      </c>
      <c r="I503" s="37">
        <f t="shared" si="40"/>
        <v>215795.83040782312</v>
      </c>
      <c r="J503" s="38"/>
      <c r="K503" s="49">
        <v>1.32</v>
      </c>
      <c r="L503" s="49">
        <v>1.151</v>
      </c>
      <c r="M503" s="40">
        <f t="shared" si="41"/>
        <v>284850.49613832653</v>
      </c>
      <c r="N503" s="41">
        <f t="shared" si="42"/>
        <v>2274.8477122158019</v>
      </c>
      <c r="O503" s="13"/>
    </row>
    <row r="504" spans="1:15" x14ac:dyDescent="0.25">
      <c r="A504" s="32" t="s">
        <v>116</v>
      </c>
      <c r="B504" s="33" t="s">
        <v>162</v>
      </c>
      <c r="C504" s="48" t="s">
        <v>254</v>
      </c>
      <c r="D504" s="48" t="s">
        <v>643</v>
      </c>
      <c r="E504" s="35" t="s">
        <v>159</v>
      </c>
      <c r="F504" s="35" t="s">
        <v>52</v>
      </c>
      <c r="G504" s="36" t="str">
        <f t="shared" si="38"/>
        <v>09</v>
      </c>
      <c r="H504" s="10" t="str">
        <f t="shared" si="39"/>
        <v>SF - SN - ROJASDEVELODX09</v>
      </c>
      <c r="I504" s="37">
        <f t="shared" si="40"/>
        <v>243849.28836084009</v>
      </c>
      <c r="J504" s="38"/>
      <c r="K504" s="49">
        <v>1.32</v>
      </c>
      <c r="L504" s="49">
        <v>1.151</v>
      </c>
      <c r="M504" s="40">
        <f t="shared" si="41"/>
        <v>321881.06063630892</v>
      </c>
      <c r="N504" s="41">
        <f t="shared" si="42"/>
        <v>2570.5779148038555</v>
      </c>
      <c r="O504" s="13"/>
    </row>
    <row r="505" spans="1:15" x14ac:dyDescent="0.25">
      <c r="A505" s="32" t="s">
        <v>116</v>
      </c>
      <c r="B505" s="33" t="s">
        <v>576</v>
      </c>
      <c r="C505" s="48" t="s">
        <v>254</v>
      </c>
      <c r="D505" s="48" t="s">
        <v>643</v>
      </c>
      <c r="E505" s="35" t="s">
        <v>159</v>
      </c>
      <c r="F505" s="35" t="s">
        <v>53</v>
      </c>
      <c r="G505" s="36" t="str">
        <f t="shared" si="38"/>
        <v>10</v>
      </c>
      <c r="H505" s="10" t="str">
        <f t="shared" si="39"/>
        <v>SF - SN - ROJASDEVELODX10</v>
      </c>
      <c r="I505" s="37">
        <f t="shared" si="40"/>
        <v>334073.52505435096</v>
      </c>
      <c r="J505" s="38"/>
      <c r="K505" s="49">
        <v>1.32</v>
      </c>
      <c r="L505" s="49">
        <v>1.151</v>
      </c>
      <c r="M505" s="40">
        <f t="shared" si="41"/>
        <v>440977.05307174328</v>
      </c>
      <c r="N505" s="41">
        <f t="shared" si="42"/>
        <v>3521.6917432812829</v>
      </c>
      <c r="O505" s="13"/>
    </row>
    <row r="506" spans="1:15" x14ac:dyDescent="0.25">
      <c r="A506" s="32" t="s">
        <v>116</v>
      </c>
      <c r="B506" s="33" t="s">
        <v>576</v>
      </c>
      <c r="C506" s="48" t="s">
        <v>254</v>
      </c>
      <c r="D506" s="48" t="s">
        <v>643</v>
      </c>
      <c r="E506" s="35" t="s">
        <v>159</v>
      </c>
      <c r="F506" s="35" t="s">
        <v>577</v>
      </c>
      <c r="G506" s="36" t="str">
        <f t="shared" si="38"/>
        <v>11</v>
      </c>
      <c r="H506" s="10" t="str">
        <f t="shared" si="39"/>
        <v>SF - SN - ROJASDEVELODX11</v>
      </c>
      <c r="I506" s="37">
        <f t="shared" si="40"/>
        <v>457680.72932446084</v>
      </c>
      <c r="J506" s="38"/>
      <c r="K506" s="49">
        <v>1.32</v>
      </c>
      <c r="L506" s="49">
        <v>1.151</v>
      </c>
      <c r="M506" s="40">
        <f t="shared" si="41"/>
        <v>604138.56270828831</v>
      </c>
      <c r="N506" s="41">
        <f t="shared" si="42"/>
        <v>4824.7176882953572</v>
      </c>
      <c r="O506" s="13"/>
    </row>
    <row r="507" spans="1:15" x14ac:dyDescent="0.25">
      <c r="A507" s="32" t="s">
        <v>116</v>
      </c>
      <c r="B507" s="33" t="s">
        <v>578</v>
      </c>
      <c r="C507" s="48" t="s">
        <v>254</v>
      </c>
      <c r="D507" s="48" t="s">
        <v>643</v>
      </c>
      <c r="E507" s="35" t="s">
        <v>159</v>
      </c>
      <c r="F507" s="35" t="s">
        <v>579</v>
      </c>
      <c r="G507" s="36" t="str">
        <f t="shared" si="38"/>
        <v>12</v>
      </c>
      <c r="H507" s="10" t="str">
        <f t="shared" si="39"/>
        <v>SF - SN - ROJASDEVELODX12</v>
      </c>
      <c r="I507" s="37">
        <f t="shared" si="40"/>
        <v>627022.59917451139</v>
      </c>
      <c r="J507" s="38"/>
      <c r="K507" s="49">
        <v>1.32</v>
      </c>
      <c r="L507" s="49">
        <v>1.151</v>
      </c>
      <c r="M507" s="40">
        <f t="shared" si="41"/>
        <v>827669.83091035509</v>
      </c>
      <c r="N507" s="41">
        <f t="shared" si="42"/>
        <v>6609.8632329646416</v>
      </c>
      <c r="O507" s="13"/>
    </row>
    <row r="508" spans="1:15" x14ac:dyDescent="0.25">
      <c r="A508" s="32" t="s">
        <v>116</v>
      </c>
      <c r="B508" s="33" t="s">
        <v>278</v>
      </c>
      <c r="C508" s="48" t="s">
        <v>254</v>
      </c>
      <c r="D508" s="48" t="s">
        <v>643</v>
      </c>
      <c r="E508" s="35" t="s">
        <v>159</v>
      </c>
      <c r="F508" s="35" t="s">
        <v>580</v>
      </c>
      <c r="G508" s="36" t="str">
        <f t="shared" si="38"/>
        <v>13</v>
      </c>
      <c r="H508" s="10" t="str">
        <f t="shared" si="39"/>
        <v>SF - SN - ROJASDEVELODX13</v>
      </c>
      <c r="I508" s="37">
        <f t="shared" si="40"/>
        <v>752427.11900941364</v>
      </c>
      <c r="J508" s="38"/>
      <c r="K508" s="49">
        <v>1.32</v>
      </c>
      <c r="L508" s="49">
        <v>1.151</v>
      </c>
      <c r="M508" s="40">
        <f t="shared" si="41"/>
        <v>993203.7970924261</v>
      </c>
      <c r="N508" s="41">
        <f t="shared" si="42"/>
        <v>7931.8358795575687</v>
      </c>
      <c r="O508" s="13"/>
    </row>
    <row r="509" spans="1:15" x14ac:dyDescent="0.25">
      <c r="A509" s="32" t="s">
        <v>116</v>
      </c>
      <c r="B509" s="33" t="s">
        <v>278</v>
      </c>
      <c r="C509" s="48" t="s">
        <v>254</v>
      </c>
      <c r="D509" s="48" t="s">
        <v>643</v>
      </c>
      <c r="E509" s="35" t="s">
        <v>159</v>
      </c>
      <c r="F509" s="35" t="s">
        <v>581</v>
      </c>
      <c r="G509" s="36" t="str">
        <f t="shared" si="38"/>
        <v>14</v>
      </c>
      <c r="H509" s="10" t="str">
        <f t="shared" si="39"/>
        <v>SF - SN - ROJASDEVELODX14</v>
      </c>
      <c r="I509" s="37">
        <f t="shared" si="40"/>
        <v>0</v>
      </c>
      <c r="J509" s="38"/>
      <c r="K509" s="49">
        <v>1.32</v>
      </c>
      <c r="L509" s="49">
        <v>1.151</v>
      </c>
      <c r="M509" s="40">
        <f t="shared" si="41"/>
        <v>0</v>
      </c>
      <c r="N509" s="41">
        <f t="shared" si="42"/>
        <v>0</v>
      </c>
      <c r="O509" s="13"/>
    </row>
    <row r="510" spans="1:15" x14ac:dyDescent="0.25">
      <c r="A510" s="32" t="s">
        <v>116</v>
      </c>
      <c r="B510" s="33" t="s">
        <v>179</v>
      </c>
      <c r="C510" s="48" t="s">
        <v>254</v>
      </c>
      <c r="D510" s="48" t="s">
        <v>643</v>
      </c>
      <c r="E510" s="35" t="s">
        <v>159</v>
      </c>
      <c r="F510" s="35" t="s">
        <v>73</v>
      </c>
      <c r="G510" s="36" t="str">
        <f t="shared" si="38"/>
        <v>01</v>
      </c>
      <c r="H510" s="10" t="str">
        <f t="shared" si="39"/>
        <v>SF - SN - ROJASDEVELOGY01</v>
      </c>
      <c r="I510" s="37">
        <f t="shared" si="40"/>
        <v>52039.431114978208</v>
      </c>
      <c r="J510" s="38"/>
      <c r="K510" s="49">
        <v>1.42</v>
      </c>
      <c r="L510" s="49">
        <v>1.23</v>
      </c>
      <c r="M510" s="40">
        <f t="shared" si="41"/>
        <v>73895.992183269045</v>
      </c>
      <c r="N510" s="41">
        <f t="shared" si="42"/>
        <v>590.1416042413847</v>
      </c>
      <c r="O510" s="13"/>
    </row>
    <row r="511" spans="1:15" x14ac:dyDescent="0.25">
      <c r="A511" s="32" t="s">
        <v>116</v>
      </c>
      <c r="B511" s="33" t="s">
        <v>180</v>
      </c>
      <c r="C511" s="48" t="s">
        <v>254</v>
      </c>
      <c r="D511" s="48" t="s">
        <v>643</v>
      </c>
      <c r="E511" s="35" t="s">
        <v>159</v>
      </c>
      <c r="F511" s="35" t="s">
        <v>74</v>
      </c>
      <c r="G511" s="36" t="str">
        <f t="shared" si="38"/>
        <v>02</v>
      </c>
      <c r="H511" s="10" t="str">
        <f t="shared" si="39"/>
        <v>SF - SN - ROJASDEVELOGY02</v>
      </c>
      <c r="I511" s="37">
        <f t="shared" si="40"/>
        <v>66206.913762994125</v>
      </c>
      <c r="J511" s="38"/>
      <c r="K511" s="49">
        <v>1.42</v>
      </c>
      <c r="L511" s="49">
        <v>1.23</v>
      </c>
      <c r="M511" s="40">
        <f t="shared" si="41"/>
        <v>94013.81754345166</v>
      </c>
      <c r="N511" s="41">
        <f t="shared" si="42"/>
        <v>750.80479288173183</v>
      </c>
      <c r="O511" s="13"/>
    </row>
    <row r="512" spans="1:15" x14ac:dyDescent="0.25">
      <c r="A512" s="32" t="s">
        <v>116</v>
      </c>
      <c r="B512" s="33" t="s">
        <v>191</v>
      </c>
      <c r="C512" s="48" t="s">
        <v>254</v>
      </c>
      <c r="D512" s="48" t="s">
        <v>643</v>
      </c>
      <c r="E512" s="35" t="s">
        <v>159</v>
      </c>
      <c r="F512" s="35" t="s">
        <v>85</v>
      </c>
      <c r="G512" s="36" t="str">
        <f t="shared" si="38"/>
        <v>02</v>
      </c>
      <c r="H512" s="10" t="str">
        <f t="shared" si="39"/>
        <v>SF - SN - ROJASDEVELOHY02</v>
      </c>
      <c r="I512" s="37">
        <f t="shared" si="40"/>
        <v>66206.913762994125</v>
      </c>
      <c r="J512" s="38"/>
      <c r="K512" s="49">
        <v>1.42</v>
      </c>
      <c r="L512" s="49">
        <v>1.23</v>
      </c>
      <c r="M512" s="40">
        <f t="shared" si="41"/>
        <v>94013.81754345166</v>
      </c>
      <c r="N512" s="41">
        <f t="shared" si="42"/>
        <v>750.80479288173183</v>
      </c>
      <c r="O512" s="13"/>
    </row>
    <row r="513" spans="1:15" x14ac:dyDescent="0.25">
      <c r="A513" s="32" t="s">
        <v>116</v>
      </c>
      <c r="B513" s="33" t="s">
        <v>200</v>
      </c>
      <c r="C513" s="48" t="s">
        <v>254</v>
      </c>
      <c r="D513" s="48" t="s">
        <v>643</v>
      </c>
      <c r="E513" s="35" t="s">
        <v>159</v>
      </c>
      <c r="F513" s="35" t="s">
        <v>98</v>
      </c>
      <c r="G513" s="36" t="str">
        <f t="shared" si="38"/>
        <v>02</v>
      </c>
      <c r="H513" s="10" t="str">
        <f t="shared" si="39"/>
        <v>SF - SN - ROJASDEVELOJY02</v>
      </c>
      <c r="I513" s="37">
        <f t="shared" si="40"/>
        <v>66206.913762994125</v>
      </c>
      <c r="J513" s="38"/>
      <c r="K513" s="49">
        <v>1.42</v>
      </c>
      <c r="L513" s="49">
        <v>1.23</v>
      </c>
      <c r="M513" s="40">
        <f t="shared" si="41"/>
        <v>94013.81754345166</v>
      </c>
      <c r="N513" s="41">
        <f t="shared" si="42"/>
        <v>750.80479288173183</v>
      </c>
      <c r="O513" s="13"/>
    </row>
    <row r="514" spans="1:15" x14ac:dyDescent="0.25">
      <c r="A514" s="32" t="s">
        <v>116</v>
      </c>
      <c r="B514" s="33" t="s">
        <v>192</v>
      </c>
      <c r="C514" s="48" t="s">
        <v>254</v>
      </c>
      <c r="D514" s="48" t="s">
        <v>643</v>
      </c>
      <c r="E514" s="35" t="s">
        <v>159</v>
      </c>
      <c r="F514" s="35" t="s">
        <v>86</v>
      </c>
      <c r="G514" s="36" t="str">
        <f t="shared" si="38"/>
        <v>03</v>
      </c>
      <c r="H514" s="10" t="str">
        <f t="shared" si="39"/>
        <v>SF - SN - ROJASDEVELOHY03</v>
      </c>
      <c r="I514" s="37">
        <f t="shared" si="40"/>
        <v>95628.520821330865</v>
      </c>
      <c r="J514" s="38"/>
      <c r="K514" s="49">
        <v>1.42</v>
      </c>
      <c r="L514" s="49">
        <v>1.23</v>
      </c>
      <c r="M514" s="40">
        <f t="shared" si="41"/>
        <v>135792.49956628983</v>
      </c>
      <c r="N514" s="41">
        <f t="shared" si="42"/>
        <v>1084.4539895918979</v>
      </c>
      <c r="O514" s="13"/>
    </row>
    <row r="515" spans="1:15" x14ac:dyDescent="0.25">
      <c r="A515" s="32" t="s">
        <v>116</v>
      </c>
      <c r="B515" s="33" t="s">
        <v>181</v>
      </c>
      <c r="C515" s="48" t="s">
        <v>254</v>
      </c>
      <c r="D515" s="48" t="s">
        <v>643</v>
      </c>
      <c r="E515" s="35" t="s">
        <v>159</v>
      </c>
      <c r="F515" s="35" t="s">
        <v>75</v>
      </c>
      <c r="G515" s="36" t="str">
        <f t="shared" si="38"/>
        <v>03</v>
      </c>
      <c r="H515" s="10" t="str">
        <f t="shared" si="39"/>
        <v>SF - SN - ROJASDEVELOGY03</v>
      </c>
      <c r="I515" s="37">
        <f t="shared" si="40"/>
        <v>95628.520821330865</v>
      </c>
      <c r="J515" s="38"/>
      <c r="K515" s="49">
        <v>1.42</v>
      </c>
      <c r="L515" s="49">
        <v>1.23</v>
      </c>
      <c r="M515" s="40">
        <f t="shared" si="41"/>
        <v>135792.49956628983</v>
      </c>
      <c r="N515" s="41">
        <f t="shared" si="42"/>
        <v>1084.4539895918979</v>
      </c>
      <c r="O515" s="13"/>
    </row>
    <row r="516" spans="1:15" x14ac:dyDescent="0.25">
      <c r="A516" s="32" t="s">
        <v>116</v>
      </c>
      <c r="B516" s="33" t="s">
        <v>201</v>
      </c>
      <c r="C516" s="48" t="s">
        <v>254</v>
      </c>
      <c r="D516" s="48" t="s">
        <v>643</v>
      </c>
      <c r="E516" s="35" t="s">
        <v>159</v>
      </c>
      <c r="F516" s="35" t="s">
        <v>99</v>
      </c>
      <c r="G516" s="36" t="str">
        <f t="shared" si="38"/>
        <v>03</v>
      </c>
      <c r="H516" s="10" t="str">
        <f t="shared" si="39"/>
        <v>SF - SN - ROJASDEVELOJY03</v>
      </c>
      <c r="I516" s="37">
        <f t="shared" si="40"/>
        <v>95628.520821330865</v>
      </c>
      <c r="J516" s="38"/>
      <c r="K516" s="49">
        <v>1.42</v>
      </c>
      <c r="L516" s="49">
        <v>1.23</v>
      </c>
      <c r="M516" s="40">
        <f t="shared" si="41"/>
        <v>135792.49956628983</v>
      </c>
      <c r="N516" s="41">
        <f t="shared" si="42"/>
        <v>1084.4539895918979</v>
      </c>
      <c r="O516" s="13"/>
    </row>
    <row r="517" spans="1:15" x14ac:dyDescent="0.25">
      <c r="A517" s="32" t="s">
        <v>116</v>
      </c>
      <c r="B517" s="33" t="s">
        <v>582</v>
      </c>
      <c r="C517" s="48" t="s">
        <v>254</v>
      </c>
      <c r="D517" s="48" t="s">
        <v>643</v>
      </c>
      <c r="E517" s="35" t="s">
        <v>159</v>
      </c>
      <c r="F517" s="35" t="s">
        <v>107</v>
      </c>
      <c r="G517" s="36" t="str">
        <f t="shared" si="38"/>
        <v>03</v>
      </c>
      <c r="H517" s="10" t="str">
        <f t="shared" si="39"/>
        <v>SF - SN - ROJASDEVELOKY03</v>
      </c>
      <c r="I517" s="37">
        <f t="shared" si="40"/>
        <v>95628.520821330865</v>
      </c>
      <c r="J517" s="38"/>
      <c r="K517" s="49">
        <v>1.42</v>
      </c>
      <c r="L517" s="49">
        <v>1.23</v>
      </c>
      <c r="M517" s="40">
        <f t="shared" si="41"/>
        <v>135792.49956628983</v>
      </c>
      <c r="N517" s="41">
        <f t="shared" si="42"/>
        <v>1084.4539895918979</v>
      </c>
      <c r="O517" s="13"/>
    </row>
    <row r="518" spans="1:15" x14ac:dyDescent="0.25">
      <c r="A518" s="32" t="s">
        <v>116</v>
      </c>
      <c r="B518" s="33" t="s">
        <v>182</v>
      </c>
      <c r="C518" s="48" t="s">
        <v>254</v>
      </c>
      <c r="D518" s="48" t="s">
        <v>643</v>
      </c>
      <c r="E518" s="35" t="s">
        <v>159</v>
      </c>
      <c r="F518" s="35" t="s">
        <v>76</v>
      </c>
      <c r="G518" s="36" t="str">
        <f t="shared" si="38"/>
        <v>04</v>
      </c>
      <c r="H518" s="10" t="str">
        <f t="shared" si="39"/>
        <v>SF - SN - ROJASDEVELOGY04</v>
      </c>
      <c r="I518" s="37">
        <f t="shared" si="40"/>
        <v>118364.98693771928</v>
      </c>
      <c r="J518" s="38"/>
      <c r="K518" s="49">
        <v>1.42</v>
      </c>
      <c r="L518" s="49">
        <v>1.23</v>
      </c>
      <c r="M518" s="40">
        <f t="shared" si="41"/>
        <v>168078.28145156137</v>
      </c>
      <c r="N518" s="41">
        <f t="shared" si="42"/>
        <v>1342.2918310367747</v>
      </c>
      <c r="O518" s="13"/>
    </row>
    <row r="519" spans="1:15" x14ac:dyDescent="0.25">
      <c r="A519" s="32" t="s">
        <v>116</v>
      </c>
      <c r="B519" s="33" t="s">
        <v>193</v>
      </c>
      <c r="C519" s="48" t="s">
        <v>254</v>
      </c>
      <c r="D519" s="48" t="s">
        <v>643</v>
      </c>
      <c r="E519" s="35" t="s">
        <v>159</v>
      </c>
      <c r="F519" s="35" t="s">
        <v>87</v>
      </c>
      <c r="G519" s="36" t="str">
        <f t="shared" si="38"/>
        <v>04</v>
      </c>
      <c r="H519" s="10" t="str">
        <f t="shared" si="39"/>
        <v>SF - SN - ROJASDEVELOHY04</v>
      </c>
      <c r="I519" s="37">
        <f t="shared" si="40"/>
        <v>118364.98693771928</v>
      </c>
      <c r="J519" s="38"/>
      <c r="K519" s="49">
        <v>1.42</v>
      </c>
      <c r="L519" s="49">
        <v>1.23</v>
      </c>
      <c r="M519" s="40">
        <f t="shared" si="41"/>
        <v>168078.28145156137</v>
      </c>
      <c r="N519" s="41">
        <f t="shared" si="42"/>
        <v>1342.2918310367747</v>
      </c>
      <c r="O519" s="13"/>
    </row>
    <row r="520" spans="1:15" x14ac:dyDescent="0.25">
      <c r="A520" s="32" t="s">
        <v>116</v>
      </c>
      <c r="B520" s="33" t="s">
        <v>207</v>
      </c>
      <c r="C520" s="48" t="s">
        <v>254</v>
      </c>
      <c r="D520" s="48" t="s">
        <v>643</v>
      </c>
      <c r="E520" s="35" t="s">
        <v>159</v>
      </c>
      <c r="F520" s="35" t="s">
        <v>108</v>
      </c>
      <c r="G520" s="36" t="str">
        <f t="shared" si="38"/>
        <v>04</v>
      </c>
      <c r="H520" s="10" t="str">
        <f t="shared" si="39"/>
        <v>SF - SN - ROJASDEVELOKY04</v>
      </c>
      <c r="I520" s="37">
        <f t="shared" si="40"/>
        <v>118364.98693771928</v>
      </c>
      <c r="J520" s="38"/>
      <c r="K520" s="49">
        <v>1.42</v>
      </c>
      <c r="L520" s="49">
        <v>1.23</v>
      </c>
      <c r="M520" s="40">
        <f t="shared" si="41"/>
        <v>168078.28145156137</v>
      </c>
      <c r="N520" s="41">
        <f t="shared" si="42"/>
        <v>1342.2918310367747</v>
      </c>
      <c r="O520" s="13"/>
    </row>
    <row r="521" spans="1:15" x14ac:dyDescent="0.25">
      <c r="A521" s="32" t="s">
        <v>116</v>
      </c>
      <c r="B521" s="33" t="s">
        <v>202</v>
      </c>
      <c r="C521" s="48" t="s">
        <v>254</v>
      </c>
      <c r="D521" s="48" t="s">
        <v>643</v>
      </c>
      <c r="E521" s="35" t="s">
        <v>159</v>
      </c>
      <c r="F521" s="35" t="s">
        <v>100</v>
      </c>
      <c r="G521" s="36" t="str">
        <f t="shared" si="38"/>
        <v>04</v>
      </c>
      <c r="H521" s="10" t="str">
        <f t="shared" si="39"/>
        <v>SF - SN - ROJASDEVELOJY04</v>
      </c>
      <c r="I521" s="37">
        <f t="shared" si="40"/>
        <v>118364.98693771928</v>
      </c>
      <c r="J521" s="38"/>
      <c r="K521" s="49">
        <v>1.42</v>
      </c>
      <c r="L521" s="49">
        <v>1.23</v>
      </c>
      <c r="M521" s="40">
        <f t="shared" si="41"/>
        <v>168078.28145156137</v>
      </c>
      <c r="N521" s="41">
        <f t="shared" si="42"/>
        <v>1342.2918310367747</v>
      </c>
      <c r="O521" s="13"/>
    </row>
    <row r="522" spans="1:15" x14ac:dyDescent="0.25">
      <c r="A522" s="32" t="s">
        <v>116</v>
      </c>
      <c r="B522" s="33" t="s">
        <v>183</v>
      </c>
      <c r="C522" s="48" t="s">
        <v>254</v>
      </c>
      <c r="D522" s="48" t="s">
        <v>643</v>
      </c>
      <c r="E522" s="35" t="s">
        <v>159</v>
      </c>
      <c r="F522" s="35" t="s">
        <v>54</v>
      </c>
      <c r="G522" s="36" t="str">
        <f t="shared" si="38"/>
        <v>05</v>
      </c>
      <c r="H522" s="10" t="str">
        <f t="shared" si="39"/>
        <v>SF - SN - ROJASDEVELODY05</v>
      </c>
      <c r="I522" s="37">
        <f t="shared" si="40"/>
        <v>143862.10042030684</v>
      </c>
      <c r="J522" s="38"/>
      <c r="K522" s="49">
        <v>1.42</v>
      </c>
      <c r="L522" s="49">
        <v>1.23</v>
      </c>
      <c r="M522" s="40">
        <f t="shared" si="41"/>
        <v>204284.18259683572</v>
      </c>
      <c r="N522" s="41">
        <f t="shared" si="42"/>
        <v>1631.4361804608404</v>
      </c>
      <c r="O522" s="13"/>
    </row>
    <row r="523" spans="1:15" x14ac:dyDescent="0.25">
      <c r="A523" s="32" t="s">
        <v>116</v>
      </c>
      <c r="B523" s="33" t="s">
        <v>163</v>
      </c>
      <c r="C523" s="48" t="s">
        <v>254</v>
      </c>
      <c r="D523" s="48" t="s">
        <v>643</v>
      </c>
      <c r="E523" s="35" t="s">
        <v>159</v>
      </c>
      <c r="F523" s="35" t="s">
        <v>55</v>
      </c>
      <c r="G523" s="36" t="str">
        <f t="shared" si="38"/>
        <v>06</v>
      </c>
      <c r="H523" s="10" t="str">
        <f t="shared" si="39"/>
        <v>SF - SN - ROJASDEVELODY06</v>
      </c>
      <c r="I523" s="37">
        <f t="shared" si="40"/>
        <v>162826.82276382283</v>
      </c>
      <c r="J523" s="38"/>
      <c r="K523" s="49">
        <v>1.42</v>
      </c>
      <c r="L523" s="49">
        <v>1.23</v>
      </c>
      <c r="M523" s="40">
        <f t="shared" si="41"/>
        <v>231214.08832462839</v>
      </c>
      <c r="N523" s="41">
        <f t="shared" si="42"/>
        <v>1846.5013998147404</v>
      </c>
      <c r="O523" s="13"/>
    </row>
    <row r="524" spans="1:15" x14ac:dyDescent="0.25">
      <c r="A524" s="32" t="s">
        <v>116</v>
      </c>
      <c r="B524" s="33" t="s">
        <v>164</v>
      </c>
      <c r="C524" s="48" t="s">
        <v>254</v>
      </c>
      <c r="D524" s="48" t="s">
        <v>643</v>
      </c>
      <c r="E524" s="35" t="s">
        <v>159</v>
      </c>
      <c r="F524" s="35" t="s">
        <v>56</v>
      </c>
      <c r="G524" s="36" t="str">
        <f t="shared" si="38"/>
        <v>07</v>
      </c>
      <c r="H524" s="10" t="str">
        <f t="shared" si="39"/>
        <v>SF - SN - ROJASDEVELODY07</v>
      </c>
      <c r="I524" s="37">
        <f t="shared" si="40"/>
        <v>203711.26390498501</v>
      </c>
      <c r="J524" s="38"/>
      <c r="K524" s="49">
        <v>1.42</v>
      </c>
      <c r="L524" s="49">
        <v>1.23</v>
      </c>
      <c r="M524" s="40">
        <f t="shared" si="41"/>
        <v>289269.99474507873</v>
      </c>
      <c r="N524" s="41">
        <f t="shared" si="42"/>
        <v>2310.1423191447257</v>
      </c>
      <c r="O524" s="13"/>
    </row>
    <row r="525" spans="1:15" x14ac:dyDescent="0.25">
      <c r="A525" s="32" t="s">
        <v>116</v>
      </c>
      <c r="B525" s="33" t="s">
        <v>165</v>
      </c>
      <c r="C525" s="48" t="s">
        <v>254</v>
      </c>
      <c r="D525" s="48" t="s">
        <v>643</v>
      </c>
      <c r="E525" s="35" t="s">
        <v>159</v>
      </c>
      <c r="F525" s="35" t="s">
        <v>57</v>
      </c>
      <c r="G525" s="36" t="str">
        <f t="shared" si="38"/>
        <v>08</v>
      </c>
      <c r="H525" s="10" t="str">
        <f t="shared" si="39"/>
        <v>SF - SN - ROJASDEVELODY08</v>
      </c>
      <c r="I525" s="37">
        <f t="shared" si="40"/>
        <v>254639.07988123124</v>
      </c>
      <c r="J525" s="38"/>
      <c r="K525" s="49">
        <v>1.42</v>
      </c>
      <c r="L525" s="49">
        <v>1.23</v>
      </c>
      <c r="M525" s="40">
        <f t="shared" si="41"/>
        <v>361587.49343134835</v>
      </c>
      <c r="N525" s="41">
        <f t="shared" si="42"/>
        <v>2887.6778989309068</v>
      </c>
      <c r="O525" s="13"/>
    </row>
    <row r="526" spans="1:15" x14ac:dyDescent="0.25">
      <c r="A526" s="32" t="s">
        <v>116</v>
      </c>
      <c r="B526" s="33" t="s">
        <v>166</v>
      </c>
      <c r="C526" s="48" t="s">
        <v>254</v>
      </c>
      <c r="D526" s="48" t="s">
        <v>643</v>
      </c>
      <c r="E526" s="35" t="s">
        <v>159</v>
      </c>
      <c r="F526" s="35" t="s">
        <v>58</v>
      </c>
      <c r="G526" s="36" t="str">
        <f t="shared" si="38"/>
        <v>09</v>
      </c>
      <c r="H526" s="10" t="str">
        <f t="shared" si="39"/>
        <v>SF - SN - ROJASDEVELODY09</v>
      </c>
      <c r="I526" s="37">
        <f t="shared" si="40"/>
        <v>287742.16026579129</v>
      </c>
      <c r="J526" s="38"/>
      <c r="K526" s="49">
        <v>1.42</v>
      </c>
      <c r="L526" s="49">
        <v>1.23</v>
      </c>
      <c r="M526" s="40">
        <f t="shared" si="41"/>
        <v>408593.86757742363</v>
      </c>
      <c r="N526" s="41">
        <f t="shared" si="42"/>
        <v>3263.0760257919251</v>
      </c>
      <c r="O526" s="13"/>
    </row>
    <row r="527" spans="1:15" x14ac:dyDescent="0.25">
      <c r="A527" s="32" t="s">
        <v>116</v>
      </c>
      <c r="B527" s="33" t="s">
        <v>167</v>
      </c>
      <c r="C527" s="48" t="s">
        <v>254</v>
      </c>
      <c r="D527" s="48" t="s">
        <v>643</v>
      </c>
      <c r="E527" s="35" t="s">
        <v>159</v>
      </c>
      <c r="F527" s="35" t="s">
        <v>59</v>
      </c>
      <c r="G527" s="36" t="str">
        <f t="shared" si="38"/>
        <v>10</v>
      </c>
      <c r="H527" s="10" t="str">
        <f t="shared" si="39"/>
        <v>SF - SN - ROJASDEVELODY10</v>
      </c>
      <c r="I527" s="37">
        <f t="shared" si="40"/>
        <v>394206.75956413412</v>
      </c>
      <c r="J527" s="38"/>
      <c r="K527" s="49">
        <v>1.42</v>
      </c>
      <c r="L527" s="49">
        <v>1.23</v>
      </c>
      <c r="M527" s="40">
        <f t="shared" si="41"/>
        <v>559773.59858107043</v>
      </c>
      <c r="N527" s="41">
        <f t="shared" si="42"/>
        <v>4470.4141553349373</v>
      </c>
      <c r="O527" s="13"/>
    </row>
    <row r="528" spans="1:15" x14ac:dyDescent="0.25">
      <c r="A528" s="32" t="s">
        <v>116</v>
      </c>
      <c r="B528" s="33" t="s">
        <v>167</v>
      </c>
      <c r="C528" s="48" t="s">
        <v>254</v>
      </c>
      <c r="D528" s="48" t="s">
        <v>643</v>
      </c>
      <c r="E528" s="35" t="s">
        <v>159</v>
      </c>
      <c r="F528" s="35" t="s">
        <v>583</v>
      </c>
      <c r="G528" s="36" t="str">
        <f t="shared" si="38"/>
        <v>11</v>
      </c>
      <c r="H528" s="10" t="str">
        <f t="shared" si="39"/>
        <v>SF - SN - ROJASDEVELODY11</v>
      </c>
      <c r="I528" s="37">
        <f t="shared" si="40"/>
        <v>540063.26060286385</v>
      </c>
      <c r="J528" s="38"/>
      <c r="K528" s="49">
        <v>1.42</v>
      </c>
      <c r="L528" s="49">
        <v>1.23</v>
      </c>
      <c r="M528" s="40">
        <f t="shared" si="41"/>
        <v>766889.83005606662</v>
      </c>
      <c r="N528" s="41">
        <f t="shared" si="42"/>
        <v>6124.4673928088641</v>
      </c>
      <c r="O528" s="13"/>
    </row>
    <row r="529" spans="1:15" x14ac:dyDescent="0.25">
      <c r="A529" s="32" t="s">
        <v>116</v>
      </c>
      <c r="B529" s="33" t="s">
        <v>584</v>
      </c>
      <c r="C529" s="48" t="s">
        <v>254</v>
      </c>
      <c r="D529" s="48" t="s">
        <v>643</v>
      </c>
      <c r="E529" s="35" t="s">
        <v>159</v>
      </c>
      <c r="F529" s="35" t="s">
        <v>585</v>
      </c>
      <c r="G529" s="36" t="str">
        <f t="shared" si="38"/>
        <v>12</v>
      </c>
      <c r="H529" s="10" t="str">
        <f t="shared" si="39"/>
        <v>SF - SN - ROJASDEVELODY12</v>
      </c>
      <c r="I529" s="37">
        <f t="shared" si="40"/>
        <v>739886.66702592338</v>
      </c>
      <c r="J529" s="38"/>
      <c r="K529" s="49">
        <v>1.42</v>
      </c>
      <c r="L529" s="49">
        <v>1.23</v>
      </c>
      <c r="M529" s="40">
        <f t="shared" si="41"/>
        <v>1050639.0671768112</v>
      </c>
      <c r="N529" s="41">
        <f t="shared" si="42"/>
        <v>8390.5203281481427</v>
      </c>
      <c r="O529" s="13"/>
    </row>
    <row r="530" spans="1:15" x14ac:dyDescent="0.25">
      <c r="A530" s="32" t="s">
        <v>116</v>
      </c>
      <c r="B530" s="33" t="s">
        <v>481</v>
      </c>
      <c r="C530" s="48" t="s">
        <v>254</v>
      </c>
      <c r="D530" s="48" t="s">
        <v>643</v>
      </c>
      <c r="E530" s="35" t="s">
        <v>159</v>
      </c>
      <c r="F530" s="35" t="s">
        <v>586</v>
      </c>
      <c r="G530" s="36" t="str">
        <f t="shared" si="38"/>
        <v>13</v>
      </c>
      <c r="H530" s="10" t="str">
        <f t="shared" si="39"/>
        <v>SF - SN - ROJASDEVELODY13</v>
      </c>
      <c r="I530" s="37">
        <f t="shared" si="40"/>
        <v>887864.00043110806</v>
      </c>
      <c r="J530" s="38"/>
      <c r="K530" s="49">
        <v>1.42</v>
      </c>
      <c r="L530" s="49">
        <v>1.23</v>
      </c>
      <c r="M530" s="40">
        <f t="shared" si="41"/>
        <v>1260766.8806121734</v>
      </c>
      <c r="N530" s="41">
        <f t="shared" si="42"/>
        <v>10068.624393777773</v>
      </c>
      <c r="O530" s="13"/>
    </row>
    <row r="531" spans="1:15" x14ac:dyDescent="0.25">
      <c r="A531" s="32" t="s">
        <v>116</v>
      </c>
      <c r="B531" s="33" t="s">
        <v>481</v>
      </c>
      <c r="C531" s="48" t="s">
        <v>254</v>
      </c>
      <c r="D531" s="48" t="s">
        <v>643</v>
      </c>
      <c r="E531" s="35" t="s">
        <v>159</v>
      </c>
      <c r="F531" s="35" t="s">
        <v>587</v>
      </c>
      <c r="G531" s="36" t="str">
        <f t="shared" si="38"/>
        <v>14</v>
      </c>
      <c r="H531" s="10" t="str">
        <f t="shared" si="39"/>
        <v>SF - SN - ROJASDEVELODY14</v>
      </c>
      <c r="I531" s="37">
        <f t="shared" si="40"/>
        <v>0</v>
      </c>
      <c r="J531" s="38"/>
      <c r="K531" s="49">
        <v>1.42</v>
      </c>
      <c r="L531" s="49">
        <v>1.23</v>
      </c>
      <c r="M531" s="40">
        <f t="shared" si="41"/>
        <v>0</v>
      </c>
      <c r="N531" s="41">
        <f t="shared" si="42"/>
        <v>0</v>
      </c>
      <c r="O531" s="13"/>
    </row>
    <row r="532" spans="1:15" x14ac:dyDescent="0.25">
      <c r="A532" s="32" t="s">
        <v>116</v>
      </c>
      <c r="B532" s="33" t="s">
        <v>184</v>
      </c>
      <c r="C532" s="48" t="s">
        <v>254</v>
      </c>
      <c r="D532" s="48" t="s">
        <v>643</v>
      </c>
      <c r="E532" s="35" t="s">
        <v>159</v>
      </c>
      <c r="F532" s="35" t="s">
        <v>77</v>
      </c>
      <c r="G532" s="36" t="str">
        <f t="shared" si="38"/>
        <v>01</v>
      </c>
      <c r="H532" s="10" t="str">
        <f t="shared" si="39"/>
        <v>SF - SN - ROJASDEVELOGZ01</v>
      </c>
      <c r="I532" s="37">
        <f t="shared" si="40"/>
        <v>47188.297705954828</v>
      </c>
      <c r="J532" s="38"/>
      <c r="K532" s="49">
        <v>1.42</v>
      </c>
      <c r="L532" s="49">
        <v>1.23</v>
      </c>
      <c r="M532" s="40">
        <f t="shared" si="41"/>
        <v>67007.382742455855</v>
      </c>
      <c r="N532" s="41">
        <f t="shared" si="42"/>
        <v>535.12840384600156</v>
      </c>
      <c r="O532" s="13"/>
    </row>
    <row r="533" spans="1:15" x14ac:dyDescent="0.25">
      <c r="A533" s="32" t="s">
        <v>116</v>
      </c>
      <c r="B533" s="33" t="s">
        <v>185</v>
      </c>
      <c r="C533" s="48" t="s">
        <v>254</v>
      </c>
      <c r="D533" s="48" t="s">
        <v>643</v>
      </c>
      <c r="E533" s="35" t="s">
        <v>159</v>
      </c>
      <c r="F533" s="35" t="s">
        <v>78</v>
      </c>
      <c r="G533" s="36" t="str">
        <f t="shared" si="38"/>
        <v>02</v>
      </c>
      <c r="H533" s="10" t="str">
        <f t="shared" si="39"/>
        <v>SF - SN - ROJASDEVELOGZ02</v>
      </c>
      <c r="I533" s="37">
        <f t="shared" si="40"/>
        <v>67500</v>
      </c>
      <c r="J533" s="38"/>
      <c r="K533" s="49">
        <v>1.42</v>
      </c>
      <c r="L533" s="49">
        <v>1.23</v>
      </c>
      <c r="M533" s="40">
        <f t="shared" si="41"/>
        <v>95850</v>
      </c>
      <c r="N533" s="41">
        <f t="shared" si="42"/>
        <v>765.46875</v>
      </c>
      <c r="O533" s="13"/>
    </row>
    <row r="534" spans="1:15" x14ac:dyDescent="0.25">
      <c r="A534" s="32" t="s">
        <v>116</v>
      </c>
      <c r="B534" s="33" t="s">
        <v>194</v>
      </c>
      <c r="C534" s="48" t="s">
        <v>254</v>
      </c>
      <c r="D534" s="48" t="s">
        <v>643</v>
      </c>
      <c r="E534" s="35" t="s">
        <v>159</v>
      </c>
      <c r="F534" s="35" t="s">
        <v>88</v>
      </c>
      <c r="G534" s="36" t="str">
        <f t="shared" si="38"/>
        <v>02</v>
      </c>
      <c r="H534" s="10" t="str">
        <f t="shared" si="39"/>
        <v>SF - SN - ROJASDEVELOHZ02</v>
      </c>
      <c r="I534" s="37">
        <f t="shared" si="40"/>
        <v>60035.082818986215</v>
      </c>
      <c r="J534" s="38"/>
      <c r="K534" s="49">
        <v>1.42</v>
      </c>
      <c r="L534" s="49">
        <v>1.23</v>
      </c>
      <c r="M534" s="40">
        <f t="shared" si="41"/>
        <v>85249.817602960422</v>
      </c>
      <c r="N534" s="41">
        <f t="shared" si="42"/>
        <v>680.81451557919775</v>
      </c>
      <c r="O534" s="13"/>
    </row>
    <row r="535" spans="1:15" x14ac:dyDescent="0.25">
      <c r="A535" s="32" t="s">
        <v>116</v>
      </c>
      <c r="B535" s="33" t="s">
        <v>203</v>
      </c>
      <c r="C535" s="48" t="s">
        <v>254</v>
      </c>
      <c r="D535" s="48" t="s">
        <v>643</v>
      </c>
      <c r="E535" s="35" t="s">
        <v>159</v>
      </c>
      <c r="F535" s="35" t="s">
        <v>102</v>
      </c>
      <c r="G535" s="36" t="str">
        <f t="shared" si="38"/>
        <v>02</v>
      </c>
      <c r="H535" s="10" t="str">
        <f t="shared" si="39"/>
        <v>SF - SN - ROJASDEVELOJZ02</v>
      </c>
      <c r="I535" s="37">
        <f t="shared" si="40"/>
        <v>60035.082818986215</v>
      </c>
      <c r="J535" s="38"/>
      <c r="K535" s="49">
        <v>1.42</v>
      </c>
      <c r="L535" s="49">
        <v>1.23</v>
      </c>
      <c r="M535" s="40">
        <f t="shared" si="41"/>
        <v>85249.817602960422</v>
      </c>
      <c r="N535" s="41">
        <f t="shared" si="42"/>
        <v>680.81451557919775</v>
      </c>
      <c r="O535" s="13"/>
    </row>
    <row r="536" spans="1:15" x14ac:dyDescent="0.25">
      <c r="A536" s="32" t="s">
        <v>116</v>
      </c>
      <c r="B536" s="33" t="s">
        <v>195</v>
      </c>
      <c r="C536" s="48" t="s">
        <v>254</v>
      </c>
      <c r="D536" s="48" t="s">
        <v>643</v>
      </c>
      <c r="E536" s="35" t="s">
        <v>159</v>
      </c>
      <c r="F536" s="35" t="s">
        <v>89</v>
      </c>
      <c r="G536" s="36" t="str">
        <f t="shared" si="38"/>
        <v>03</v>
      </c>
      <c r="H536" s="10" t="str">
        <f t="shared" si="39"/>
        <v>SF - SN - ROJASDEVELOHZ03</v>
      </c>
      <c r="I536" s="37">
        <f t="shared" si="40"/>
        <v>86713.997693918674</v>
      </c>
      <c r="J536" s="38"/>
      <c r="K536" s="49">
        <v>1.42</v>
      </c>
      <c r="L536" s="49">
        <v>1.23</v>
      </c>
      <c r="M536" s="40">
        <f t="shared" si="41"/>
        <v>123133.87672536451</v>
      </c>
      <c r="N536" s="41">
        <f t="shared" si="42"/>
        <v>983.36082107061941</v>
      </c>
      <c r="O536" s="13"/>
    </row>
    <row r="537" spans="1:15" x14ac:dyDescent="0.25">
      <c r="A537" s="32" t="s">
        <v>116</v>
      </c>
      <c r="B537" s="33" t="s">
        <v>186</v>
      </c>
      <c r="C537" s="48" t="s">
        <v>254</v>
      </c>
      <c r="D537" s="48" t="s">
        <v>643</v>
      </c>
      <c r="E537" s="35" t="s">
        <v>159</v>
      </c>
      <c r="F537" s="35" t="s">
        <v>79</v>
      </c>
      <c r="G537" s="36" t="str">
        <f t="shared" si="38"/>
        <v>03</v>
      </c>
      <c r="H537" s="10" t="str">
        <f t="shared" si="39"/>
        <v>SF - SN - ROJASDEVELOGZ03</v>
      </c>
      <c r="I537" s="37">
        <f t="shared" si="40"/>
        <v>90000</v>
      </c>
      <c r="J537" s="38"/>
      <c r="K537" s="49">
        <v>1.42</v>
      </c>
      <c r="L537" s="49">
        <v>1.23</v>
      </c>
      <c r="M537" s="40">
        <f t="shared" si="41"/>
        <v>127800</v>
      </c>
      <c r="N537" s="41">
        <f t="shared" si="42"/>
        <v>1020.6249999999999</v>
      </c>
      <c r="O537" s="13"/>
    </row>
    <row r="538" spans="1:15" x14ac:dyDescent="0.25">
      <c r="A538" s="32" t="s">
        <v>116</v>
      </c>
      <c r="B538" s="33" t="s">
        <v>204</v>
      </c>
      <c r="C538" s="48" t="s">
        <v>254</v>
      </c>
      <c r="D538" s="48" t="s">
        <v>643</v>
      </c>
      <c r="E538" s="35" t="s">
        <v>159</v>
      </c>
      <c r="F538" s="35" t="s">
        <v>103</v>
      </c>
      <c r="G538" s="36" t="str">
        <f t="shared" si="38"/>
        <v>03</v>
      </c>
      <c r="H538" s="10" t="str">
        <f t="shared" si="39"/>
        <v>SF - SN - ROJASDEVELOJZ03</v>
      </c>
      <c r="I538" s="37">
        <f t="shared" si="40"/>
        <v>86713.997693918674</v>
      </c>
      <c r="J538" s="38"/>
      <c r="K538" s="49">
        <v>1.42</v>
      </c>
      <c r="L538" s="49">
        <v>1.23</v>
      </c>
      <c r="M538" s="40">
        <f t="shared" si="41"/>
        <v>123133.87672536451</v>
      </c>
      <c r="N538" s="41">
        <f t="shared" si="42"/>
        <v>983.36082107061941</v>
      </c>
      <c r="O538" s="13"/>
    </row>
    <row r="539" spans="1:15" x14ac:dyDescent="0.25">
      <c r="A539" s="32" t="s">
        <v>116</v>
      </c>
      <c r="B539" s="33" t="s">
        <v>588</v>
      </c>
      <c r="C539" s="48" t="s">
        <v>254</v>
      </c>
      <c r="D539" s="48" t="s">
        <v>643</v>
      </c>
      <c r="E539" s="35" t="s">
        <v>159</v>
      </c>
      <c r="F539" s="35" t="s">
        <v>109</v>
      </c>
      <c r="G539" s="36" t="str">
        <f t="shared" si="38"/>
        <v>03</v>
      </c>
      <c r="H539" s="10" t="str">
        <f t="shared" si="39"/>
        <v>SF - SN - ROJASDEVELOKZ03</v>
      </c>
      <c r="I539" s="37">
        <f t="shared" si="40"/>
        <v>86713.997693918674</v>
      </c>
      <c r="J539" s="38"/>
      <c r="K539" s="49">
        <v>1.42</v>
      </c>
      <c r="L539" s="49">
        <v>1.23</v>
      </c>
      <c r="M539" s="40">
        <f t="shared" si="41"/>
        <v>123133.87672536451</v>
      </c>
      <c r="N539" s="41">
        <f t="shared" si="42"/>
        <v>983.36082107061941</v>
      </c>
      <c r="O539" s="13"/>
    </row>
    <row r="540" spans="1:15" x14ac:dyDescent="0.25">
      <c r="A540" s="32" t="s">
        <v>116</v>
      </c>
      <c r="B540" s="33" t="s">
        <v>187</v>
      </c>
      <c r="C540" s="48" t="s">
        <v>254</v>
      </c>
      <c r="D540" s="48" t="s">
        <v>643</v>
      </c>
      <c r="E540" s="35" t="s">
        <v>159</v>
      </c>
      <c r="F540" s="35" t="s">
        <v>80</v>
      </c>
      <c r="G540" s="36" t="str">
        <f t="shared" si="38"/>
        <v>04</v>
      </c>
      <c r="H540" s="10" t="str">
        <f t="shared" si="39"/>
        <v>SF - SN - ROJASDEVELOGZ04</v>
      </c>
      <c r="I540" s="37">
        <f t="shared" si="40"/>
        <v>117000</v>
      </c>
      <c r="J540" s="38"/>
      <c r="K540" s="49">
        <v>1.42</v>
      </c>
      <c r="L540" s="49">
        <v>1.23</v>
      </c>
      <c r="M540" s="40">
        <f t="shared" si="41"/>
        <v>166140</v>
      </c>
      <c r="N540" s="41">
        <f t="shared" si="42"/>
        <v>1326.8125</v>
      </c>
      <c r="O540" s="13"/>
    </row>
    <row r="541" spans="1:15" x14ac:dyDescent="0.25">
      <c r="A541" s="32" t="s">
        <v>116</v>
      </c>
      <c r="B541" s="33" t="s">
        <v>196</v>
      </c>
      <c r="C541" s="48" t="s">
        <v>254</v>
      </c>
      <c r="D541" s="48" t="s">
        <v>643</v>
      </c>
      <c r="E541" s="35" t="s">
        <v>159</v>
      </c>
      <c r="F541" s="35" t="s">
        <v>90</v>
      </c>
      <c r="G541" s="36" t="str">
        <f t="shared" si="38"/>
        <v>04</v>
      </c>
      <c r="H541" s="10" t="str">
        <f t="shared" si="39"/>
        <v>SF - SN - ROJASDEVELOHZ04</v>
      </c>
      <c r="I541" s="37">
        <f t="shared" si="40"/>
        <v>107330.96273166072</v>
      </c>
      <c r="J541" s="38"/>
      <c r="K541" s="49">
        <v>1.42</v>
      </c>
      <c r="L541" s="49">
        <v>1.23</v>
      </c>
      <c r="M541" s="40">
        <f t="shared" si="41"/>
        <v>152409.96707895823</v>
      </c>
      <c r="N541" s="41">
        <f t="shared" si="42"/>
        <v>1217.1629315333469</v>
      </c>
      <c r="O541" s="13"/>
    </row>
    <row r="542" spans="1:15" x14ac:dyDescent="0.25">
      <c r="A542" s="32" t="s">
        <v>116</v>
      </c>
      <c r="B542" s="33" t="s">
        <v>208</v>
      </c>
      <c r="C542" s="48" t="s">
        <v>254</v>
      </c>
      <c r="D542" s="48" t="s">
        <v>643</v>
      </c>
      <c r="E542" s="35" t="s">
        <v>159</v>
      </c>
      <c r="F542" s="35" t="s">
        <v>110</v>
      </c>
      <c r="G542" s="36" t="str">
        <f t="shared" si="38"/>
        <v>04</v>
      </c>
      <c r="H542" s="10" t="str">
        <f t="shared" si="39"/>
        <v>SF - SN - ROJASDEVELOKZ04</v>
      </c>
      <c r="I542" s="37">
        <f t="shared" si="40"/>
        <v>107330.96273166072</v>
      </c>
      <c r="J542" s="38"/>
      <c r="K542" s="49">
        <v>1.42</v>
      </c>
      <c r="L542" s="49">
        <v>1.23</v>
      </c>
      <c r="M542" s="40">
        <f t="shared" si="41"/>
        <v>152409.96707895823</v>
      </c>
      <c r="N542" s="41">
        <f t="shared" si="42"/>
        <v>1217.1629315333469</v>
      </c>
      <c r="O542" s="13"/>
    </row>
    <row r="543" spans="1:15" x14ac:dyDescent="0.25">
      <c r="A543" s="32" t="s">
        <v>116</v>
      </c>
      <c r="B543" s="33" t="s">
        <v>205</v>
      </c>
      <c r="C543" s="48" t="s">
        <v>254</v>
      </c>
      <c r="D543" s="48" t="s">
        <v>643</v>
      </c>
      <c r="E543" s="35" t="s">
        <v>159</v>
      </c>
      <c r="F543" s="35" t="s">
        <v>104</v>
      </c>
      <c r="G543" s="36" t="str">
        <f t="shared" si="38"/>
        <v>04</v>
      </c>
      <c r="H543" s="10" t="str">
        <f t="shared" si="39"/>
        <v>SF - SN - ROJASDEVELOJZ04</v>
      </c>
      <c r="I543" s="37">
        <f t="shared" si="40"/>
        <v>107330.96273166072</v>
      </c>
      <c r="J543" s="38"/>
      <c r="K543" s="49">
        <v>1.42</v>
      </c>
      <c r="L543" s="49">
        <v>1.23</v>
      </c>
      <c r="M543" s="40">
        <f t="shared" si="41"/>
        <v>152409.96707895823</v>
      </c>
      <c r="N543" s="41">
        <f t="shared" si="42"/>
        <v>1217.1629315333469</v>
      </c>
      <c r="O543" s="13"/>
    </row>
    <row r="544" spans="1:15" x14ac:dyDescent="0.25">
      <c r="A544" s="32" t="s">
        <v>116</v>
      </c>
      <c r="B544" s="33" t="s">
        <v>188</v>
      </c>
      <c r="C544" s="48" t="s">
        <v>254</v>
      </c>
      <c r="D544" s="48" t="s">
        <v>643</v>
      </c>
      <c r="E544" s="35" t="s">
        <v>159</v>
      </c>
      <c r="F544" s="35" t="s">
        <v>60</v>
      </c>
      <c r="G544" s="36" t="str">
        <f t="shared" si="38"/>
        <v>05</v>
      </c>
      <c r="H544" s="10" t="str">
        <f t="shared" si="39"/>
        <v>SF - SN - ROJASDEVELODZ05</v>
      </c>
      <c r="I544" s="37">
        <f t="shared" si="40"/>
        <v>130451.22665231217</v>
      </c>
      <c r="J544" s="38"/>
      <c r="K544" s="49">
        <v>1.42</v>
      </c>
      <c r="L544" s="49">
        <v>1.23</v>
      </c>
      <c r="M544" s="40">
        <f t="shared" si="41"/>
        <v>185240.74184628326</v>
      </c>
      <c r="N544" s="41">
        <f t="shared" si="42"/>
        <v>1479.3531466890677</v>
      </c>
      <c r="O544" s="13"/>
    </row>
    <row r="545" spans="1:15" x14ac:dyDescent="0.25">
      <c r="A545" s="32" t="s">
        <v>116</v>
      </c>
      <c r="B545" s="33" t="s">
        <v>168</v>
      </c>
      <c r="C545" s="48" t="s">
        <v>254</v>
      </c>
      <c r="D545" s="48" t="s">
        <v>643</v>
      </c>
      <c r="E545" s="35" t="s">
        <v>159</v>
      </c>
      <c r="F545" s="35" t="s">
        <v>61</v>
      </c>
      <c r="G545" s="36" t="str">
        <f t="shared" si="38"/>
        <v>06</v>
      </c>
      <c r="H545" s="10" t="str">
        <f t="shared" si="39"/>
        <v>SF - SN - ROJASDEVELODZ06</v>
      </c>
      <c r="I545" s="37">
        <f t="shared" si="40"/>
        <v>147648.05115024614</v>
      </c>
      <c r="J545" s="38"/>
      <c r="K545" s="49">
        <v>1.42</v>
      </c>
      <c r="L545" s="49">
        <v>1.23</v>
      </c>
      <c r="M545" s="40">
        <f t="shared" si="41"/>
        <v>209660.23263334951</v>
      </c>
      <c r="N545" s="41">
        <f t="shared" si="42"/>
        <v>1674.3699133913328</v>
      </c>
      <c r="O545" s="13"/>
    </row>
    <row r="546" spans="1:15" x14ac:dyDescent="0.25">
      <c r="A546" s="32" t="s">
        <v>116</v>
      </c>
      <c r="B546" s="33" t="s">
        <v>169</v>
      </c>
      <c r="C546" s="48" t="s">
        <v>254</v>
      </c>
      <c r="D546" s="48" t="s">
        <v>643</v>
      </c>
      <c r="E546" s="35" t="s">
        <v>159</v>
      </c>
      <c r="F546" s="35" t="s">
        <v>62</v>
      </c>
      <c r="G546" s="36" t="str">
        <f t="shared" si="38"/>
        <v>07</v>
      </c>
      <c r="H546" s="10" t="str">
        <f t="shared" si="39"/>
        <v>SF - SN - ROJASDEVELODZ07</v>
      </c>
      <c r="I546" s="37">
        <f t="shared" si="40"/>
        <v>184721.23082909657</v>
      </c>
      <c r="J546" s="38"/>
      <c r="K546" s="49">
        <v>1.42</v>
      </c>
      <c r="L546" s="49">
        <v>1.23</v>
      </c>
      <c r="M546" s="40">
        <f t="shared" si="41"/>
        <v>262304.14777731715</v>
      </c>
      <c r="N546" s="41">
        <f t="shared" si="42"/>
        <v>2094.7900690549632</v>
      </c>
      <c r="O546" s="13"/>
    </row>
    <row r="547" spans="1:15" x14ac:dyDescent="0.25">
      <c r="A547" s="32" t="s">
        <v>116</v>
      </c>
      <c r="B547" s="33" t="s">
        <v>170</v>
      </c>
      <c r="C547" s="48" t="s">
        <v>254</v>
      </c>
      <c r="D547" s="48" t="s">
        <v>643</v>
      </c>
      <c r="E547" s="35" t="s">
        <v>159</v>
      </c>
      <c r="F547" s="35" t="s">
        <v>63</v>
      </c>
      <c r="G547" s="36" t="str">
        <f t="shared" si="38"/>
        <v>08</v>
      </c>
      <c r="H547" s="10" t="str">
        <f t="shared" si="39"/>
        <v>SF - SN - ROJASDEVELODZ08</v>
      </c>
      <c r="I547" s="37">
        <f t="shared" si="40"/>
        <v>230901.53853637073</v>
      </c>
      <c r="J547" s="38"/>
      <c r="K547" s="49">
        <v>1.42</v>
      </c>
      <c r="L547" s="49">
        <v>1.23</v>
      </c>
      <c r="M547" s="40">
        <f t="shared" si="41"/>
        <v>327880.18472164642</v>
      </c>
      <c r="N547" s="41">
        <f t="shared" si="42"/>
        <v>2618.487586318704</v>
      </c>
      <c r="O547" s="13"/>
    </row>
    <row r="548" spans="1:15" x14ac:dyDescent="0.25">
      <c r="A548" s="32" t="s">
        <v>116</v>
      </c>
      <c r="B548" s="33" t="s">
        <v>171</v>
      </c>
      <c r="C548" s="48" t="s">
        <v>254</v>
      </c>
      <c r="D548" s="48" t="s">
        <v>643</v>
      </c>
      <c r="E548" s="35" t="s">
        <v>159</v>
      </c>
      <c r="F548" s="35" t="s">
        <v>64</v>
      </c>
      <c r="G548" s="36" t="str">
        <f t="shared" si="38"/>
        <v>09</v>
      </c>
      <c r="H548" s="10" t="str">
        <f t="shared" si="39"/>
        <v>SF - SN - ROJASDEVELODZ09</v>
      </c>
      <c r="I548" s="37">
        <f t="shared" si="40"/>
        <v>260918.7385460989</v>
      </c>
      <c r="J548" s="38"/>
      <c r="K548" s="49">
        <v>1.42</v>
      </c>
      <c r="L548" s="49">
        <v>1.23</v>
      </c>
      <c r="M548" s="40">
        <f t="shared" si="41"/>
        <v>370504.60873546044</v>
      </c>
      <c r="N548" s="41">
        <f t="shared" si="42"/>
        <v>2958.8909725401354</v>
      </c>
      <c r="O548" s="13"/>
    </row>
    <row r="549" spans="1:15" x14ac:dyDescent="0.25">
      <c r="A549" s="32" t="s">
        <v>116</v>
      </c>
      <c r="B549" s="33" t="s">
        <v>172</v>
      </c>
      <c r="C549" s="48" t="s">
        <v>254</v>
      </c>
      <c r="D549" s="48" t="s">
        <v>643</v>
      </c>
      <c r="E549" s="35" t="s">
        <v>159</v>
      </c>
      <c r="F549" s="35" t="s">
        <v>65</v>
      </c>
      <c r="G549" s="36" t="str">
        <f t="shared" si="38"/>
        <v>10</v>
      </c>
      <c r="H549" s="10" t="str">
        <f t="shared" si="39"/>
        <v>SF - SN - ROJASDEVELODZ10</v>
      </c>
      <c r="I549" s="37">
        <f t="shared" si="40"/>
        <v>357458.67180815554</v>
      </c>
      <c r="J549" s="38"/>
      <c r="K549" s="49">
        <v>1.42</v>
      </c>
      <c r="L549" s="49">
        <v>1.23</v>
      </c>
      <c r="M549" s="40">
        <f t="shared" si="41"/>
        <v>507591.31396758085</v>
      </c>
      <c r="N549" s="41">
        <f t="shared" si="42"/>
        <v>4053.6806323799856</v>
      </c>
      <c r="O549" s="13"/>
    </row>
    <row r="550" spans="1:15" x14ac:dyDescent="0.25">
      <c r="A550" s="32" t="s">
        <v>116</v>
      </c>
      <c r="B550" s="33" t="s">
        <v>172</v>
      </c>
      <c r="C550" s="48" t="s">
        <v>254</v>
      </c>
      <c r="D550" s="48" t="s">
        <v>643</v>
      </c>
      <c r="E550" s="35" t="s">
        <v>159</v>
      </c>
      <c r="F550" s="35" t="s">
        <v>589</v>
      </c>
      <c r="G550" s="36" t="str">
        <f t="shared" si="38"/>
        <v>11</v>
      </c>
      <c r="H550" s="10" t="str">
        <f t="shared" si="39"/>
        <v>SF - SN - ROJASDEVELODZ11</v>
      </c>
      <c r="I550" s="37">
        <f t="shared" si="40"/>
        <v>489718.38037717307</v>
      </c>
      <c r="J550" s="38"/>
      <c r="K550" s="49">
        <v>1.42</v>
      </c>
      <c r="L550" s="49">
        <v>1.23</v>
      </c>
      <c r="M550" s="40">
        <f t="shared" si="41"/>
        <v>695400.10013558576</v>
      </c>
      <c r="N550" s="41">
        <f t="shared" si="42"/>
        <v>5553.54246636058</v>
      </c>
      <c r="O550" s="13"/>
    </row>
    <row r="551" spans="1:15" x14ac:dyDescent="0.25">
      <c r="A551" s="32" t="s">
        <v>116</v>
      </c>
      <c r="B551" s="33" t="s">
        <v>590</v>
      </c>
      <c r="C551" s="48" t="s">
        <v>254</v>
      </c>
      <c r="D551" s="48" t="s">
        <v>643</v>
      </c>
      <c r="E551" s="35" t="s">
        <v>159</v>
      </c>
      <c r="F551" s="35" t="s">
        <v>591</v>
      </c>
      <c r="G551" s="36" t="str">
        <f t="shared" si="38"/>
        <v>12</v>
      </c>
      <c r="H551" s="10" t="str">
        <f t="shared" si="39"/>
        <v>SF - SN - ROJASDEVELODZ12</v>
      </c>
      <c r="I551" s="37">
        <f t="shared" si="40"/>
        <v>670914.18111672706</v>
      </c>
      <c r="J551" s="38"/>
      <c r="K551" s="49">
        <v>1.42</v>
      </c>
      <c r="L551" s="49">
        <v>1.23</v>
      </c>
      <c r="M551" s="40">
        <f t="shared" si="41"/>
        <v>952698.13718575239</v>
      </c>
      <c r="N551" s="41">
        <f t="shared" si="42"/>
        <v>7608.3531789139943</v>
      </c>
      <c r="O551" s="13"/>
    </row>
    <row r="552" spans="1:15" x14ac:dyDescent="0.25">
      <c r="A552" s="32" t="s">
        <v>116</v>
      </c>
      <c r="B552" s="33" t="s">
        <v>323</v>
      </c>
      <c r="C552" s="48" t="s">
        <v>254</v>
      </c>
      <c r="D552" s="48" t="s">
        <v>643</v>
      </c>
      <c r="E552" s="35" t="s">
        <v>159</v>
      </c>
      <c r="F552" s="35" t="s">
        <v>592</v>
      </c>
      <c r="G552" s="36" t="str">
        <f t="shared" ref="G552:G582" si="43">RIGHT(F552,2)</f>
        <v>13</v>
      </c>
      <c r="H552" s="10" t="str">
        <f t="shared" ref="H552:H582" si="44">CONCATENATE(D552,E552,F552)</f>
        <v>SF - SN - ROJASDEVELODZ13</v>
      </c>
      <c r="I552" s="37">
        <f t="shared" ref="I552:I582" si="45">I262*$I$293</f>
        <v>805097.01734007255</v>
      </c>
      <c r="J552" s="38"/>
      <c r="K552" s="49">
        <v>1.42</v>
      </c>
      <c r="L552" s="49">
        <v>1.23</v>
      </c>
      <c r="M552" s="40">
        <f t="shared" ref="M552:M582" si="46">+I552*K552+I552*J552*L552</f>
        <v>1143237.764622903</v>
      </c>
      <c r="N552" s="41">
        <f t="shared" ref="N552:N582" si="47">+M552*12*(1+$N$2)/$N$3</f>
        <v>9130.0238146967931</v>
      </c>
      <c r="O552" s="13"/>
    </row>
    <row r="553" spans="1:15" ht="15.75" thickBot="1" x14ac:dyDescent="0.3">
      <c r="A553" s="32" t="s">
        <v>116</v>
      </c>
      <c r="B553" s="33" t="s">
        <v>323</v>
      </c>
      <c r="C553" s="48" t="s">
        <v>254</v>
      </c>
      <c r="D553" s="48" t="s">
        <v>643</v>
      </c>
      <c r="E553" s="35" t="s">
        <v>159</v>
      </c>
      <c r="F553" s="35" t="s">
        <v>593</v>
      </c>
      <c r="G553" s="36" t="str">
        <f t="shared" si="43"/>
        <v>14</v>
      </c>
      <c r="H553" s="10" t="str">
        <f t="shared" si="44"/>
        <v>SF - SN - ROJASDEVELODZ14</v>
      </c>
      <c r="I553" s="37">
        <f t="shared" si="45"/>
        <v>0</v>
      </c>
      <c r="J553" s="38"/>
      <c r="K553" s="49">
        <v>1.42</v>
      </c>
      <c r="L553" s="49">
        <v>1.23</v>
      </c>
      <c r="M553" s="40">
        <f t="shared" si="46"/>
        <v>0</v>
      </c>
      <c r="N553" s="41">
        <f t="shared" si="47"/>
        <v>0</v>
      </c>
      <c r="O553" s="13"/>
    </row>
    <row r="554" spans="1:15" x14ac:dyDescent="0.25">
      <c r="A554" s="45" t="s">
        <v>227</v>
      </c>
      <c r="B554" s="33" t="s">
        <v>209</v>
      </c>
      <c r="C554" s="48" t="s">
        <v>254</v>
      </c>
      <c r="D554" s="48" t="s">
        <v>643</v>
      </c>
      <c r="E554" s="35" t="s">
        <v>228</v>
      </c>
      <c r="F554" s="35" t="s">
        <v>114</v>
      </c>
      <c r="G554" s="36" t="str">
        <f t="shared" si="43"/>
        <v>00</v>
      </c>
      <c r="H554" s="10" t="str">
        <f t="shared" si="44"/>
        <v>SF - SN - ROJASSYINCOTR00</v>
      </c>
      <c r="I554" s="37">
        <f t="shared" si="45"/>
        <v>0</v>
      </c>
      <c r="J554" s="38"/>
      <c r="K554" s="49">
        <v>1.42</v>
      </c>
      <c r="L554" s="49">
        <v>1.23</v>
      </c>
      <c r="M554" s="40">
        <f t="shared" si="46"/>
        <v>0</v>
      </c>
      <c r="N554" s="41">
        <f t="shared" si="47"/>
        <v>0</v>
      </c>
      <c r="O554" s="13"/>
    </row>
    <row r="555" spans="1:15" x14ac:dyDescent="0.25">
      <c r="A555" s="32" t="s">
        <v>227</v>
      </c>
      <c r="B555" s="33" t="s">
        <v>594</v>
      </c>
      <c r="C555" s="48" t="s">
        <v>254</v>
      </c>
      <c r="D555" s="48" t="s">
        <v>643</v>
      </c>
      <c r="E555" s="35" t="s">
        <v>228</v>
      </c>
      <c r="F555" s="35" t="s">
        <v>595</v>
      </c>
      <c r="G555" s="36" t="str">
        <f t="shared" si="43"/>
        <v>01</v>
      </c>
      <c r="H555" s="10" t="str">
        <f t="shared" si="44"/>
        <v>SF - SN - ROJASSYINCONX01</v>
      </c>
      <c r="I555" s="37">
        <f t="shared" si="45"/>
        <v>44555.864487750005</v>
      </c>
      <c r="J555" s="38"/>
      <c r="K555" s="49">
        <v>1.42</v>
      </c>
      <c r="L555" s="49">
        <v>1.23</v>
      </c>
      <c r="M555" s="40">
        <f t="shared" si="46"/>
        <v>63269.327572605005</v>
      </c>
      <c r="N555" s="41">
        <f t="shared" si="47"/>
        <v>505.27587992010945</v>
      </c>
      <c r="O555" s="13"/>
    </row>
    <row r="556" spans="1:15" x14ac:dyDescent="0.25">
      <c r="A556" s="32" t="s">
        <v>227</v>
      </c>
      <c r="B556" s="33" t="s">
        <v>596</v>
      </c>
      <c r="C556" s="48" t="s">
        <v>254</v>
      </c>
      <c r="D556" s="48" t="s">
        <v>643</v>
      </c>
      <c r="E556" s="35" t="s">
        <v>228</v>
      </c>
      <c r="F556" s="35" t="s">
        <v>597</v>
      </c>
      <c r="G556" s="36" t="str">
        <f t="shared" si="43"/>
        <v>02</v>
      </c>
      <c r="H556" s="10" t="str">
        <f t="shared" si="44"/>
        <v>SF - SN - ROJASSYINCONX02</v>
      </c>
      <c r="I556" s="37">
        <f t="shared" si="45"/>
        <v>63000</v>
      </c>
      <c r="J556" s="38"/>
      <c r="K556" s="49">
        <v>1.42</v>
      </c>
      <c r="L556" s="49">
        <v>1.23</v>
      </c>
      <c r="M556" s="40">
        <f t="shared" si="46"/>
        <v>89460</v>
      </c>
      <c r="N556" s="41">
        <f t="shared" si="47"/>
        <v>714.4375</v>
      </c>
      <c r="O556" s="13"/>
    </row>
    <row r="557" spans="1:15" x14ac:dyDescent="0.25">
      <c r="A557" s="32" t="s">
        <v>227</v>
      </c>
      <c r="B557" s="33" t="s">
        <v>598</v>
      </c>
      <c r="C557" s="48" t="s">
        <v>254</v>
      </c>
      <c r="D557" s="48" t="s">
        <v>643</v>
      </c>
      <c r="E557" s="35" t="s">
        <v>228</v>
      </c>
      <c r="F557" s="35" t="s">
        <v>599</v>
      </c>
      <c r="G557" s="36" t="str">
        <f t="shared" si="43"/>
        <v>03</v>
      </c>
      <c r="H557" s="10" t="str">
        <f t="shared" si="44"/>
        <v>SF - SN - ROJASSYINCONX03</v>
      </c>
      <c r="I557" s="37">
        <f t="shared" si="45"/>
        <v>81876.594797225451</v>
      </c>
      <c r="J557" s="38"/>
      <c r="K557" s="49">
        <v>1.42</v>
      </c>
      <c r="L557" s="49">
        <v>1.23</v>
      </c>
      <c r="M557" s="40">
        <f t="shared" si="46"/>
        <v>116264.76461206013</v>
      </c>
      <c r="N557" s="41">
        <f t="shared" si="47"/>
        <v>928.50332849909114</v>
      </c>
      <c r="O557" s="13"/>
    </row>
    <row r="558" spans="1:15" x14ac:dyDescent="0.25">
      <c r="A558" s="32" t="s">
        <v>227</v>
      </c>
      <c r="B558" s="33" t="s">
        <v>600</v>
      </c>
      <c r="C558" s="48" t="s">
        <v>254</v>
      </c>
      <c r="D558" s="48" t="s">
        <v>643</v>
      </c>
      <c r="E558" s="35" t="s">
        <v>228</v>
      </c>
      <c r="F558" s="35" t="s">
        <v>601</v>
      </c>
      <c r="G558" s="36" t="str">
        <f t="shared" si="43"/>
        <v>04</v>
      </c>
      <c r="H558" s="10" t="str">
        <f t="shared" si="44"/>
        <v>SF - SN - ROJASSYINCONX04</v>
      </c>
      <c r="I558" s="37">
        <f t="shared" si="45"/>
        <v>117000</v>
      </c>
      <c r="J558" s="38"/>
      <c r="K558" s="49">
        <v>1.42</v>
      </c>
      <c r="L558" s="49">
        <v>1.23</v>
      </c>
      <c r="M558" s="40">
        <f t="shared" si="46"/>
        <v>166140</v>
      </c>
      <c r="N558" s="41">
        <f t="shared" si="47"/>
        <v>1326.8125</v>
      </c>
      <c r="O558" s="13"/>
    </row>
    <row r="559" spans="1:15" x14ac:dyDescent="0.25">
      <c r="A559" s="32" t="s">
        <v>227</v>
      </c>
      <c r="B559" s="33" t="s">
        <v>177</v>
      </c>
      <c r="C559" s="48" t="s">
        <v>254</v>
      </c>
      <c r="D559" s="48" t="s">
        <v>643</v>
      </c>
      <c r="E559" s="35" t="s">
        <v>228</v>
      </c>
      <c r="F559" s="35" t="s">
        <v>602</v>
      </c>
      <c r="G559" s="36" t="str">
        <f t="shared" si="43"/>
        <v>05</v>
      </c>
      <c r="H559" s="10" t="str">
        <f t="shared" si="44"/>
        <v>SF - SN - ROJASSYINCOSX05</v>
      </c>
      <c r="I559" s="37">
        <f t="shared" si="45"/>
        <v>123173.91089629626</v>
      </c>
      <c r="J559" s="38"/>
      <c r="K559" s="49">
        <v>1.42</v>
      </c>
      <c r="L559" s="49">
        <v>1.23</v>
      </c>
      <c r="M559" s="40">
        <f t="shared" si="46"/>
        <v>174906.95347274069</v>
      </c>
      <c r="N559" s="41">
        <f t="shared" si="47"/>
        <v>1396.8263645392483</v>
      </c>
      <c r="O559" s="13"/>
    </row>
    <row r="560" spans="1:15" x14ac:dyDescent="0.25">
      <c r="A560" s="32" t="s">
        <v>227</v>
      </c>
      <c r="B560" s="33" t="s">
        <v>603</v>
      </c>
      <c r="C560" s="48" t="s">
        <v>254</v>
      </c>
      <c r="D560" s="48" t="s">
        <v>643</v>
      </c>
      <c r="E560" s="35" t="s">
        <v>228</v>
      </c>
      <c r="F560" s="35" t="s">
        <v>604</v>
      </c>
      <c r="G560" s="36" t="str">
        <f t="shared" si="43"/>
        <v>06</v>
      </c>
      <c r="H560" s="10" t="str">
        <f t="shared" si="44"/>
        <v>SF - SN - ROJASSYINCOSX06</v>
      </c>
      <c r="I560" s="37">
        <f t="shared" si="45"/>
        <v>139411.39813781792</v>
      </c>
      <c r="J560" s="38"/>
      <c r="K560" s="49">
        <v>1.42</v>
      </c>
      <c r="L560" s="49">
        <v>1.23</v>
      </c>
      <c r="M560" s="40">
        <f t="shared" si="46"/>
        <v>197964.18535570143</v>
      </c>
      <c r="N560" s="41">
        <f t="shared" si="47"/>
        <v>1580.9639802712263</v>
      </c>
      <c r="O560" s="13"/>
    </row>
    <row r="561" spans="1:15" x14ac:dyDescent="0.25">
      <c r="A561" s="32" t="s">
        <v>227</v>
      </c>
      <c r="B561" s="33" t="s">
        <v>605</v>
      </c>
      <c r="C561" s="48" t="s">
        <v>254</v>
      </c>
      <c r="D561" s="48" t="s">
        <v>643</v>
      </c>
      <c r="E561" s="35" t="s">
        <v>228</v>
      </c>
      <c r="F561" s="35" t="s">
        <v>606</v>
      </c>
      <c r="G561" s="36" t="str">
        <f t="shared" si="43"/>
        <v>07</v>
      </c>
      <c r="H561" s="10" t="str">
        <f t="shared" si="44"/>
        <v>SF - SN - ROJASSYINCOSX07</v>
      </c>
      <c r="I561" s="37">
        <f t="shared" si="45"/>
        <v>174416.42375230239</v>
      </c>
      <c r="J561" s="38"/>
      <c r="K561" s="49">
        <v>1.42</v>
      </c>
      <c r="L561" s="49">
        <v>1.23</v>
      </c>
      <c r="M561" s="40">
        <f t="shared" si="46"/>
        <v>247671.32172826939</v>
      </c>
      <c r="N561" s="41">
        <f t="shared" si="47"/>
        <v>1977.9306943577071</v>
      </c>
      <c r="O561" s="13"/>
    </row>
    <row r="562" spans="1:15" x14ac:dyDescent="0.25">
      <c r="A562" s="32" t="s">
        <v>227</v>
      </c>
      <c r="B562" s="33" t="s">
        <v>607</v>
      </c>
      <c r="C562" s="48" t="s">
        <v>254</v>
      </c>
      <c r="D562" s="48" t="s">
        <v>643</v>
      </c>
      <c r="E562" s="35" t="s">
        <v>228</v>
      </c>
      <c r="F562" s="35" t="s">
        <v>608</v>
      </c>
      <c r="G562" s="36" t="str">
        <f t="shared" si="43"/>
        <v>08</v>
      </c>
      <c r="H562" s="10" t="str">
        <f t="shared" si="44"/>
        <v>SF - SN - ROJASSYINCOSX08</v>
      </c>
      <c r="I562" s="37">
        <f t="shared" si="45"/>
        <v>218020.52969037797</v>
      </c>
      <c r="J562" s="38"/>
      <c r="K562" s="49">
        <v>1.42</v>
      </c>
      <c r="L562" s="49">
        <v>1.23</v>
      </c>
      <c r="M562" s="40">
        <f t="shared" si="46"/>
        <v>309589.15216033667</v>
      </c>
      <c r="N562" s="41">
        <f t="shared" si="47"/>
        <v>2472.4133679471329</v>
      </c>
      <c r="O562" s="13"/>
    </row>
    <row r="563" spans="1:15" x14ac:dyDescent="0.25">
      <c r="A563" s="32" t="s">
        <v>227</v>
      </c>
      <c r="B563" s="33" t="s">
        <v>609</v>
      </c>
      <c r="C563" s="48" t="s">
        <v>254</v>
      </c>
      <c r="D563" s="48" t="s">
        <v>643</v>
      </c>
      <c r="E563" s="35" t="s">
        <v>228</v>
      </c>
      <c r="F563" s="35" t="s">
        <v>610</v>
      </c>
      <c r="G563" s="36" t="str">
        <f t="shared" si="43"/>
        <v>09</v>
      </c>
      <c r="H563" s="10" t="str">
        <f t="shared" si="44"/>
        <v>SF - SN - ROJASSYINCOSX09</v>
      </c>
      <c r="I563" s="37">
        <f t="shared" si="45"/>
        <v>246363.1985501271</v>
      </c>
      <c r="J563" s="38"/>
      <c r="K563" s="49">
        <v>1.42</v>
      </c>
      <c r="L563" s="49">
        <v>1.23</v>
      </c>
      <c r="M563" s="40">
        <f t="shared" si="46"/>
        <v>349835.74194118049</v>
      </c>
      <c r="N563" s="41">
        <f t="shared" si="47"/>
        <v>2793.8271057802604</v>
      </c>
      <c r="O563" s="13"/>
    </row>
    <row r="564" spans="1:15" x14ac:dyDescent="0.25">
      <c r="A564" s="32" t="s">
        <v>227</v>
      </c>
      <c r="B564" s="33" t="s">
        <v>611</v>
      </c>
      <c r="C564" s="48" t="s">
        <v>254</v>
      </c>
      <c r="D564" s="48" t="s">
        <v>643</v>
      </c>
      <c r="E564" s="35" t="s">
        <v>228</v>
      </c>
      <c r="F564" s="35" t="s">
        <v>612</v>
      </c>
      <c r="G564" s="36" t="str">
        <f t="shared" si="43"/>
        <v>10</v>
      </c>
      <c r="H564" s="10" t="str">
        <f t="shared" si="44"/>
        <v>SF - SN - ROJASSYINCOSX10</v>
      </c>
      <c r="I564" s="37">
        <f t="shared" si="45"/>
        <v>337517.58201367414</v>
      </c>
      <c r="J564" s="38"/>
      <c r="K564" s="49">
        <v>1.42</v>
      </c>
      <c r="L564" s="49">
        <v>1.23</v>
      </c>
      <c r="M564" s="40">
        <f t="shared" si="46"/>
        <v>479274.96645941725</v>
      </c>
      <c r="N564" s="41">
        <f t="shared" si="47"/>
        <v>3827.5431349189571</v>
      </c>
      <c r="O564" s="13"/>
    </row>
    <row r="565" spans="1:15" x14ac:dyDescent="0.25">
      <c r="A565" s="32" t="s">
        <v>227</v>
      </c>
      <c r="B565" s="33" t="s">
        <v>611</v>
      </c>
      <c r="C565" s="48" t="s">
        <v>254</v>
      </c>
      <c r="D565" s="48" t="s">
        <v>643</v>
      </c>
      <c r="E565" s="35" t="s">
        <v>228</v>
      </c>
      <c r="F565" s="35" t="s">
        <v>613</v>
      </c>
      <c r="G565" s="36" t="str">
        <f t="shared" si="43"/>
        <v>11</v>
      </c>
      <c r="H565" s="10" t="str">
        <f t="shared" si="44"/>
        <v>SF - SN - ROJASSYINCOSX11</v>
      </c>
      <c r="I565" s="37">
        <f t="shared" si="45"/>
        <v>462399.08735873358</v>
      </c>
      <c r="J565" s="38"/>
      <c r="K565" s="49">
        <v>1.42</v>
      </c>
      <c r="L565" s="49">
        <v>1.23</v>
      </c>
      <c r="M565" s="40">
        <f t="shared" si="46"/>
        <v>656606.70404940168</v>
      </c>
      <c r="N565" s="41">
        <f t="shared" si="47"/>
        <v>5243.7340948389719</v>
      </c>
      <c r="O565" s="13"/>
    </row>
    <row r="566" spans="1:15" x14ac:dyDescent="0.25">
      <c r="A566" s="32" t="s">
        <v>227</v>
      </c>
      <c r="B566" s="33" t="s">
        <v>614</v>
      </c>
      <c r="C566" s="48" t="s">
        <v>254</v>
      </c>
      <c r="D566" s="48" t="s">
        <v>643</v>
      </c>
      <c r="E566" s="35" t="s">
        <v>228</v>
      </c>
      <c r="F566" s="35" t="s">
        <v>615</v>
      </c>
      <c r="G566" s="36" t="str">
        <f t="shared" si="43"/>
        <v>12</v>
      </c>
      <c r="H566" s="10" t="str">
        <f t="shared" si="44"/>
        <v>SF - SN - ROJASSYINCOSX12</v>
      </c>
      <c r="I566" s="37">
        <f t="shared" si="45"/>
        <v>633486.74968146509</v>
      </c>
      <c r="J566" s="38"/>
      <c r="K566" s="49">
        <v>1.42</v>
      </c>
      <c r="L566" s="49">
        <v>1.23</v>
      </c>
      <c r="M566" s="40">
        <f t="shared" si="46"/>
        <v>899551.18454768043</v>
      </c>
      <c r="N566" s="41">
        <f t="shared" si="47"/>
        <v>7183.9157099293916</v>
      </c>
      <c r="O566" s="13"/>
    </row>
    <row r="567" spans="1:15" x14ac:dyDescent="0.25">
      <c r="A567" s="32" t="s">
        <v>227</v>
      </c>
      <c r="B567" s="33" t="s">
        <v>278</v>
      </c>
      <c r="C567" s="48" t="s">
        <v>254</v>
      </c>
      <c r="D567" s="48" t="s">
        <v>643</v>
      </c>
      <c r="E567" s="35" t="s">
        <v>228</v>
      </c>
      <c r="F567" s="35" t="s">
        <v>616</v>
      </c>
      <c r="G567" s="36" t="str">
        <f t="shared" si="43"/>
        <v>13</v>
      </c>
      <c r="H567" s="10" t="str">
        <f t="shared" si="44"/>
        <v>SF - SN - ROJASSYINCOSX13</v>
      </c>
      <c r="I567" s="37">
        <f t="shared" si="45"/>
        <v>760184.09961775807</v>
      </c>
      <c r="J567" s="38"/>
      <c r="K567" s="49">
        <v>1.42</v>
      </c>
      <c r="L567" s="49">
        <v>1.23</v>
      </c>
      <c r="M567" s="40">
        <f t="shared" si="46"/>
        <v>1079461.4214572164</v>
      </c>
      <c r="N567" s="41">
        <f t="shared" si="47"/>
        <v>8620.6988519152692</v>
      </c>
      <c r="O567" s="13"/>
    </row>
    <row r="568" spans="1:15" x14ac:dyDescent="0.25">
      <c r="A568" s="32" t="s">
        <v>227</v>
      </c>
      <c r="B568" s="33" t="s">
        <v>278</v>
      </c>
      <c r="C568" s="48" t="s">
        <v>254</v>
      </c>
      <c r="D568" s="48" t="s">
        <v>643</v>
      </c>
      <c r="E568" s="35" t="s">
        <v>228</v>
      </c>
      <c r="F568" s="35" t="s">
        <v>617</v>
      </c>
      <c r="G568" s="36" t="str">
        <f t="shared" si="43"/>
        <v>14</v>
      </c>
      <c r="H568" s="10" t="str">
        <f t="shared" si="44"/>
        <v>SF - SN - ROJASSYINCOSX14</v>
      </c>
      <c r="I568" s="37">
        <f t="shared" si="45"/>
        <v>0</v>
      </c>
      <c r="J568" s="38"/>
      <c r="K568" s="49">
        <v>1.42</v>
      </c>
      <c r="L568" s="49">
        <v>1.23</v>
      </c>
      <c r="M568" s="40">
        <f t="shared" si="46"/>
        <v>0</v>
      </c>
      <c r="N568" s="41">
        <f t="shared" si="47"/>
        <v>0</v>
      </c>
      <c r="O568" s="13"/>
    </row>
    <row r="569" spans="1:15" x14ac:dyDescent="0.25">
      <c r="A569" s="32" t="s">
        <v>227</v>
      </c>
      <c r="B569" s="33" t="s">
        <v>618</v>
      </c>
      <c r="C569" s="48" t="s">
        <v>254</v>
      </c>
      <c r="D569" s="48" t="s">
        <v>643</v>
      </c>
      <c r="E569" s="35" t="s">
        <v>228</v>
      </c>
      <c r="F569" s="35" t="s">
        <v>619</v>
      </c>
      <c r="G569" s="36" t="str">
        <f t="shared" si="43"/>
        <v>01</v>
      </c>
      <c r="H569" s="10" t="str">
        <f t="shared" si="44"/>
        <v>SF - SN - ROJASSYINCONZ01</v>
      </c>
      <c r="I569" s="37">
        <f t="shared" si="45"/>
        <v>51239.244160912502</v>
      </c>
      <c r="J569" s="38"/>
      <c r="K569" s="49">
        <v>1.42</v>
      </c>
      <c r="L569" s="49">
        <v>1.23</v>
      </c>
      <c r="M569" s="40">
        <f t="shared" si="46"/>
        <v>72759.726708495742</v>
      </c>
      <c r="N569" s="41">
        <f t="shared" si="47"/>
        <v>581.0672619081256</v>
      </c>
      <c r="O569" s="13"/>
    </row>
    <row r="570" spans="1:15" x14ac:dyDescent="0.25">
      <c r="A570" s="32" t="s">
        <v>227</v>
      </c>
      <c r="B570" s="33" t="s">
        <v>620</v>
      </c>
      <c r="C570" s="48" t="s">
        <v>254</v>
      </c>
      <c r="D570" s="48" t="s">
        <v>643</v>
      </c>
      <c r="E570" s="35" t="s">
        <v>228</v>
      </c>
      <c r="F570" s="35" t="s">
        <v>621</v>
      </c>
      <c r="G570" s="36" t="str">
        <f t="shared" si="43"/>
        <v>02</v>
      </c>
      <c r="H570" s="10" t="str">
        <f t="shared" si="44"/>
        <v>SF - SN - ROJASSYINCONZ02</v>
      </c>
      <c r="I570" s="37">
        <f t="shared" si="45"/>
        <v>65188.879792848493</v>
      </c>
      <c r="J570" s="38"/>
      <c r="K570" s="49">
        <v>1.42</v>
      </c>
      <c r="L570" s="49">
        <v>1.23</v>
      </c>
      <c r="M570" s="40">
        <f t="shared" si="46"/>
        <v>92568.209305844852</v>
      </c>
      <c r="N570" s="41">
        <f t="shared" si="47"/>
        <v>739.26000487306646</v>
      </c>
      <c r="O570" s="13"/>
    </row>
    <row r="571" spans="1:15" x14ac:dyDescent="0.25">
      <c r="A571" s="32" t="s">
        <v>227</v>
      </c>
      <c r="B571" s="33" t="s">
        <v>622</v>
      </c>
      <c r="C571" s="48" t="s">
        <v>254</v>
      </c>
      <c r="D571" s="48" t="s">
        <v>643</v>
      </c>
      <c r="E571" s="35" t="s">
        <v>228</v>
      </c>
      <c r="F571" s="35" t="s">
        <v>623</v>
      </c>
      <c r="G571" s="36" t="str">
        <f t="shared" si="43"/>
        <v>03</v>
      </c>
      <c r="H571" s="10" t="str">
        <f t="shared" si="44"/>
        <v>SF - SN - ROJASSYINCONZ03</v>
      </c>
      <c r="I571" s="37">
        <f t="shared" si="45"/>
        <v>94158.084016809269</v>
      </c>
      <c r="J571" s="38"/>
      <c r="K571" s="49">
        <v>1.42</v>
      </c>
      <c r="L571" s="49">
        <v>1.23</v>
      </c>
      <c r="M571" s="40">
        <f t="shared" si="46"/>
        <v>133704.47930386916</v>
      </c>
      <c r="N571" s="41">
        <f t="shared" si="47"/>
        <v>1067.7788277739548</v>
      </c>
      <c r="O571" s="13"/>
    </row>
    <row r="572" spans="1:15" x14ac:dyDescent="0.25">
      <c r="A572" s="32" t="s">
        <v>227</v>
      </c>
      <c r="B572" s="33" t="s">
        <v>624</v>
      </c>
      <c r="C572" s="48" t="s">
        <v>254</v>
      </c>
      <c r="D572" s="48" t="s">
        <v>643</v>
      </c>
      <c r="E572" s="35" t="s">
        <v>228</v>
      </c>
      <c r="F572" s="35" t="s">
        <v>625</v>
      </c>
      <c r="G572" s="36" t="str">
        <f t="shared" si="43"/>
        <v>04</v>
      </c>
      <c r="H572" s="10" t="str">
        <f t="shared" si="44"/>
        <v>SF - SN - ROJASSYINCONZ04</v>
      </c>
      <c r="I572" s="37">
        <f t="shared" si="45"/>
        <v>116544.94170785396</v>
      </c>
      <c r="J572" s="38"/>
      <c r="K572" s="49">
        <v>1.42</v>
      </c>
      <c r="L572" s="49">
        <v>1.23</v>
      </c>
      <c r="M572" s="40">
        <f t="shared" si="46"/>
        <v>165493.8172251526</v>
      </c>
      <c r="N572" s="41">
        <f t="shared" si="47"/>
        <v>1321.6520125619822</v>
      </c>
      <c r="O572" s="13"/>
    </row>
    <row r="573" spans="1:15" x14ac:dyDescent="0.25">
      <c r="A573" s="32" t="s">
        <v>227</v>
      </c>
      <c r="B573" s="33" t="s">
        <v>188</v>
      </c>
      <c r="C573" s="48" t="s">
        <v>254</v>
      </c>
      <c r="D573" s="48" t="s">
        <v>643</v>
      </c>
      <c r="E573" s="35" t="s">
        <v>228</v>
      </c>
      <c r="F573" s="35" t="s">
        <v>626</v>
      </c>
      <c r="G573" s="36" t="str">
        <f t="shared" si="43"/>
        <v>05</v>
      </c>
      <c r="H573" s="10" t="str">
        <f t="shared" si="44"/>
        <v>SF - SN - ROJASSYINCOSZ05</v>
      </c>
      <c r="I573" s="37">
        <f t="shared" si="45"/>
        <v>141649.99753074069</v>
      </c>
      <c r="J573" s="38"/>
      <c r="K573" s="49">
        <v>1.42</v>
      </c>
      <c r="L573" s="49">
        <v>1.23</v>
      </c>
      <c r="M573" s="40">
        <f t="shared" si="46"/>
        <v>201142.99649365176</v>
      </c>
      <c r="N573" s="41">
        <f t="shared" si="47"/>
        <v>1606.3503192201356</v>
      </c>
      <c r="O573" s="13"/>
    </row>
    <row r="574" spans="1:15" x14ac:dyDescent="0.25">
      <c r="A574" s="32" t="s">
        <v>227</v>
      </c>
      <c r="B574" s="33" t="s">
        <v>627</v>
      </c>
      <c r="C574" s="48" t="s">
        <v>254</v>
      </c>
      <c r="D574" s="48" t="s">
        <v>643</v>
      </c>
      <c r="E574" s="35" t="s">
        <v>228</v>
      </c>
      <c r="F574" s="35" t="s">
        <v>628</v>
      </c>
      <c r="G574" s="36" t="str">
        <f t="shared" si="43"/>
        <v>06</v>
      </c>
      <c r="H574" s="10" t="str">
        <f t="shared" si="44"/>
        <v>SF - SN - ROJASSYINCOSZ06</v>
      </c>
      <c r="I574" s="37">
        <f t="shared" si="45"/>
        <v>160323.10785849058</v>
      </c>
      <c r="J574" s="38"/>
      <c r="K574" s="49">
        <v>1.42</v>
      </c>
      <c r="L574" s="49">
        <v>1.23</v>
      </c>
      <c r="M574" s="40">
        <f t="shared" si="46"/>
        <v>227658.81315905662</v>
      </c>
      <c r="N574" s="41">
        <f t="shared" si="47"/>
        <v>1818.1085773119105</v>
      </c>
      <c r="O574" s="13"/>
    </row>
    <row r="575" spans="1:15" x14ac:dyDescent="0.25">
      <c r="A575" s="32" t="s">
        <v>227</v>
      </c>
      <c r="B575" s="33" t="s">
        <v>629</v>
      </c>
      <c r="C575" s="48" t="s">
        <v>254</v>
      </c>
      <c r="D575" s="48" t="s">
        <v>643</v>
      </c>
      <c r="E575" s="35" t="s">
        <v>228</v>
      </c>
      <c r="F575" s="35" t="s">
        <v>630</v>
      </c>
      <c r="G575" s="36" t="str">
        <f t="shared" si="43"/>
        <v>07</v>
      </c>
      <c r="H575" s="10" t="str">
        <f t="shared" si="44"/>
        <v>SF - SN - ROJASSYINCOSZ07</v>
      </c>
      <c r="I575" s="37">
        <f t="shared" si="45"/>
        <v>200578.88731514773</v>
      </c>
      <c r="J575" s="38"/>
      <c r="K575" s="49">
        <v>1.42</v>
      </c>
      <c r="L575" s="49">
        <v>1.23</v>
      </c>
      <c r="M575" s="40">
        <f t="shared" si="46"/>
        <v>284822.01998750976</v>
      </c>
      <c r="N575" s="41">
        <f t="shared" si="47"/>
        <v>2274.6202985113623</v>
      </c>
      <c r="O575" s="13"/>
    </row>
    <row r="576" spans="1:15" x14ac:dyDescent="0.25">
      <c r="A576" s="32" t="s">
        <v>227</v>
      </c>
      <c r="B576" s="33" t="s">
        <v>631</v>
      </c>
      <c r="C576" s="48" t="s">
        <v>254</v>
      </c>
      <c r="D576" s="48" t="s">
        <v>643</v>
      </c>
      <c r="E576" s="35" t="s">
        <v>228</v>
      </c>
      <c r="F576" s="35" t="s">
        <v>632</v>
      </c>
      <c r="G576" s="36" t="str">
        <f t="shared" si="43"/>
        <v>08</v>
      </c>
      <c r="H576" s="10" t="str">
        <f t="shared" si="44"/>
        <v>SF - SN - ROJASSYINCOSZ08</v>
      </c>
      <c r="I576" s="37">
        <f t="shared" si="45"/>
        <v>250723.60914393465</v>
      </c>
      <c r="J576" s="38"/>
      <c r="K576" s="49">
        <v>1.42</v>
      </c>
      <c r="L576" s="49">
        <v>1.23</v>
      </c>
      <c r="M576" s="40">
        <f t="shared" si="46"/>
        <v>356027.52498438716</v>
      </c>
      <c r="N576" s="41">
        <f t="shared" si="47"/>
        <v>2843.2753731392027</v>
      </c>
      <c r="O576" s="13"/>
    </row>
    <row r="577" spans="1:15" x14ac:dyDescent="0.25">
      <c r="A577" s="32" t="s">
        <v>227</v>
      </c>
      <c r="B577" s="33" t="s">
        <v>633</v>
      </c>
      <c r="C577" s="48" t="s">
        <v>254</v>
      </c>
      <c r="D577" s="48" t="s">
        <v>643</v>
      </c>
      <c r="E577" s="35" t="s">
        <v>228</v>
      </c>
      <c r="F577" s="35" t="s">
        <v>634</v>
      </c>
      <c r="G577" s="36" t="str">
        <f t="shared" si="43"/>
        <v>09</v>
      </c>
      <c r="H577" s="10" t="str">
        <f t="shared" si="44"/>
        <v>SF - SN - ROJASSYINCOSZ09</v>
      </c>
      <c r="I577" s="37">
        <f t="shared" si="45"/>
        <v>283317.67833264614</v>
      </c>
      <c r="J577" s="38"/>
      <c r="K577" s="49">
        <v>1.42</v>
      </c>
      <c r="L577" s="49">
        <v>1.23</v>
      </c>
      <c r="M577" s="40">
        <f t="shared" si="46"/>
        <v>402311.10323235748</v>
      </c>
      <c r="N577" s="41">
        <f t="shared" si="47"/>
        <v>3212.9011716472992</v>
      </c>
      <c r="O577" s="13"/>
    </row>
    <row r="578" spans="1:15" x14ac:dyDescent="0.25">
      <c r="A578" s="32" t="s">
        <v>227</v>
      </c>
      <c r="B578" s="33" t="s">
        <v>635</v>
      </c>
      <c r="C578" s="48" t="s">
        <v>254</v>
      </c>
      <c r="D578" s="48" t="s">
        <v>643</v>
      </c>
      <c r="E578" s="35" t="s">
        <v>228</v>
      </c>
      <c r="F578" s="35" t="s">
        <v>636</v>
      </c>
      <c r="G578" s="36" t="str">
        <f t="shared" si="43"/>
        <v>10</v>
      </c>
      <c r="H578" s="10" t="str">
        <f t="shared" si="44"/>
        <v>SF - SN - ROJASSYINCOSZ10</v>
      </c>
      <c r="I578" s="37">
        <f t="shared" si="45"/>
        <v>388145.2193157252</v>
      </c>
      <c r="J578" s="38"/>
      <c r="K578" s="49">
        <v>1.42</v>
      </c>
      <c r="L578" s="49">
        <v>1.23</v>
      </c>
      <c r="M578" s="40">
        <f t="shared" si="46"/>
        <v>551166.21142832981</v>
      </c>
      <c r="N578" s="41">
        <f t="shared" si="47"/>
        <v>4401.6746051567998</v>
      </c>
      <c r="O578" s="13"/>
    </row>
    <row r="579" spans="1:15" x14ac:dyDescent="0.25">
      <c r="A579" s="32" t="s">
        <v>227</v>
      </c>
      <c r="B579" s="33" t="s">
        <v>635</v>
      </c>
      <c r="C579" s="48" t="s">
        <v>254</v>
      </c>
      <c r="D579" s="48" t="s">
        <v>643</v>
      </c>
      <c r="E579" s="35" t="s">
        <v>228</v>
      </c>
      <c r="F579" s="35" t="s">
        <v>637</v>
      </c>
      <c r="G579" s="36" t="str">
        <f t="shared" si="43"/>
        <v>11</v>
      </c>
      <c r="H579" s="10" t="str">
        <f t="shared" si="44"/>
        <v>SF - SN - ROJASSYINCOSZ11</v>
      </c>
      <c r="I579" s="37">
        <f t="shared" si="45"/>
        <v>531758.95046254364</v>
      </c>
      <c r="J579" s="38"/>
      <c r="K579" s="49">
        <v>1.42</v>
      </c>
      <c r="L579" s="49">
        <v>1.23</v>
      </c>
      <c r="M579" s="40">
        <f t="shared" si="46"/>
        <v>755097.7096568119</v>
      </c>
      <c r="N579" s="41">
        <f t="shared" si="47"/>
        <v>6030.2942090648166</v>
      </c>
      <c r="O579" s="13"/>
    </row>
    <row r="580" spans="1:15" x14ac:dyDescent="0.25">
      <c r="A580" s="32" t="s">
        <v>227</v>
      </c>
      <c r="B580" s="33" t="s">
        <v>638</v>
      </c>
      <c r="C580" s="48" t="s">
        <v>254</v>
      </c>
      <c r="D580" s="48" t="s">
        <v>643</v>
      </c>
      <c r="E580" s="35" t="s">
        <v>228</v>
      </c>
      <c r="F580" s="35" t="s">
        <v>639</v>
      </c>
      <c r="G580" s="36" t="str">
        <f t="shared" si="43"/>
        <v>12</v>
      </c>
      <c r="H580" s="10" t="str">
        <f t="shared" si="44"/>
        <v>SF - SN - ROJASSYINCOSZ12</v>
      </c>
      <c r="I580" s="37">
        <f t="shared" si="45"/>
        <v>728509.76213368471</v>
      </c>
      <c r="J580" s="38"/>
      <c r="K580" s="49">
        <v>1.42</v>
      </c>
      <c r="L580" s="49">
        <v>1.23</v>
      </c>
      <c r="M580" s="40">
        <f t="shared" si="46"/>
        <v>1034483.8622298322</v>
      </c>
      <c r="N580" s="41">
        <f t="shared" si="47"/>
        <v>8261.503066418798</v>
      </c>
      <c r="O580" s="13"/>
    </row>
    <row r="581" spans="1:15" x14ac:dyDescent="0.25">
      <c r="A581" s="32" t="s">
        <v>227</v>
      </c>
      <c r="B581" s="33" t="s">
        <v>323</v>
      </c>
      <c r="C581" s="48" t="s">
        <v>254</v>
      </c>
      <c r="D581" s="48" t="s">
        <v>643</v>
      </c>
      <c r="E581" s="35" t="s">
        <v>228</v>
      </c>
      <c r="F581" s="35" t="s">
        <v>640</v>
      </c>
      <c r="G581" s="36" t="str">
        <f t="shared" si="43"/>
        <v>13</v>
      </c>
      <c r="H581" s="10" t="str">
        <f t="shared" si="44"/>
        <v>SF - SN - ROJASSYINCOSZ13</v>
      </c>
      <c r="I581" s="37">
        <f t="shared" si="45"/>
        <v>874211.71456042165</v>
      </c>
      <c r="J581" s="38"/>
      <c r="K581" s="49">
        <v>1.42</v>
      </c>
      <c r="L581" s="49">
        <v>1.23</v>
      </c>
      <c r="M581" s="40">
        <f t="shared" si="46"/>
        <v>1241380.6346757987</v>
      </c>
      <c r="N581" s="41">
        <f t="shared" si="47"/>
        <v>9913.8036797025579</v>
      </c>
      <c r="O581" s="13"/>
    </row>
    <row r="582" spans="1:15" ht="15.75" thickBot="1" x14ac:dyDescent="0.3">
      <c r="A582" s="55" t="s">
        <v>227</v>
      </c>
      <c r="B582" s="64" t="s">
        <v>323</v>
      </c>
      <c r="C582" s="63" t="s">
        <v>254</v>
      </c>
      <c r="D582" s="63" t="s">
        <v>643</v>
      </c>
      <c r="E582" s="65" t="s">
        <v>228</v>
      </c>
      <c r="F582" s="65" t="s">
        <v>641</v>
      </c>
      <c r="G582" s="66" t="str">
        <f t="shared" si="43"/>
        <v>14</v>
      </c>
      <c r="H582" s="67" t="str">
        <f t="shared" si="44"/>
        <v>SF - SN - ROJASSYINCOSZ14</v>
      </c>
      <c r="I582" s="76">
        <f t="shared" si="45"/>
        <v>0</v>
      </c>
      <c r="J582" s="68"/>
      <c r="K582" s="69">
        <v>1.42</v>
      </c>
      <c r="L582" s="69">
        <v>1.23</v>
      </c>
      <c r="M582" s="70">
        <f t="shared" si="46"/>
        <v>0</v>
      </c>
      <c r="N582" s="71">
        <f t="shared" si="47"/>
        <v>0</v>
      </c>
      <c r="O582" s="13"/>
    </row>
  </sheetData>
  <autoFilter ref="B4:O58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23" sqref="J23"/>
    </sheetView>
  </sheetViews>
  <sheetFormatPr baseColWidth="10" defaultColWidth="9.140625" defaultRowHeight="15" x14ac:dyDescent="0.25"/>
  <cols>
    <col min="1" max="1" width="11.85546875" bestFit="1" customWidth="1"/>
    <col min="2" max="2" width="9.42578125" bestFit="1" customWidth="1"/>
  </cols>
  <sheetData>
    <row r="1" spans="1:2" ht="15.75" thickBot="1" x14ac:dyDescent="0.3">
      <c r="A1" s="77" t="s">
        <v>644</v>
      </c>
      <c r="B1" s="78">
        <f ca="1">TODAY()</f>
        <v>45091</v>
      </c>
    </row>
    <row r="2" spans="1:2" x14ac:dyDescent="0.25">
      <c r="A2" s="79" t="s">
        <v>645</v>
      </c>
      <c r="B2" s="80">
        <v>62.14</v>
      </c>
    </row>
    <row r="3" spans="1:2" x14ac:dyDescent="0.25">
      <c r="A3" s="81" t="s">
        <v>646</v>
      </c>
      <c r="B3" s="82">
        <v>4.5</v>
      </c>
    </row>
    <row r="4" spans="1:2" x14ac:dyDescent="0.25">
      <c r="A4" s="81" t="s">
        <v>647</v>
      </c>
      <c r="B4" s="82">
        <v>814.97</v>
      </c>
    </row>
    <row r="5" spans="1:2" x14ac:dyDescent="0.25">
      <c r="A5" s="81" t="s">
        <v>648</v>
      </c>
      <c r="B5" s="82">
        <v>3539.86</v>
      </c>
    </row>
    <row r="6" spans="1:2" x14ac:dyDescent="0.25">
      <c r="A6" s="81" t="s">
        <v>649</v>
      </c>
      <c r="B6" s="82">
        <v>19.61</v>
      </c>
    </row>
    <row r="7" spans="1:2" x14ac:dyDescent="0.25">
      <c r="A7" s="81" t="s">
        <v>650</v>
      </c>
      <c r="B7" s="82">
        <v>1</v>
      </c>
    </row>
    <row r="8" spans="1:2" x14ac:dyDescent="0.25">
      <c r="A8" s="81" t="s">
        <v>651</v>
      </c>
      <c r="B8" s="82">
        <v>0.91</v>
      </c>
    </row>
    <row r="9" spans="1:2" x14ac:dyDescent="0.25">
      <c r="A9" s="81" t="s">
        <v>652</v>
      </c>
      <c r="B9" s="82">
        <v>3.67</v>
      </c>
    </row>
    <row r="10" spans="1:2" x14ac:dyDescent="0.25">
      <c r="A10" s="81" t="s">
        <v>653</v>
      </c>
      <c r="B10" s="82">
        <v>23.03</v>
      </c>
    </row>
    <row r="11" spans="1:2" x14ac:dyDescent="0.25">
      <c r="A11" s="81" t="s">
        <v>654</v>
      </c>
      <c r="B11" s="82">
        <v>3.45</v>
      </c>
    </row>
    <row r="12" spans="1:2" x14ac:dyDescent="0.25">
      <c r="A12" s="81" t="s">
        <v>655</v>
      </c>
      <c r="B12" s="82">
        <v>307.72000000000003</v>
      </c>
    </row>
    <row r="13" spans="1:2" x14ac:dyDescent="0.25">
      <c r="A13" s="81" t="s">
        <v>656</v>
      </c>
      <c r="B13" s="82">
        <v>71.569999999999993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7" sqref="J7"/>
    </sheetView>
  </sheetViews>
  <sheetFormatPr baseColWidth="10" defaultColWidth="9.140625" defaultRowHeight="15" x14ac:dyDescent="0.25"/>
  <sheetData>
    <row r="1" spans="1:5" x14ac:dyDescent="0.25">
      <c r="A1" s="156" t="s">
        <v>657</v>
      </c>
      <c r="B1" s="157"/>
      <c r="D1" s="156" t="s">
        <v>658</v>
      </c>
      <c r="E1" s="157"/>
    </row>
    <row r="2" spans="1:5" ht="15.75" thickBot="1" x14ac:dyDescent="0.3">
      <c r="A2" s="83" t="s">
        <v>659</v>
      </c>
      <c r="B2" s="84" t="s">
        <v>660</v>
      </c>
      <c r="D2" s="83" t="s">
        <v>661</v>
      </c>
      <c r="E2" s="84" t="s">
        <v>662</v>
      </c>
    </row>
    <row r="3" spans="1:5" ht="15.75" thickBot="1" x14ac:dyDescent="0.3"/>
    <row r="4" spans="1:5" x14ac:dyDescent="0.25">
      <c r="A4" s="156" t="s">
        <v>663</v>
      </c>
      <c r="B4" s="157"/>
    </row>
    <row r="5" spans="1:5" ht="15.75" thickBot="1" x14ac:dyDescent="0.3">
      <c r="A5" s="83" t="s">
        <v>659</v>
      </c>
      <c r="B5" s="84" t="s">
        <v>660</v>
      </c>
    </row>
  </sheetData>
  <mergeCells count="3">
    <mergeCell ref="A1:B1"/>
    <mergeCell ref="D1:E1"/>
    <mergeCell ref="A4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7C85D5B12CE4D8C8A6FEC34AD6519" ma:contentTypeVersion="10" ma:contentTypeDescription="Create a new document." ma:contentTypeScope="" ma:versionID="69eb3cfe2930037448577cef6b78314f">
  <xsd:schema xmlns:xsd="http://www.w3.org/2001/XMLSchema" xmlns:xs="http://www.w3.org/2001/XMLSchema" xmlns:p="http://schemas.microsoft.com/office/2006/metadata/properties" xmlns:ns2="d9248554-65ff-4b5b-91c2-4323fc3787b0" xmlns:ns3="fb4dd67c-6b3f-400e-9af1-649f96daf32c" targetNamespace="http://schemas.microsoft.com/office/2006/metadata/properties" ma:root="true" ma:fieldsID="07bc000fb3e1632a85cda92125ee99fe" ns2:_="" ns3:_="">
    <xsd:import namespace="d9248554-65ff-4b5b-91c2-4323fc3787b0"/>
    <xsd:import namespace="fb4dd67c-6b3f-400e-9af1-649f96daf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48554-65ff-4b5b-91c2-4323fc378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dd67c-6b3f-400e-9af1-649f96daf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23AD76-3A7A-4E84-A875-E5F431FF740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9248554-65ff-4b5b-91c2-4323fc3787b0"/>
    <ds:schemaRef ds:uri="fb4dd67c-6b3f-400e-9af1-649f96daf32c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27DCDC-0612-44BF-81EE-9592F826C0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DEDD3-85CD-4B8B-9F4E-E74A69D54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48554-65ff-4b5b-91c2-4323fc3787b0"/>
    <ds:schemaRef ds:uri="fb4dd67c-6b3f-400e-9af1-649f96daf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Nómina</vt:lpstr>
      <vt:lpstr>Change Tab Mar</vt:lpstr>
      <vt:lpstr>Summary</vt:lpstr>
      <vt:lpstr>Dic-19 (2)</vt:lpstr>
      <vt:lpstr>Exchange Rate</vt:lpstr>
      <vt:lpstr>Sheet1</vt:lpstr>
    </vt:vector>
  </TitlesOfParts>
  <Manager/>
  <Company>NEORIS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Ivoon Reyna Escalera</dc:creator>
  <cp:keywords/>
  <dc:description/>
  <cp:lastModifiedBy>Franco</cp:lastModifiedBy>
  <cp:revision/>
  <dcterms:created xsi:type="dcterms:W3CDTF">2020-03-10T16:31:39Z</dcterms:created>
  <dcterms:modified xsi:type="dcterms:W3CDTF">2023-06-14T12:17:24Z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0x0101002AF7C85D5B12CE4D8C8A6FEC34AD6519</vt:lpwstr>
  </property>
  <property fmtid="{D5CDD505-2E9C-101B-9397-08002B2CF9AE}" pid="3" name="WorkbookGuid">
    <vt:lpwstr>4fd10d28-6447-47fe-ac6d-7b0f848f11ec</vt:lpwstr>
  </property>
</Properties>
</file>