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151C8AD8-1309-B04B-8D9C-25305E84DB47}" xr6:coauthVersionLast="47" xr6:coauthVersionMax="47" xr10:uidLastSave="{00000000-0000-0000-0000-000000000000}"/>
  <bookViews>
    <workbookView xWindow="0" yWindow="680" windowWidth="28900" windowHeight="18440" firstSheet="15" activeTab="19"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Geral" sheetId="42" r:id="rId12"/>
    <sheet name="T11 - IQ" sheetId="35" r:id="rId13"/>
    <sheet name="T13 - Geral" sheetId="44" r:id="rId14"/>
    <sheet name="T13 - IQ" sheetId="45" r:id="rId15"/>
    <sheet name="T14 - Geral" sheetId="46" r:id="rId16"/>
    <sheet name="T14 - IQ" sheetId="47" r:id="rId17"/>
    <sheet name="T15 - Geral" sheetId="50" r:id="rId18"/>
    <sheet name="T15 - IQ" sheetId="51" r:id="rId19"/>
    <sheet name="T16 - Geral" sheetId="55" r:id="rId20"/>
    <sheet name="Calculadora" sheetId="43" r:id="rId21"/>
    <sheet name="Dados para atualizar" sheetId="53" r:id="rId22"/>
    <sheet name="Dados Claude 3 anos" sheetId="41" r:id="rId23"/>
    <sheet name="Carteira Avilei" sheetId="24" r:id="rId24"/>
    <sheet name="Dados Carteiras 3 anos" sheetId="52" r:id="rId25"/>
    <sheet name="Dados Claude" sheetId="39" r:id="rId26"/>
    <sheet name="Dados oficiais" sheetId="38" r:id="rId27"/>
    <sheet name="Links" sheetId="28" r:id="rId28"/>
    <sheet name="Links t14" sheetId="48" r:id="rId29"/>
    <sheet name="Dados Ritmo" sheetId="36" r:id="rId30"/>
    <sheet name="Dados ativos" sheetId="37" r:id="rId31"/>
    <sheet name="Dados t5" sheetId="22" r:id="rId32"/>
    <sheet name="Carteira INDE" sheetId="18" r:id="rId33"/>
    <sheet name="Carteira INDE Tratada" sheetId="19" r:id="rId34"/>
    <sheet name="Resumo Inde" sheetId="23" r:id="rId35"/>
    <sheet name="Carteira INDE PREV" sheetId="20" r:id="rId36"/>
    <sheet name="Método" sheetId="17" r:id="rId37"/>
    <sheet name="Carteiras CL" sheetId="14" r:id="rId38"/>
    <sheet name="Carteiras CAI e LE" sheetId="9" r:id="rId39"/>
    <sheet name="Carteira du" sheetId="10" r:id="rId40"/>
    <sheet name="Carteira FIIS FINCLAS" sheetId="7" r:id="rId41"/>
    <sheet name="ETFs" sheetId="8" r:id="rId42"/>
    <sheet name="Simulador BTG" sheetId="5" r:id="rId43"/>
    <sheet name="Dados CDI" sheetId="2" r:id="rId44"/>
    <sheet name="Dados IPCA" sheetId="3" r:id="rId45"/>
  </sheets>
  <definedNames>
    <definedName name="_xlnm._FilterDatabase" localSheetId="20" hidden="1">Calculadora!$A$23:$L$84</definedName>
    <definedName name="_xlnm._FilterDatabase" localSheetId="33" hidden="1">'Carteira INDE Tratada'!$A$1:$J$1</definedName>
    <definedName name="_xlnm._FilterDatabase" localSheetId="25" hidden="1">'Dados Claude'!$A$395:$J$458</definedName>
    <definedName name="_xlnm._FilterDatabase" localSheetId="22" hidden="1">'Dados Claude 3 anos'!$A$53:$L$114</definedName>
    <definedName name="_xlnm._FilterDatabase" localSheetId="21" hidden="1">'Dados para atualizar'!$A$49:$M$110</definedName>
    <definedName name="_xlnm._FilterDatabase" localSheetId="12" hidden="1">'T11 - IQ'!$H$2:$R$64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01" i="53" l="1"/>
  <c r="G66" i="53"/>
  <c r="G51" i="53"/>
  <c r="G106" i="53"/>
  <c r="G76" i="53"/>
  <c r="G64" i="53"/>
  <c r="G57" i="53"/>
  <c r="G58" i="53"/>
  <c r="G59" i="53"/>
  <c r="G56" i="53"/>
  <c r="G60" i="53"/>
  <c r="G62" i="53"/>
  <c r="G63" i="53"/>
  <c r="G68" i="53"/>
  <c r="G75" i="53"/>
  <c r="G61" i="53"/>
  <c r="G67" i="53"/>
  <c r="G84" i="53"/>
  <c r="G69" i="53"/>
  <c r="G70" i="53"/>
  <c r="G71" i="53"/>
  <c r="G72" i="53"/>
  <c r="G79" i="53"/>
  <c r="G74" i="53"/>
  <c r="G78" i="53"/>
  <c r="G53" i="53"/>
  <c r="G83" i="53"/>
  <c r="G94" i="53"/>
  <c r="G86" i="53"/>
  <c r="G80" i="53"/>
  <c r="G96" i="53"/>
  <c r="G82" i="53"/>
  <c r="G92" i="53"/>
  <c r="G77" i="53"/>
  <c r="G85" i="53"/>
  <c r="G73" i="53"/>
  <c r="G87" i="53"/>
  <c r="G105" i="53"/>
  <c r="G89" i="53"/>
  <c r="G90" i="53"/>
  <c r="G91" i="53"/>
  <c r="G54" i="53"/>
  <c r="G93" i="53"/>
  <c r="G95" i="53"/>
  <c r="G55" i="53"/>
  <c r="G81" i="53"/>
  <c r="G97" i="53"/>
  <c r="G98" i="53"/>
  <c r="G99" i="53"/>
  <c r="G100" i="53"/>
  <c r="G104" i="53"/>
  <c r="G102" i="53"/>
  <c r="G103" i="53"/>
  <c r="G52" i="53"/>
  <c r="G50" i="53"/>
  <c r="G88" i="53"/>
  <c r="G107" i="53"/>
  <c r="G108" i="53"/>
  <c r="G109" i="53"/>
  <c r="G110" i="53"/>
  <c r="H101" i="53"/>
  <c r="H66" i="53"/>
  <c r="H51" i="53"/>
  <c r="H106" i="53"/>
  <c r="H76" i="53"/>
  <c r="H64" i="53"/>
  <c r="H57" i="53"/>
  <c r="H58" i="53"/>
  <c r="H59" i="53"/>
  <c r="H56" i="53"/>
  <c r="H60" i="53"/>
  <c r="H62" i="53"/>
  <c r="H63" i="53"/>
  <c r="H68" i="53"/>
  <c r="H75" i="53"/>
  <c r="H61" i="53"/>
  <c r="H67" i="53"/>
  <c r="H84" i="53"/>
  <c r="H69" i="53"/>
  <c r="H70" i="53"/>
  <c r="H71" i="53"/>
  <c r="H72" i="53"/>
  <c r="H79" i="53"/>
  <c r="H74" i="53"/>
  <c r="H78" i="53"/>
  <c r="H53" i="53"/>
  <c r="H83" i="53"/>
  <c r="H94" i="53"/>
  <c r="H86" i="53"/>
  <c r="H80" i="53"/>
  <c r="H96" i="53"/>
  <c r="H82" i="53"/>
  <c r="H92" i="53"/>
  <c r="H77" i="53"/>
  <c r="H85" i="53"/>
  <c r="H73" i="53"/>
  <c r="H87" i="53"/>
  <c r="H105" i="53"/>
  <c r="H89" i="53"/>
  <c r="H90" i="53"/>
  <c r="H91" i="53"/>
  <c r="H54" i="53"/>
  <c r="H93" i="53"/>
  <c r="H95" i="53"/>
  <c r="H55" i="53"/>
  <c r="H81" i="53"/>
  <c r="H97" i="53"/>
  <c r="H98" i="53"/>
  <c r="H99" i="53"/>
  <c r="H100" i="53"/>
  <c r="H104" i="53"/>
  <c r="H102" i="53"/>
  <c r="H103" i="53"/>
  <c r="H52" i="53"/>
  <c r="H50" i="53"/>
  <c r="H88" i="53"/>
  <c r="H107" i="53"/>
  <c r="H108" i="53"/>
  <c r="H109" i="53"/>
  <c r="H110" i="53"/>
  <c r="I101" i="53"/>
  <c r="I66" i="53"/>
  <c r="I51" i="53"/>
  <c r="I106" i="53"/>
  <c r="I76" i="53"/>
  <c r="I64" i="53"/>
  <c r="I57" i="53"/>
  <c r="I58" i="53"/>
  <c r="I59" i="53"/>
  <c r="I56" i="53"/>
  <c r="I60" i="53"/>
  <c r="I62" i="53"/>
  <c r="I63" i="53"/>
  <c r="I68" i="53"/>
  <c r="I75" i="53"/>
  <c r="I61" i="53"/>
  <c r="I67" i="53"/>
  <c r="I84" i="53"/>
  <c r="I69" i="53"/>
  <c r="I70" i="53"/>
  <c r="I71" i="53"/>
  <c r="I72" i="53"/>
  <c r="I79" i="53"/>
  <c r="I74" i="53"/>
  <c r="I78" i="53"/>
  <c r="I53" i="53"/>
  <c r="I83" i="53"/>
  <c r="I94" i="53"/>
  <c r="I86" i="53"/>
  <c r="I80" i="53"/>
  <c r="I96" i="53"/>
  <c r="I82" i="53"/>
  <c r="I92" i="53"/>
  <c r="I77" i="53"/>
  <c r="I85" i="53"/>
  <c r="I73" i="53"/>
  <c r="I87" i="53"/>
  <c r="I105" i="53"/>
  <c r="I89" i="53"/>
  <c r="I90" i="53"/>
  <c r="I91" i="53"/>
  <c r="I54" i="53"/>
  <c r="I93" i="53"/>
  <c r="I95" i="53"/>
  <c r="I55" i="53"/>
  <c r="I81" i="53"/>
  <c r="I97" i="53"/>
  <c r="I98" i="53"/>
  <c r="I99" i="53"/>
  <c r="I100" i="53"/>
  <c r="I104" i="53"/>
  <c r="I102" i="53"/>
  <c r="I103" i="53"/>
  <c r="I52" i="53"/>
  <c r="I50" i="53"/>
  <c r="I88" i="53"/>
  <c r="I107" i="53"/>
  <c r="I108" i="53"/>
  <c r="I109" i="53"/>
  <c r="I110" i="53"/>
  <c r="I65" i="53"/>
  <c r="H65" i="53"/>
  <c r="G65" i="53"/>
  <c r="B3" i="43"/>
  <c r="I24" i="43"/>
  <c r="D94" i="51"/>
  <c r="G7" i="44" l="1"/>
  <c r="G9" i="44"/>
  <c r="G8" i="44"/>
  <c r="M46" i="41" a="1"/>
  <c r="M46" i="41" s="1"/>
  <c r="M45" i="41" a="1"/>
  <c r="M45" i="41" s="1"/>
  <c r="M44" i="41" a="1"/>
  <c r="M44" i="41" s="1"/>
  <c r="M43" i="41" a="1"/>
  <c r="M43" i="41" s="1"/>
  <c r="K84" i="43"/>
  <c r="K83" i="43"/>
  <c r="K82" i="43"/>
  <c r="K81" i="43"/>
  <c r="K80" i="43"/>
  <c r="K79" i="43"/>
  <c r="K78" i="43"/>
  <c r="K77" i="43"/>
  <c r="K76" i="43"/>
  <c r="K75" i="43"/>
  <c r="K74" i="43"/>
  <c r="K73" i="43"/>
  <c r="K72" i="43"/>
  <c r="K71" i="43"/>
  <c r="K70" i="43"/>
  <c r="K69" i="43"/>
  <c r="K68" i="43"/>
  <c r="K67" i="43"/>
  <c r="K66" i="43"/>
  <c r="K65" i="43"/>
  <c r="K64" i="43"/>
  <c r="K63" i="43"/>
  <c r="K62" i="43"/>
  <c r="K61" i="43"/>
  <c r="K60" i="43"/>
  <c r="K59" i="43"/>
  <c r="K58" i="43"/>
  <c r="K57" i="43"/>
  <c r="K56" i="43"/>
  <c r="K55" i="43"/>
  <c r="K54" i="43"/>
  <c r="K53" i="43"/>
  <c r="K52" i="43"/>
  <c r="K51" i="43"/>
  <c r="K50" i="43"/>
  <c r="K49" i="43"/>
  <c r="K48" i="43"/>
  <c r="K47" i="43"/>
  <c r="K46" i="43"/>
  <c r="K45" i="43"/>
  <c r="K44" i="43"/>
  <c r="K43" i="43"/>
  <c r="K42" i="43"/>
  <c r="K41" i="43"/>
  <c r="K40" i="43"/>
  <c r="K39" i="43"/>
  <c r="K38" i="43"/>
  <c r="K37" i="43"/>
  <c r="K36" i="43"/>
  <c r="K35" i="43"/>
  <c r="K34" i="43"/>
  <c r="K33" i="43"/>
  <c r="K32" i="43"/>
  <c r="K31" i="43"/>
  <c r="K30" i="43"/>
  <c r="K29" i="43"/>
  <c r="K28" i="43"/>
  <c r="K27" i="43"/>
  <c r="K26" i="43"/>
  <c r="K25" i="43"/>
  <c r="K24" i="43"/>
  <c r="J84" i="43"/>
  <c r="J83" i="43"/>
  <c r="J82" i="43"/>
  <c r="J81" i="43"/>
  <c r="J80" i="43"/>
  <c r="J79" i="43"/>
  <c r="J78" i="43"/>
  <c r="J77" i="43"/>
  <c r="J76" i="43"/>
  <c r="J75" i="43"/>
  <c r="J74" i="43"/>
  <c r="J73" i="43"/>
  <c r="J72" i="43"/>
  <c r="J71" i="43"/>
  <c r="J70" i="43"/>
  <c r="J69" i="43"/>
  <c r="J68" i="43"/>
  <c r="J67" i="43"/>
  <c r="J66" i="43"/>
  <c r="J65" i="43"/>
  <c r="J64" i="43"/>
  <c r="J63" i="43"/>
  <c r="J62" i="43"/>
  <c r="J61" i="43"/>
  <c r="J60" i="43"/>
  <c r="J59" i="43"/>
  <c r="J58" i="43"/>
  <c r="J57" i="43"/>
  <c r="J56" i="43"/>
  <c r="J55" i="43"/>
  <c r="J54" i="43"/>
  <c r="J53" i="43"/>
  <c r="J52" i="43"/>
  <c r="J51" i="43"/>
  <c r="J50" i="43"/>
  <c r="J49" i="43"/>
  <c r="J48" i="43"/>
  <c r="J47" i="43"/>
  <c r="J46" i="43"/>
  <c r="J45" i="43"/>
  <c r="J44" i="43"/>
  <c r="J43" i="43"/>
  <c r="J42" i="43"/>
  <c r="J41" i="43"/>
  <c r="J40" i="43"/>
  <c r="J39" i="43"/>
  <c r="J38" i="43"/>
  <c r="J37" i="43"/>
  <c r="J36" i="43"/>
  <c r="J35" i="43"/>
  <c r="J34" i="43"/>
  <c r="J33" i="43"/>
  <c r="J32" i="43"/>
  <c r="J31" i="43"/>
  <c r="J30" i="43"/>
  <c r="J29" i="43"/>
  <c r="J28" i="43"/>
  <c r="J27" i="43"/>
  <c r="J26" i="43"/>
  <c r="J25" i="43"/>
  <c r="J24" i="43"/>
  <c r="I25" i="43"/>
  <c r="I26" i="43"/>
  <c r="I27" i="43"/>
  <c r="I28" i="43"/>
  <c r="I29" i="43"/>
  <c r="I30" i="43"/>
  <c r="I31" i="43"/>
  <c r="I32" i="43"/>
  <c r="I33" i="43"/>
  <c r="I34" i="43"/>
  <c r="I35" i="43"/>
  <c r="I36" i="43"/>
  <c r="I37" i="43"/>
  <c r="I38" i="43"/>
  <c r="I39" i="43"/>
  <c r="I40" i="43"/>
  <c r="I41" i="43"/>
  <c r="I42" i="43"/>
  <c r="I43" i="43"/>
  <c r="I44" i="43"/>
  <c r="I45" i="43"/>
  <c r="I46" i="43"/>
  <c r="I47" i="43"/>
  <c r="I48" i="43"/>
  <c r="I49" i="43"/>
  <c r="I50" i="43"/>
  <c r="I51" i="43"/>
  <c r="I52" i="43"/>
  <c r="I53" i="43"/>
  <c r="I54" i="43"/>
  <c r="I55" i="43"/>
  <c r="I56" i="43"/>
  <c r="I57" i="43"/>
  <c r="I58" i="43"/>
  <c r="I59" i="43"/>
  <c r="I60" i="43"/>
  <c r="I61" i="43"/>
  <c r="I62" i="43"/>
  <c r="I63" i="43"/>
  <c r="I64" i="43"/>
  <c r="I65" i="43"/>
  <c r="I66" i="43"/>
  <c r="I67" i="43"/>
  <c r="I68" i="43"/>
  <c r="I69" i="43"/>
  <c r="I70" i="43"/>
  <c r="I71" i="43"/>
  <c r="I72" i="43"/>
  <c r="I73" i="43"/>
  <c r="I74" i="43"/>
  <c r="I75" i="43"/>
  <c r="I76" i="43"/>
  <c r="I77" i="43"/>
  <c r="I78" i="43"/>
  <c r="I79" i="43"/>
  <c r="I80" i="43"/>
  <c r="I81" i="43"/>
  <c r="I82" i="43"/>
  <c r="I83" i="43"/>
  <c r="I84" i="43"/>
  <c r="BK46" i="41" a="1"/>
  <c r="BK46" i="41" s="1"/>
  <c r="BJ46" i="41" a="1"/>
  <c r="BJ46" i="41" s="1"/>
  <c r="BI46" i="41" a="1"/>
  <c r="BI46" i="41" s="1"/>
  <c r="BH46" i="41" a="1"/>
  <c r="BH46" i="41" s="1"/>
  <c r="BG46" i="41" a="1"/>
  <c r="BG46" i="41" s="1"/>
  <c r="BF46" i="41" a="1"/>
  <c r="BF46" i="41" s="1"/>
  <c r="BE46" i="41" a="1"/>
  <c r="BE46" i="41" s="1"/>
  <c r="BD46" i="41" a="1"/>
  <c r="BD46" i="41" s="1"/>
  <c r="BC46" i="41" a="1"/>
  <c r="BC46" i="41" s="1"/>
  <c r="BA46" i="41" a="1"/>
  <c r="BA46" i="41" s="1"/>
  <c r="AZ46" i="41" a="1"/>
  <c r="AZ46" i="41" s="1"/>
  <c r="AY46" i="41" a="1"/>
  <c r="AY46" i="41" s="1"/>
  <c r="AX46" i="41" a="1"/>
  <c r="AX46" i="41" s="1"/>
  <c r="AW46" i="41" a="1"/>
  <c r="AW46" i="41" s="1"/>
  <c r="AV46" i="41" a="1"/>
  <c r="AV46" i="41" s="1"/>
  <c r="AU46" i="41" a="1"/>
  <c r="AU46" i="41" s="1"/>
  <c r="AT46" i="41" a="1"/>
  <c r="AT46" i="41" s="1"/>
  <c r="AS46" i="41" a="1"/>
  <c r="AS46" i="41" s="1"/>
  <c r="AQ46" i="41" a="1"/>
  <c r="AQ46" i="41" s="1"/>
  <c r="AP46" i="41" a="1"/>
  <c r="AP46" i="41" s="1"/>
  <c r="AO46" i="41" a="1"/>
  <c r="AO46" i="41" s="1"/>
  <c r="AN46" i="41" a="1"/>
  <c r="AN46" i="41" s="1"/>
  <c r="AM46" i="41" a="1"/>
  <c r="AM46" i="41" s="1"/>
  <c r="AL46" i="41" a="1"/>
  <c r="AL46" i="41" s="1"/>
  <c r="AK46" i="41" a="1"/>
  <c r="AK46" i="41" s="1"/>
  <c r="AJ46" i="41" a="1"/>
  <c r="AJ46" i="41" s="1"/>
  <c r="AI46" i="41" a="1"/>
  <c r="AI46" i="41" s="1"/>
  <c r="AH46" i="41" a="1"/>
  <c r="AH46" i="41" s="1"/>
  <c r="AG46" i="41" a="1"/>
  <c r="AG46" i="41" s="1"/>
  <c r="AF46" i="41" a="1"/>
  <c r="AF46" i="41" s="1"/>
  <c r="AC46" i="41" a="1"/>
  <c r="AC46" i="41" s="1"/>
  <c r="AB46" i="41" a="1"/>
  <c r="AB46" i="41" s="1"/>
  <c r="AA46" i="41" a="1"/>
  <c r="AA46" i="41" s="1"/>
  <c r="Z46" i="41" a="1"/>
  <c r="Z46" i="41" s="1"/>
  <c r="Y46" i="41" a="1"/>
  <c r="Y46" i="41" s="1"/>
  <c r="X46" i="41" a="1"/>
  <c r="X46" i="41" s="1"/>
  <c r="W46" i="41" a="1"/>
  <c r="W46" i="41" s="1"/>
  <c r="V46" i="41" a="1"/>
  <c r="V46" i="41" s="1"/>
  <c r="U46" i="41" a="1"/>
  <c r="U46" i="41" s="1"/>
  <c r="T46" i="41" a="1"/>
  <c r="T46" i="41" s="1"/>
  <c r="S46" i="41" a="1"/>
  <c r="S46" i="41" s="1"/>
  <c r="R46" i="41" a="1"/>
  <c r="R46" i="41" s="1"/>
  <c r="Q46" i="41" a="1"/>
  <c r="Q46" i="41" s="1"/>
  <c r="P46" i="41" a="1"/>
  <c r="P46" i="41" s="1"/>
  <c r="O46" i="41" a="1"/>
  <c r="O46" i="41" s="1"/>
  <c r="N46" i="41" a="1"/>
  <c r="N46" i="41" s="1"/>
  <c r="L46" i="41" a="1"/>
  <c r="L46" i="41" s="1"/>
  <c r="K46" i="41" a="1"/>
  <c r="K46" i="41" s="1"/>
  <c r="J46" i="41" a="1"/>
  <c r="J46" i="41" s="1"/>
  <c r="H46" i="41" a="1"/>
  <c r="H46" i="41" s="1"/>
  <c r="G46" i="41" a="1"/>
  <c r="G46" i="41" s="1"/>
  <c r="F46" i="41" a="1"/>
  <c r="F46" i="41" s="1"/>
  <c r="E46" i="41" a="1"/>
  <c r="E46" i="41" s="1"/>
  <c r="D46" i="41" a="1"/>
  <c r="D46" i="41" s="1"/>
  <c r="C46" i="41" a="1"/>
  <c r="C46" i="41" s="1"/>
  <c r="BK45" i="41" a="1"/>
  <c r="BK45" i="41" s="1"/>
  <c r="BJ45" i="41" a="1"/>
  <c r="BJ45" i="41" s="1"/>
  <c r="BI45" i="41" a="1"/>
  <c r="BI45" i="41" s="1"/>
  <c r="BH45" i="41" a="1"/>
  <c r="BH45" i="41" s="1"/>
  <c r="BG45" i="41" a="1"/>
  <c r="BG45" i="41" s="1"/>
  <c r="BF45" i="41" a="1"/>
  <c r="BF45" i="41" s="1"/>
  <c r="BE45" i="41" a="1"/>
  <c r="BE45" i="41" s="1"/>
  <c r="BD45" i="41" a="1"/>
  <c r="BD45" i="41" s="1"/>
  <c r="BC45" i="41" a="1"/>
  <c r="BC45" i="41" s="1"/>
  <c r="BB45" i="41" a="1"/>
  <c r="BB45" i="41" s="1"/>
  <c r="BA45" i="41" a="1"/>
  <c r="BA45" i="41" s="1"/>
  <c r="AZ45" i="41" a="1"/>
  <c r="AZ45" i="41" s="1"/>
  <c r="AY45" i="41" a="1"/>
  <c r="AY45" i="41" s="1"/>
  <c r="AX45" i="41" a="1"/>
  <c r="AX45" i="41" s="1"/>
  <c r="AW45" i="41" a="1"/>
  <c r="AW45" i="41" s="1"/>
  <c r="AV45" i="41" a="1"/>
  <c r="AV45" i="41" s="1"/>
  <c r="AU45" i="41" a="1"/>
  <c r="AU45" i="41" s="1"/>
  <c r="AT45" i="41" a="1"/>
  <c r="AT45" i="41" s="1"/>
  <c r="AS45" i="41" a="1"/>
  <c r="AS45" i="41" s="1"/>
  <c r="AQ45" i="41" a="1"/>
  <c r="AQ45" i="41" s="1"/>
  <c r="AP45" i="41" a="1"/>
  <c r="AP45" i="41" s="1"/>
  <c r="AO45" i="41" a="1"/>
  <c r="AO45" i="41" s="1"/>
  <c r="AN45" i="41" a="1"/>
  <c r="AN45" i="41" s="1"/>
  <c r="AM45" i="41" a="1"/>
  <c r="AM45" i="41" s="1"/>
  <c r="AL45" i="41" a="1"/>
  <c r="AL45" i="41" s="1"/>
  <c r="AK45" i="41" a="1"/>
  <c r="AK45" i="41" s="1"/>
  <c r="AJ45" i="41" a="1"/>
  <c r="AJ45" i="41" s="1"/>
  <c r="AI45" i="41" a="1"/>
  <c r="AI45" i="41" s="1"/>
  <c r="AH45" i="41" a="1"/>
  <c r="AH45" i="41" s="1"/>
  <c r="AG45" i="41" a="1"/>
  <c r="AG45" i="41" s="1"/>
  <c r="AF45" i="41" a="1"/>
  <c r="AF45" i="41" s="1"/>
  <c r="AE45" i="41" a="1"/>
  <c r="AE45" i="41" s="1"/>
  <c r="AD45" i="41" a="1"/>
  <c r="AD45" i="41" s="1"/>
  <c r="AC45" i="41" a="1"/>
  <c r="AC45" i="41" s="1"/>
  <c r="AB45" i="41" a="1"/>
  <c r="AB45" i="41" s="1"/>
  <c r="AA45" i="41" a="1"/>
  <c r="AA45" i="41"/>
  <c r="Z45" i="41" a="1"/>
  <c r="Z45" i="41" s="1"/>
  <c r="Y45" i="41" a="1"/>
  <c r="Y45" i="41" s="1"/>
  <c r="X45" i="41" a="1"/>
  <c r="X45" i="41" s="1"/>
  <c r="W45" i="41" a="1"/>
  <c r="W45" i="41" s="1"/>
  <c r="V45" i="41" a="1"/>
  <c r="V45" i="41" s="1"/>
  <c r="U45" i="41" a="1"/>
  <c r="U45" i="41" s="1"/>
  <c r="T45" i="41" a="1"/>
  <c r="T45" i="41" s="1"/>
  <c r="S45" i="41" a="1"/>
  <c r="S45" i="41" s="1"/>
  <c r="R45" i="41" a="1"/>
  <c r="R45" i="41" s="1"/>
  <c r="Q45" i="41" a="1"/>
  <c r="Q45" i="41" s="1"/>
  <c r="P45" i="41" a="1"/>
  <c r="P45" i="41" s="1"/>
  <c r="O45" i="41" a="1"/>
  <c r="O45" i="41" s="1"/>
  <c r="N45" i="41" a="1"/>
  <c r="N45" i="41" s="1"/>
  <c r="L45" i="41" a="1"/>
  <c r="L45" i="41" s="1"/>
  <c r="K45" i="41" a="1"/>
  <c r="K45" i="41" s="1"/>
  <c r="J45" i="41" a="1"/>
  <c r="J45" i="41" s="1"/>
  <c r="I45" i="41" a="1"/>
  <c r="I45" i="41" s="1"/>
  <c r="H45" i="41" a="1"/>
  <c r="H45" i="41" s="1"/>
  <c r="G45" i="41" a="1"/>
  <c r="G45" i="41" s="1"/>
  <c r="F45" i="41" a="1"/>
  <c r="F45" i="41" s="1"/>
  <c r="E45" i="41" a="1"/>
  <c r="E45" i="41" s="1"/>
  <c r="D45" i="41" a="1"/>
  <c r="D45" i="41" s="1"/>
  <c r="C45" i="41" a="1"/>
  <c r="C45" i="41" s="1"/>
  <c r="D43" i="41" a="1"/>
  <c r="D43" i="41" s="1"/>
  <c r="E43" i="41" a="1"/>
  <c r="E43" i="41" s="1"/>
  <c r="F43" i="41" a="1"/>
  <c r="F43" i="41" s="1"/>
  <c r="G43" i="41" a="1"/>
  <c r="G43" i="41" s="1"/>
  <c r="H43" i="41" a="1"/>
  <c r="H43" i="41" s="1"/>
  <c r="J43" i="41" a="1"/>
  <c r="J43" i="41" s="1"/>
  <c r="K43" i="41" a="1"/>
  <c r="K43" i="41" s="1"/>
  <c r="L43" i="41" a="1"/>
  <c r="L43" i="41" s="1"/>
  <c r="N43" i="41" a="1"/>
  <c r="N43" i="41" s="1"/>
  <c r="O43" i="41" a="1"/>
  <c r="O43" i="41" s="1"/>
  <c r="P43" i="41" a="1"/>
  <c r="P43" i="41" s="1"/>
  <c r="Q43" i="41" a="1"/>
  <c r="Q43" i="41" s="1"/>
  <c r="R43" i="41" a="1"/>
  <c r="R43" i="41" s="1"/>
  <c r="S43" i="41" a="1"/>
  <c r="S43" i="41" s="1"/>
  <c r="T43" i="41" a="1"/>
  <c r="T43" i="41" s="1"/>
  <c r="U43" i="41" a="1"/>
  <c r="U43" i="41" s="1"/>
  <c r="V43" i="41" a="1"/>
  <c r="V43" i="41" s="1"/>
  <c r="W43" i="41" a="1"/>
  <c r="W43" i="41" s="1"/>
  <c r="X43" i="41" a="1"/>
  <c r="X43" i="41" s="1"/>
  <c r="Y43" i="41" a="1"/>
  <c r="Y43" i="41" s="1"/>
  <c r="Z43" i="41" a="1"/>
  <c r="Z43" i="41" s="1"/>
  <c r="AA43" i="41" a="1"/>
  <c r="AA43" i="41" s="1"/>
  <c r="AB43" i="41" a="1"/>
  <c r="AB43" i="41" s="1"/>
  <c r="AC43" i="41" a="1"/>
  <c r="AC43" i="41" s="1"/>
  <c r="AF43" i="41" a="1"/>
  <c r="AF43" i="41" s="1"/>
  <c r="AG43" i="41" a="1"/>
  <c r="AG43" i="41" s="1"/>
  <c r="AH43" i="41" a="1"/>
  <c r="AH43" i="41" s="1"/>
  <c r="AI43" i="41" a="1"/>
  <c r="AI43" i="41" s="1"/>
  <c r="AJ43" i="41" a="1"/>
  <c r="AJ43" i="41" s="1"/>
  <c r="AK43" i="41" a="1"/>
  <c r="AK43" i="41" s="1"/>
  <c r="AL43" i="41" a="1"/>
  <c r="AL43" i="41" s="1"/>
  <c r="AM43" i="41" a="1"/>
  <c r="AM43" i="41" s="1"/>
  <c r="AN43" i="41" a="1"/>
  <c r="AN43" i="41" s="1"/>
  <c r="AO43" i="41" a="1"/>
  <c r="AO43" i="41" s="1"/>
  <c r="AP43" i="41" a="1"/>
  <c r="AP43" i="41" s="1"/>
  <c r="AQ43" i="41" a="1"/>
  <c r="AQ43" i="41" s="1"/>
  <c r="BL43" i="41" a="1"/>
  <c r="BL43" i="41" s="1"/>
  <c r="AS43" i="41" a="1"/>
  <c r="AS43" i="41" s="1"/>
  <c r="AT43" i="41" a="1"/>
  <c r="AT43" i="41" s="1"/>
  <c r="AU43" i="41" a="1"/>
  <c r="AU43" i="41" s="1"/>
  <c r="AV43" i="41" a="1"/>
  <c r="AV43" i="41" s="1"/>
  <c r="AW43" i="41" a="1"/>
  <c r="AW43" i="41" s="1"/>
  <c r="AX43" i="41" a="1"/>
  <c r="AX43" i="41" s="1"/>
  <c r="AY43" i="41" a="1"/>
  <c r="AY43" i="41" s="1"/>
  <c r="AZ43" i="41" a="1"/>
  <c r="AZ43" i="41" s="1"/>
  <c r="BA43" i="41" a="1"/>
  <c r="BA43" i="41" s="1"/>
  <c r="BC43" i="41" a="1"/>
  <c r="BC43" i="41" s="1"/>
  <c r="BD43" i="41" a="1"/>
  <c r="BD43" i="41" s="1"/>
  <c r="BE43" i="41" a="1"/>
  <c r="BE43" i="41" s="1"/>
  <c r="BF43" i="41" a="1"/>
  <c r="BF43" i="41" s="1"/>
  <c r="BG43" i="41" a="1"/>
  <c r="BG43" i="41" s="1"/>
  <c r="BH43" i="41" a="1"/>
  <c r="BH43" i="41" s="1"/>
  <c r="BI43" i="41" a="1"/>
  <c r="BI43" i="41" s="1"/>
  <c r="BJ43" i="41" a="1"/>
  <c r="BJ43" i="41" s="1"/>
  <c r="BK43" i="41" a="1"/>
  <c r="BK43" i="41" s="1"/>
  <c r="D44" i="41" a="1"/>
  <c r="D44" i="41" s="1"/>
  <c r="E44" i="41" a="1"/>
  <c r="E44" i="41" s="1"/>
  <c r="F44" i="41" a="1"/>
  <c r="F44" i="41" s="1"/>
  <c r="G44" i="41" a="1"/>
  <c r="G44" i="41" s="1"/>
  <c r="H44" i="41" a="1"/>
  <c r="H44" i="41" s="1"/>
  <c r="I44" i="41" a="1"/>
  <c r="I44" i="41" s="1"/>
  <c r="J44" i="41" a="1"/>
  <c r="J44" i="41" s="1"/>
  <c r="K44" i="41" a="1"/>
  <c r="K44" i="41" s="1"/>
  <c r="L44" i="41" a="1"/>
  <c r="L44" i="41" s="1"/>
  <c r="N44" i="41" a="1"/>
  <c r="N44" i="41" s="1"/>
  <c r="O44" i="41" a="1"/>
  <c r="O44" i="41" s="1"/>
  <c r="P44" i="41" a="1"/>
  <c r="P44" i="41" s="1"/>
  <c r="Q44" i="41" a="1"/>
  <c r="Q44" i="41" s="1"/>
  <c r="R44" i="41" a="1"/>
  <c r="R44" i="41" s="1"/>
  <c r="S44" i="41" a="1"/>
  <c r="S44" i="41" s="1"/>
  <c r="T44" i="41" a="1"/>
  <c r="T44" i="41" s="1"/>
  <c r="U44" i="41" a="1"/>
  <c r="U44" i="41" s="1"/>
  <c r="V44" i="41" a="1"/>
  <c r="V44" i="41" s="1"/>
  <c r="W44" i="41" a="1"/>
  <c r="W44" i="41" s="1"/>
  <c r="X44" i="41" a="1"/>
  <c r="X44" i="41" s="1"/>
  <c r="Y44" i="41" a="1"/>
  <c r="Y44" i="41" s="1"/>
  <c r="Z44" i="41" a="1"/>
  <c r="Z44" i="41" s="1"/>
  <c r="AA44" i="41" a="1"/>
  <c r="AA44" i="41" s="1"/>
  <c r="AB44" i="41" a="1"/>
  <c r="AB44" i="41" s="1"/>
  <c r="AC44" i="41" a="1"/>
  <c r="AC44" i="41" s="1"/>
  <c r="AD44" i="41" a="1"/>
  <c r="AD44" i="41" s="1"/>
  <c r="AE44" i="41" a="1"/>
  <c r="AE44" i="41" s="1"/>
  <c r="AF44" i="41" a="1"/>
  <c r="AF44" i="41" s="1"/>
  <c r="AG44" i="41" a="1"/>
  <c r="AG44" i="41" s="1"/>
  <c r="AH44" i="41" a="1"/>
  <c r="AH44" i="41" s="1"/>
  <c r="AI44" i="41" a="1"/>
  <c r="AI44" i="41" s="1"/>
  <c r="AJ44" i="41" a="1"/>
  <c r="AJ44" i="41" s="1"/>
  <c r="AK44" i="41" a="1"/>
  <c r="AK44" i="41" s="1"/>
  <c r="AL44" i="41" a="1"/>
  <c r="AL44" i="41" s="1"/>
  <c r="AM44" i="41" a="1"/>
  <c r="AM44" i="41" s="1"/>
  <c r="AN44" i="41" a="1"/>
  <c r="AN44" i="41" s="1"/>
  <c r="AO44" i="41" a="1"/>
  <c r="AO44" i="41" s="1"/>
  <c r="AP44" i="41" a="1"/>
  <c r="AP44" i="41" s="1"/>
  <c r="AQ44" i="41" a="1"/>
  <c r="AQ44" i="41" s="1"/>
  <c r="BL44" i="41" a="1"/>
  <c r="BL44" i="41" s="1"/>
  <c r="AR44" i="41" a="1"/>
  <c r="AR44" i="41" s="1"/>
  <c r="AS44" i="41" a="1"/>
  <c r="AS44" i="41" s="1"/>
  <c r="AT44" i="41" a="1"/>
  <c r="AT44" i="41" s="1"/>
  <c r="AU44" i="41" a="1"/>
  <c r="AU44" i="41" s="1"/>
  <c r="AV44" i="41" a="1"/>
  <c r="AV44" i="41" s="1"/>
  <c r="AW44" i="41" a="1"/>
  <c r="AW44" i="41" s="1"/>
  <c r="AX44" i="41" a="1"/>
  <c r="AX44" i="41" s="1"/>
  <c r="AY44" i="41" a="1"/>
  <c r="AY44" i="41" s="1"/>
  <c r="AZ44" i="41" a="1"/>
  <c r="AZ44" i="41" s="1"/>
  <c r="BA44" i="41" a="1"/>
  <c r="BA44" i="41" s="1"/>
  <c r="BB44" i="41" a="1"/>
  <c r="BB44" i="41" s="1"/>
  <c r="BC44" i="41" a="1"/>
  <c r="BC44" i="41" s="1"/>
  <c r="BD44" i="41" a="1"/>
  <c r="BD44" i="41" s="1"/>
  <c r="BE44" i="41" a="1"/>
  <c r="BE44" i="41" s="1"/>
  <c r="BF44" i="41" a="1"/>
  <c r="BF44" i="41" s="1"/>
  <c r="BG44" i="41" a="1"/>
  <c r="BG44" i="41" s="1"/>
  <c r="BH44" i="41" a="1"/>
  <c r="BH44" i="41" s="1"/>
  <c r="BI44" i="41" a="1"/>
  <c r="BI44" i="41" s="1"/>
  <c r="BJ44" i="41" a="1"/>
  <c r="BJ44" i="41" s="1"/>
  <c r="BK44" i="41" a="1"/>
  <c r="BK44" i="41" s="1"/>
  <c r="BL45" i="41" a="1"/>
  <c r="BL45" i="41" s="1"/>
  <c r="BL46" i="41" a="1"/>
  <c r="BL46" i="41" s="1"/>
  <c r="C44" i="41" a="1"/>
  <c r="C44" i="41" s="1"/>
  <c r="C43" i="41" a="1"/>
  <c r="C43" i="41" s="1"/>
  <c r="AD3" i="41"/>
  <c r="AE3" i="41"/>
  <c r="AD4" i="41"/>
  <c r="AE4" i="41"/>
  <c r="AD5" i="41"/>
  <c r="AE5" i="41"/>
  <c r="I3" i="41"/>
  <c r="I4" i="41"/>
  <c r="I5" i="41"/>
  <c r="BB3" i="41"/>
  <c r="BB4" i="41"/>
  <c r="BB5" i="41"/>
  <c r="AR3" i="41"/>
  <c r="AR4" i="41"/>
  <c r="AR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AR18" i="41"/>
  <c r="AR45" i="41" s="1" a="1"/>
  <c r="AR45" i="41" s="1"/>
  <c r="AR17" i="41"/>
  <c r="AD17" i="41"/>
  <c r="AR16" i="41"/>
  <c r="AD16" i="41"/>
  <c r="AR15" i="41"/>
  <c r="AD15" i="41"/>
  <c r="AR14" i="41"/>
  <c r="AD14" i="41"/>
  <c r="AR13" i="41"/>
  <c r="AD13" i="41"/>
  <c r="AR12" i="41"/>
  <c r="AD12" i="41"/>
  <c r="AR11" i="41"/>
  <c r="AD11" i="41"/>
  <c r="I11" i="41"/>
  <c r="BB10" i="41"/>
  <c r="AR10" i="41"/>
  <c r="AD10" i="41"/>
  <c r="I10" i="41"/>
  <c r="BB9" i="41"/>
  <c r="AR9" i="41"/>
  <c r="AE9" i="41"/>
  <c r="AD9" i="41"/>
  <c r="I9" i="41"/>
  <c r="BB8" i="41"/>
  <c r="AR8" i="41"/>
  <c r="AE8" i="41"/>
  <c r="AD8" i="41"/>
  <c r="I8" i="41"/>
  <c r="BB7" i="41"/>
  <c r="AR7" i="41"/>
  <c r="AE7" i="41"/>
  <c r="AD7" i="41"/>
  <c r="I7" i="41"/>
  <c r="BB6" i="41"/>
  <c r="AR6" i="41"/>
  <c r="AE6" i="41"/>
  <c r="AD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F385" i="39" s="1"/>
  <c r="AE348" i="39"/>
  <c r="I348" i="39"/>
  <c r="C5" i="43" l="1"/>
  <c r="BB46" i="41" a="1"/>
  <c r="BB46" i="41" s="1"/>
  <c r="C6" i="43"/>
  <c r="C7" i="43"/>
  <c r="I46" i="41" a="1"/>
  <c r="I46" i="41" s="1"/>
  <c r="AD46" i="41" a="1"/>
  <c r="AD46" i="41" s="1"/>
  <c r="AE46" i="41" a="1"/>
  <c r="AE46" i="41" s="1"/>
  <c r="AR46" i="41" a="1"/>
  <c r="AR46" i="41" s="1"/>
  <c r="AE43" i="41" a="1"/>
  <c r="AE43" i="41" s="1"/>
  <c r="AD43" i="41" a="1"/>
  <c r="AD43" i="41" s="1"/>
  <c r="BB43" i="41" a="1"/>
  <c r="BB43" i="41" s="1"/>
  <c r="I43" i="41" a="1"/>
  <c r="I43" i="41" s="1"/>
  <c r="AR43" i="41" a="1"/>
  <c r="AR43" i="41" s="1"/>
  <c r="C7" i="35"/>
  <c r="D7" i="35" s="1"/>
  <c r="C5" i="35"/>
  <c r="D5" i="35" s="1"/>
  <c r="C6" i="35"/>
  <c r="D6" i="35" s="1"/>
  <c r="AE385" i="39"/>
  <c r="BD388" i="39"/>
  <c r="AT388" i="39"/>
  <c r="BD385" i="39"/>
  <c r="I385" i="39"/>
  <c r="AE388" i="39"/>
  <c r="AT385" i="39"/>
  <c r="I388" i="39"/>
  <c r="AF388" i="39"/>
  <c r="D6" i="43" l="1"/>
  <c r="E6" i="43"/>
  <c r="D5" i="43"/>
  <c r="E5" i="43"/>
  <c r="D7" i="43"/>
  <c r="E7" i="43"/>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O103" i="37"/>
  <c r="AN103" i="37"/>
  <c r="AM103" i="37"/>
  <c r="AL103" i="37"/>
  <c r="AE103" i="37"/>
  <c r="AD103" i="37"/>
  <c r="AC103" i="37"/>
  <c r="AB103" i="37"/>
  <c r="U103" i="37"/>
  <c r="T103" i="37"/>
  <c r="S103" i="37"/>
  <c r="R103" i="37"/>
  <c r="K103" i="37"/>
  <c r="J103" i="37"/>
  <c r="I103" i="37"/>
  <c r="H103" i="37"/>
  <c r="AR102" i="37"/>
  <c r="AR103" i="37" s="1"/>
  <c r="AQ102" i="37"/>
  <c r="AQ103" i="37" s="1"/>
  <c r="AP102" i="37"/>
  <c r="AP103" i="37" s="1"/>
  <c r="AO102" i="37"/>
  <c r="AN102" i="37"/>
  <c r="AM102" i="37"/>
  <c r="AL102" i="37"/>
  <c r="AK102" i="37"/>
  <c r="AK103" i="37" s="1"/>
  <c r="AJ102" i="37"/>
  <c r="AJ103" i="37" s="1"/>
  <c r="AI102" i="37"/>
  <c r="AI103" i="37" s="1"/>
  <c r="AH102" i="37"/>
  <c r="AH103" i="37" s="1"/>
  <c r="AG102" i="37"/>
  <c r="AG103" i="37" s="1"/>
  <c r="AF102" i="37"/>
  <c r="AF103" i="37" s="1"/>
  <c r="AE102" i="37"/>
  <c r="AD102" i="37"/>
  <c r="AC102" i="37"/>
  <c r="AB102" i="37"/>
  <c r="AA102" i="37"/>
  <c r="AA103" i="37" s="1"/>
  <c r="Z102" i="37"/>
  <c r="Z103" i="37" s="1"/>
  <c r="Y102" i="37"/>
  <c r="Y103" i="37" s="1"/>
  <c r="X102" i="37"/>
  <c r="X103" i="37" s="1"/>
  <c r="W102" i="37"/>
  <c r="W103" i="37" s="1"/>
  <c r="V102" i="37"/>
  <c r="V103" i="37" s="1"/>
  <c r="U102" i="37"/>
  <c r="T102" i="37"/>
  <c r="S102" i="37"/>
  <c r="R102" i="37"/>
  <c r="Q102" i="37"/>
  <c r="Q103" i="37" s="1"/>
  <c r="P102" i="37"/>
  <c r="P103" i="37" s="1"/>
  <c r="O102" i="37"/>
  <c r="O103" i="37" s="1"/>
  <c r="N102" i="37"/>
  <c r="N103" i="37" s="1"/>
  <c r="M102" i="37"/>
  <c r="M103" i="37" s="1"/>
  <c r="L102" i="37"/>
  <c r="L103" i="37" s="1"/>
  <c r="K102" i="37"/>
  <c r="J102" i="37"/>
  <c r="I102" i="37"/>
  <c r="H102" i="37"/>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I102" i="24" l="1"/>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<sst xmlns="http://schemas.openxmlformats.org/spreadsheetml/2006/main" count="10601" uniqueCount="3047">
  <si>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</si>
  <si>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</si>
  <si>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</si>
  <si>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</si>
  <si>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</si>
  <si>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</si>
  <si>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</si>
  <si>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</si>
  <si>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</si>
  <si>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</si>
  <si>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</si>
  <si>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</si>
  <si>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</si>
  <si>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</si>
  <si>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</si>
  <si>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</si>
  <si>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</si>
  <si>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</si>
  <si>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</si>
  <si>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</si>
  <si>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</si>
  <si>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</si>
  <si>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</si>
  <si>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</si>
  <si>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</si>
  <si>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</si>
  <si>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</si>
  <si>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</si>
  <si>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</si>
  <si>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</si>
  <si>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</si>
  <si>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</si>
  <si>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</si>
  <si>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</si>
  <si>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</si>
  <si>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</si>
  <si>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</si>
  <si>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</si>
  <si>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</si>
  <si>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</si>
  <si>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</si>
  <si>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</si>
  <si>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</si>
  <si>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</si>
  <si>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</si>
  <si>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</si>
  <si>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</si>
  <si>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</si>
  <si>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</si>
  <si>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</si>
  <si>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</si>
  <si>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</si>
  <si>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</si>
  <si>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</si>
  <si>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</si>
  <si>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</si>
  <si>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</si>
  <si>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</si>
  <si>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</si>
  <si>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</si>
  <si>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</si>
  <si>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</si>
  <si>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</si>
  <si>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</si>
  <si>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</si>
  <si>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</si>
  <si>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</si>
  <si>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</si>
  <si>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</si>
  <si>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</si>
  <si>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</si>
  <si>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</si>
  <si>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</si>
  <si>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</si>
  <si>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</si>
  <si>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</si>
  <si>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</si>
  <si>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</si>
  <si>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</si>
  <si>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</si>
  <si>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</si>
  <si>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</si>
  <si>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</si>
  <si>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</si>
  <si>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</si>
  <si>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</si>
  <si>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</si>
  <si>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</si>
  <si>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</si>
  <si>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</si>
  <si>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</si>
  <si>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</si>
  <si>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</si>
  <si>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</si>
  <si>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</si>
  <si>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</si>
  <si>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</si>
  <si>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</si>
  <si>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</si>
  <si>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</si>
  <si>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</si>
  <si>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</si>
  <si>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</si>
  <si>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</si>
  <si>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</si>
  <si>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</si>
  <si>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</si>
  <si>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</si>
  <si>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</si>
  <si>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</si>
  <si>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</si>
  <si>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</si>
  <si>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</si>
  <si>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</si>
  <si>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</si>
  <si>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</si>
  <si>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</si>
  <si>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</si>
  <si>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</si>
  <si>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</si>
  <si>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</si>
  <si>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</si>
  <si>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</si>
  <si>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</si>
  <si>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</si>
  <si>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</si>
  <si>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</si>
  <si>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</si>
  <si>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</si>
  <si>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</si>
  <si>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</si>
  <si>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</si>
  <si>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</si>
  <si>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</si>
  <si>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</si>
  <si>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</si>
  <si>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</si>
  <si>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</si>
  <si>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</si>
  <si>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</si>
  <si>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</si>
  <si>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</si>
  <si>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</si>
  <si>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</si>
  <si>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</si>
  <si>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</si>
  <si>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</si>
  <si>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</si>
  <si>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</si>
  <si>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</si>
  <si>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</si>
  <si>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</si>
  <si>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</si>
  <si>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</si>
  <si>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</si>
  <si>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</si>
  <si>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</si>
  <si>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</si>
  <si>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</si>
  <si>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</si>
  <si>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</si>
  <si>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</si>
  <si>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</si>
  <si>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</si>
  <si>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</si>
  <si>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</si>
  <si>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</si>
  <si>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</si>
  <si>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</si>
  <si>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</si>
  <si>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</si>
  <si>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</si>
  <si>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</si>
  <si>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</si>
  <si>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</si>
  <si>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</si>
  <si>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</si>
  <si>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</si>
  <si>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</si>
  <si>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</si>
  <si>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</si>
  <si>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</si>
  <si>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</si>
  <si>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</si>
  <si>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</si>
  <si>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</si>
  <si>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</si>
  <si>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</si>
  <si>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</si>
  <si>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</si>
  <si>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</si>
  <si>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</si>
  <si>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</si>
  <si>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</si>
  <si>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</si>
  <si>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</si>
  <si>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</si>
  <si>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</si>
  <si>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</si>
  <si>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</si>
  <si>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</si>
  <si>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</si>
  <si>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</si>
  <si>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</si>
  <si>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</si>
  <si>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</si>
  <si>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</si>
  <si>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</si>
  <si>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</si>
  <si>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</si>
  <si>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</si>
  <si>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</si>
  <si>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</si>
  <si>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</si>
  <si>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</si>
  <si>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</si>
  <si>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</si>
  <si>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</si>
  <si>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</si>
  <si>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</si>
  <si>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</si>
  <si>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</si>
  <si>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</si>
  <si>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</si>
  <si>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</si>
  <si>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</si>
  <si>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</si>
  <si>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</si>
  <si>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</si>
  <si>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</si>
  <si>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</si>
  <si>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</si>
  <si>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</si>
  <si>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</si>
  <si>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</si>
  <si>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</si>
  <si>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</si>
  <si>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</si>
  <si>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</si>
  <si>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</si>
  <si>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</si>
  <si>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</si>
  <si>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</si>
  <si>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</si>
  <si>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</si>
  <si>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</si>
  <si>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</si>
  <si>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</si>
  <si>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</si>
  <si>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</si>
  <si>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</si>
  <si>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</si>
  <si>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</si>
  <si>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</si>
  <si>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</si>
  <si>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</si>
  <si>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</si>
  <si>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</si>
  <si>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</si>
  <si>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</si>
  <si>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</si>
  <si>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</si>
  <si>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</si>
  <si>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</si>
  <si>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</si>
  <si>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</si>
  <si>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</si>
  <si>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</si>
  <si>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</si>
  <si>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</si>
  <si>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</si>
  <si>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</si>
  <si>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</si>
  <si>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</si>
  <si>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</si>
  <si>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</si>
  <si>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</si>
  <si>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</si>
  <si>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</si>
  <si>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</si>
  <si>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</si>
  <si>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</si>
  <si>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</si>
  <si>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</si>
  <si>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</si>
  <si>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</si>
  <si>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</si>
  <si>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</si>
  <si>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</si>
  <si>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</si>
  <si>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</si>
  <si>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</si>
  <si>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</si>
  <si>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</si>
  <si>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</si>
  <si>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</si>
  <si>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</si>
  <si>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</si>
  <si>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</si>
  <si>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</si>
  <si>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</si>
  <si>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</si>
  <si>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</si>
  <si>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</si>
  <si>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</si>
  <si>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</si>
  <si>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</si>
  <si>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</si>
  <si>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</si>
  <si>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</si>
  <si>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</si>
  <si>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</si>
  <si>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</si>
  <si>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</si>
  <si>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</si>
  <si>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</si>
  <si>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</si>
  <si>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</si>
  <si>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</si>
  <si>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</si>
  <si>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</si>
  <si>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</si>
  <si>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</si>
  <si>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</si>
  <si>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</si>
  <si>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</si>
  <si>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</si>
  <si>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</si>
  <si>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</si>
  <si>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</si>
  <si>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</si>
  <si>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</si>
  <si>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</si>
  <si>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</si>
  <si>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</si>
  <si>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</si>
  <si>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</si>
  <si>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</si>
  <si>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</si>
  <si>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</si>
  <si>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</si>
  <si>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</si>
  <si>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</si>
  <si>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</si>
  <si>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</si>
  <si>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</si>
  <si>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</si>
  <si>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</si>
  <si>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</si>
  <si>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</si>
  <si>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</si>
  <si>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</si>
  <si>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</si>
  <si>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</si>
  <si>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</si>
  <si>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</si>
  <si>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</si>
  <si>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</si>
  <si>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</si>
  <si>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</si>
  <si>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</si>
  <si>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</si>
  <si>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</si>
  <si>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</si>
  <si>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</si>
  <si>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</si>
  <si>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</si>
  <si>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</si>
  <si>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</si>
  <si>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</si>
  <si>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</si>
  <si>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</si>
  <si>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</si>
  <si>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</si>
  <si>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</si>
  <si>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</si>
  <si>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</si>
  <si>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</si>
  <si>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</si>
  <si>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</si>
  <si>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</si>
  <si>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</si>
  <si>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</si>
  <si>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</si>
  <si>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</si>
  <si>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</si>
  <si>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</si>
  <si>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</si>
  <si>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</si>
  <si>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</si>
  <si>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</si>
  <si>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</si>
  <si>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</si>
  <si>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</si>
  <si>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</si>
  <si>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</si>
  <si>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</si>
  <si>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</si>
  <si>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</si>
  <si>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</si>
  <si>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</si>
  <si>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</si>
  <si>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</si>
  <si>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</si>
  <si>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</si>
  <si>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</si>
  <si>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</si>
  <si>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</si>
  <si>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</si>
  <si>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</si>
  <si>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</si>
  <si>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</si>
  <si>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</si>
  <si>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</si>
  <si>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</si>
  <si>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</si>
  <si>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</si>
  <si>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</si>
  <si>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</si>
  <si>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</si>
  <si>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</si>
  <si>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</si>
  <si>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</si>
  <si>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</si>
  <si>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</si>
  <si>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</si>
  <si>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</si>
  <si>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</si>
  <si>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</si>
  <si>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</si>
  <si>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</si>
  <si>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</si>
  <si>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</si>
  <si>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</si>
  <si>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</si>
  <si>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</si>
  <si>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</si>
  <si>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</si>
  <si>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</si>
  <si>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</si>
  <si>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</si>
  <si>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</si>
  <si>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</si>
  <si>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</si>
  <si>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</si>
  <si>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</si>
  <si>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</si>
  <si>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</si>
  <si>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</si>
  <si>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</si>
  <si>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</si>
  <si>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</si>
  <si>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</si>
  <si>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</si>
  <si>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</si>
  <si>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</si>
  <si>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</si>
  <si>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</si>
  <si>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</si>
  <si>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</si>
  <si>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</si>
  <si>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</si>
  <si>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</si>
  <si>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</si>
  <si>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</si>
  <si>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</si>
  <si>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</si>
  <si>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</si>
  <si>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</si>
  <si>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</si>
  <si>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</si>
  <si>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</si>
  <si>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</si>
  <si>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</si>
  <si>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</si>
  <si>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</si>
  <si>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</si>
  <si>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</si>
  <si>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</si>
  <si>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</si>
  <si>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</si>
  <si>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</si>
  <si>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</si>
  <si>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</si>
  <si>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</si>
  <si>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</si>
  <si>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</si>
  <si>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</si>
  <si>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</si>
  <si>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</si>
  <si>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</si>
  <si>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</si>
  <si>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</si>
  <si>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</si>
  <si>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</si>
  <si>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</si>
  <si>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</si>
  <si>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</si>
  <si>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</si>
  <si>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</si>
  <si>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</si>
  <si>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</si>
  <si>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</si>
  <si>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</si>
  <si>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</si>
  <si>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</si>
  <si>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</si>
  <si>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</si>
  <si>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</si>
  <si>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</si>
  <si>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</si>
  <si>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</si>
  <si>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</si>
  <si>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</si>
  <si>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</si>
  <si>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</si>
  <si>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</si>
  <si>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</si>
  <si>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</si>
  <si>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</si>
  <si>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</si>
  <si>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</si>
  <si>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</si>
  <si>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</si>
  <si>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</si>
  <si>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</si>
  <si>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</si>
  <si>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</si>
  <si>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</si>
  <si>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</si>
  <si>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</si>
  <si>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</si>
  <si>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</si>
  <si>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</si>
  <si>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</si>
  <si>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</si>
  <si>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</si>
  <si>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</si>
  <si>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</si>
  <si>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</si>
  <si>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</si>
  <si>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</si>
  <si>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</si>
  <si>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</si>
  <si>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</si>
  <si>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</si>
  <si>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</si>
  <si>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</si>
  <si>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</si>
  <si>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</si>
  <si>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</si>
  <si>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</si>
  <si>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</si>
  <si>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</si>
  <si>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</si>
  <si>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</si>
  <si>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</si>
  <si>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</si>
  <si>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</si>
  <si>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</si>
  <si>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</si>
  <si>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</si>
  <si>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</si>
  <si>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</si>
  <si>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</si>
  <si>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</si>
  <si>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</si>
  <si>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</si>
  <si>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</si>
  <si>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</si>
  <si>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</si>
  <si>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</si>
  <si>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</si>
  <si>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</si>
  <si>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</si>
  <si>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</si>
  <si>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</si>
  <si>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</si>
  <si>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</si>
  <si>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</si>
  <si>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</si>
  <si>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</si>
  <si>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</si>
  <si>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</si>
  <si>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</si>
  <si>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</si>
  <si>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</si>
  <si>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</si>
  <si>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</si>
  <si>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</si>
  <si>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</si>
  <si>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</si>
  <si>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</si>
  <si>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</si>
  <si>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</si>
  <si>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</si>
  <si>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</si>
  <si>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</si>
  <si>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</si>
  <si>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</si>
  <si>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</si>
  <si>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</si>
  <si>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</si>
  <si>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</si>
  <si>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</si>
  <si>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</si>
  <si>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</si>
  <si>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</si>
  <si>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</si>
  <si>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</si>
  <si>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</si>
  <si>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</si>
  <si>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</si>
  <si>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</si>
  <si>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</si>
  <si>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</si>
  <si>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</si>
  <si>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</si>
  <si>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</si>
  <si>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</si>
  <si>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</si>
  <si>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</si>
  <si>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</si>
  <si>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</si>
  <si>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</si>
  <si>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</si>
  <si>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</si>
  <si>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</si>
  <si>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</si>
  <si>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</si>
  <si>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</si>
  <si>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</si>
  <si>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</si>
  <si>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</si>
  <si>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</si>
  <si>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</si>
  <si>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</si>
  <si>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</si>
  <si>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</si>
  <si>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</si>
  <si>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</si>
  <si>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</si>
  <si>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</si>
  <si>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</si>
  <si>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</si>
  <si>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</si>
  <si>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</si>
  <si>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</si>
  <si>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</si>
  <si>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</si>
  <si>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</si>
  <si>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</si>
  <si>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</si>
  <si>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</si>
  <si>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</si>
  <si>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</si>
  <si>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</si>
  <si>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</si>
  <si>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</si>
  <si>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</si>
  <si>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</si>
  <si>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</si>
  <si>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</si>
  <si>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</si>
  <si>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</si>
  <si>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</si>
  <si>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</si>
  <si>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</si>
  <si>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</si>
  <si>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</si>
  <si>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</si>
  <si>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</si>
  <si>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</si>
  <si>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</si>
  <si>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</si>
  <si>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</si>
  <si>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</si>
  <si>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</si>
  <si>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</si>
  <si>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</si>
  <si>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</si>
  <si>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</si>
  <si>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</si>
  <si>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</si>
  <si>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</si>
  <si>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</si>
  <si>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</si>
  <si>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</si>
  <si>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</si>
  <si>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</si>
  <si>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</si>
  <si>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</si>
  <si>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</si>
  <si>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</si>
  <si>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</si>
  <si>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</si>
  <si>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</si>
  <si>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</si>
  <si>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</si>
  <si>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</si>
  <si>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</si>
  <si>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</si>
  <si>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</si>
  <si>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</si>
  <si>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</si>
  <si>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</si>
  <si>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</si>
  <si>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</si>
  <si>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</si>
  <si>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</si>
  <si>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</si>
  <si>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</si>
  <si>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</si>
  <si>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</si>
  <si>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</si>
  <si>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</si>
  <si>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</si>
  <si>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</si>
  <si>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</si>
  <si>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</si>
  <si>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</si>
  <si>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</si>
  <si>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</si>
  <si>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</si>
  <si>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</si>
  <si>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</si>
  <si>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</si>
  <si>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</si>
  <si>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</si>
  <si>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</si>
  <si>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</si>
  <si>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</si>
  <si>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</si>
  <si>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</si>
  <si>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</si>
  <si>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</si>
  <si>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</si>
  <si>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</si>
  <si>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</si>
  <si>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</si>
  <si>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</si>
  <si>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</si>
  <si>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</si>
  <si>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</si>
  <si>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</si>
  <si>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</si>
  <si>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</si>
  <si>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</si>
  <si>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</si>
  <si>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</si>
  <si>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</si>
  <si>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</si>
  <si>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</si>
  <si>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</si>
  <si>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</si>
  <si>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</si>
  <si>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</si>
  <si>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</si>
  <si>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</si>
  <si>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</si>
  <si>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</si>
  <si>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</si>
  <si>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</si>
  <si>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</si>
  <si>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</si>
  <si>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</si>
  <si>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</si>
  <si>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</si>
  <si>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</si>
  <si>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</si>
  <si>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</si>
  <si>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</si>
  <si>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</si>
  <si>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</si>
  <si>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</si>
  <si>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</si>
  <si>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</si>
  <si>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</si>
  <si>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</si>
  <si>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</si>
  <si>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</si>
  <si>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</si>
  <si>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</si>
  <si>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</si>
  <si>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</si>
  <si>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</si>
  <si>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</si>
  <si>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</si>
  <si>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</si>
  <si>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</si>
  <si>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</si>
  <si>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</si>
  <si>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</si>
  <si>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</si>
  <si>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</si>
  <si>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</si>
  <si>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</si>
  <si>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</si>
  <si>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</si>
  <si>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</si>
  <si>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</si>
  <si>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</si>
  <si>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</si>
  <si>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</si>
  <si>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</si>
  <si>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</si>
  <si>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</si>
  <si>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</si>
  <si>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</si>
  <si>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</si>
  <si>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</si>
  <si>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</si>
  <si>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</si>
  <si>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</si>
  <si>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</si>
  <si>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</si>
  <si>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</si>
  <si>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</si>
  <si>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</si>
  <si>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</si>
  <si>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</si>
  <si>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</si>
  <si>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</si>
  <si>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</si>
  <si>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</si>
  <si>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</si>
  <si>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</si>
  <si>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</si>
  <si>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</si>
  <si>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</si>
  <si>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</si>
  <si>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</si>
  <si>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</si>
  <si>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</si>
  <si>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</si>
  <si>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</si>
  <si>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</si>
  <si>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</si>
  <si>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</si>
  <si>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</si>
  <si>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</si>
  <si>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</si>
  <si>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</si>
  <si>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</si>
  <si>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</si>
  <si>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</si>
  <si>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</si>
  <si>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</si>
  <si>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</si>
  <si>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</si>
  <si>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</si>
  <si>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</si>
  <si>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</si>
  <si>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</si>
  <si>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</si>
  <si>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</si>
  <si>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</si>
  <si>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</si>
  <si>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</si>
  <si>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</si>
  <si>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</si>
  <si>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</si>
  <si>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</si>
  <si>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</si>
  <si>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</si>
  <si>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</si>
  <si>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</si>
  <si>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</si>
  <si>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</si>
  <si>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</si>
  <si>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</si>
  <si>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</si>
  <si>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</si>
  <si>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</si>
  <si>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</si>
  <si>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</si>
  <si>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</si>
  <si>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</si>
  <si>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</si>
  <si>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</si>
  <si>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</si>
  <si>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</si>
  <si>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</si>
  <si>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</si>
  <si>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</si>
  <si>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</si>
  <si>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</si>
  <si>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</si>
  <si>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</si>
  <si>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</si>
  <si>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</si>
  <si>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</si>
  <si>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</si>
  <si>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</si>
  <si>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</si>
  <si>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</si>
  <si>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</si>
  <si>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</si>
  <si>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</si>
  <si>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</si>
  <si>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</si>
  <si>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</si>
  <si>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</si>
  <si>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</si>
  <si>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</si>
  <si>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</si>
  <si>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</si>
  <si>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</si>
  <si>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</si>
  <si>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</si>
  <si>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</si>
  <si>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</si>
  <si>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</si>
  <si>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</si>
  <si>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</si>
  <si>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</si>
  <si>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</si>
  <si>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</si>
  <si>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</si>
  <si>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</si>
  <si>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</si>
  <si>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</si>
  <si>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</si>
  <si>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</si>
  <si>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</si>
  <si>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</si>
  <si>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</si>
  <si>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</si>
  <si>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</si>
  <si>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</si>
  <si>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</si>
  <si>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</si>
  <si>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</si>
  <si>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</si>
  <si>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</si>
  <si>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</si>
  <si>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</si>
  <si>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</si>
  <si>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</si>
  <si>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</si>
  <si>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</si>
  <si>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</si>
  <si>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</si>
  <si>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</si>
  <si>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</si>
  <si>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</si>
  <si>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</si>
  <si>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</si>
  <si>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</si>
  <si>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</si>
  <si>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</si>
  <si>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</si>
  <si>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</si>
  <si>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</si>
  <si>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</si>
  <si>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</si>
  <si>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</si>
  <si>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</si>
  <si>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</si>
  <si>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</si>
  <si>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</si>
  <si>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</si>
  <si>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</si>
  <si>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</si>
  <si>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</si>
  <si>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</si>
  <si>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</si>
  <si>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</si>
  <si>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</si>
  <si>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</si>
  <si>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</si>
  <si>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</si>
  <si>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</si>
  <si>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</si>
  <si>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</si>
  <si>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</si>
  <si>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</si>
  <si>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</si>
  <si>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</si>
  <si>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</si>
  <si>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</si>
  <si>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</si>
  <si>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</si>
  <si>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</si>
  <si>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</si>
  <si>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</si>
  <si>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</si>
  <si>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</si>
  <si>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</si>
  <si>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</si>
  <si>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</si>
  <si>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</si>
  <si>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</si>
  <si>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</si>
  <si>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</si>
  <si>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</si>
  <si>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</si>
  <si>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</si>
  <si>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</si>
  <si>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</si>
  <si>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</si>
  <si>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</si>
  <si>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</si>
  <si>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</si>
  <si>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</si>
  <si>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</si>
  <si>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</si>
  <si>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</si>
  <si>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</si>
  <si>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</si>
  <si>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</si>
  <si>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</si>
  <si>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</si>
  <si>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</si>
  <si>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</si>
  <si>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</si>
  <si>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</si>
  <si>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</si>
  <si>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</si>
  <si>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</si>
  <si>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</si>
  <si>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</si>
  <si>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</si>
  <si>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</si>
  <si>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</si>
  <si>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</si>
  <si>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</si>
  <si>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</si>
  <si>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</si>
  <si>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</si>
  <si>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</si>
  <si>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</si>
  <si>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</si>
  <si>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</si>
  <si>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</si>
  <si>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</si>
  <si>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</si>
  <si>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</si>
  <si>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</si>
  <si>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</si>
  <si>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</si>
  <si>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</si>
  <si>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</si>
  <si>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</si>
  <si>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</si>
  <si>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</si>
  <si>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</si>
  <si>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</si>
  <si>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</si>
  <si>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</si>
  <si>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</si>
  <si>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</si>
  <si>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</si>
  <si>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</si>
  <si>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</si>
  <si>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</si>
  <si>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</si>
  <si>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</si>
  <si>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</si>
  <si>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</si>
  <si>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</si>
  <si>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</si>
  <si>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</si>
  <si>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</si>
  <si>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</si>
  <si>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</si>
  <si>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</si>
  <si>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</si>
  <si>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</si>
  <si>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</si>
  <si>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</si>
  <si>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</si>
  <si>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</si>
  <si>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</si>
  <si>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</si>
  <si>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</si>
  <si>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</si>
  <si>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</si>
  <si>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</si>
  <si>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</si>
  <si>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</si>
  <si>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</si>
  <si>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</si>
  <si>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</si>
  <si>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</si>
  <si>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</si>
  <si>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</si>
  <si>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</si>
  <si>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</si>
  <si>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</si>
  <si>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</si>
  <si>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</si>
  <si>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</si>
  <si>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</si>
  <si>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</si>
  <si>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</si>
  <si>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</si>
  <si>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</si>
  <si>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</si>
  <si>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</si>
  <si>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</si>
  <si>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</si>
  <si>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</si>
  <si>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</si>
  <si>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</si>
  <si>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</si>
  <si>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</si>
  <si>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</si>
  <si>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</si>
  <si>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</si>
  <si>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</si>
  <si>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</si>
  <si>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</si>
  <si>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</si>
  <si>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</si>
  <si>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</si>
  <si>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</si>
  <si>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</si>
  <si>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</si>
  <si>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</si>
  <si>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</si>
  <si>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</si>
  <si>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</si>
  <si>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</si>
  <si>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</si>
  <si>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</si>
  <si>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</si>
  <si>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</si>
  <si>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</si>
  <si>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</si>
  <si>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</si>
  <si>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</si>
  <si>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</si>
  <si>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</si>
  <si>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</si>
  <si>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</si>
  <si>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</si>
  <si>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</si>
  <si>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</si>
  <si>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</si>
  <si>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</si>
  <si>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</si>
  <si>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</si>
  <si>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</si>
  <si>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</si>
  <si>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</si>
  <si>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</si>
  <si>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</si>
  <si>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</si>
  <si>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</si>
  <si>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</si>
  <si>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</si>
  <si>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</si>
  <si>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</si>
  <si>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</si>
  <si>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</si>
  <si>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</si>
  <si>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</si>
  <si>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</si>
  <si>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</si>
  <si>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</si>
  <si>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</si>
  <si>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</si>
  <si>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</si>
  <si>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</si>
  <si>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</si>
  <si>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</si>
  <si>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</si>
  <si>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</si>
  <si>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</si>
  <si>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</si>
  <si>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</si>
  <si>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</si>
  <si>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</si>
  <si>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</si>
  <si>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</si>
  <si>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</si>
  <si>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</si>
  <si>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</si>
  <si>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</si>
  <si>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</si>
  <si>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</si>
  <si>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</si>
  <si>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</si>
  <si>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</si>
  <si>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</si>
  <si>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</si>
  <si>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</si>
  <si>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</si>
  <si>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</si>
  <si>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</si>
  <si>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</si>
  <si>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</si>
  <si>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</si>
  <si>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</si>
  <si>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</si>
  <si>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</si>
  <si>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</si>
  <si>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</si>
  <si>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</si>
  <si>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</si>
  <si>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</si>
  <si>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</si>
  <si>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</si>
  <si>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</si>
  <si>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</si>
  <si>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</si>
  <si>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</si>
  <si>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</si>
  <si>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</si>
  <si>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</si>
  <si>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</si>
  <si>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</si>
  <si>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</si>
  <si>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</si>
  <si>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</si>
  <si>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</si>
  <si>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</si>
  <si>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</si>
  <si>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</si>
  <si>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</si>
  <si>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</si>
  <si>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</si>
  <si>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</si>
  <si>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</si>
  <si>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</si>
  <si>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</si>
  <si>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</si>
  <si>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</si>
  <si>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</si>
  <si>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</si>
  <si>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</si>
  <si>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</si>
  <si>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</si>
  <si>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</si>
  <si>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</si>
  <si>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</si>
  <si>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</si>
  <si>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</si>
  <si>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</si>
  <si>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</si>
  <si>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</si>
  <si>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</si>
  <si>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</si>
  <si>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</si>
  <si>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</si>
  <si>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</si>
  <si>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</si>
  <si>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</si>
  <si>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</si>
  <si>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</si>
  <si>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</si>
  <si>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</si>
  <si>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</si>
  <si>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</si>
  <si>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</si>
  <si>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</si>
  <si>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</si>
  <si>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</si>
  <si>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</si>
  <si>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</si>
  <si>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</si>
  <si>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</si>
  <si>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</si>
  <si>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</si>
  <si>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</si>
  <si>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</si>
  <si>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</si>
  <si>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</si>
  <si>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</si>
  <si>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</si>
  <si>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</si>
  <si>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</si>
  <si>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</si>
  <si>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</si>
  <si>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</si>
  <si>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</si>
  <si>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</si>
  <si>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</si>
  <si>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</si>
  <si>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</si>
  <si>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</si>
  <si>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</si>
  <si>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</si>
  <si>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</si>
  <si>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</si>
  <si>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</si>
  <si>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</si>
  <si>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</si>
  <si>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</si>
  <si>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</si>
  <si>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</si>
  <si>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</si>
  <si>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</si>
  <si>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</si>
  <si>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</si>
  <si>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</si>
  <si>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</si>
  <si>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</si>
  <si>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</si>
  <si>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</si>
  <si>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</si>
  <si>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</si>
  <si>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</si>
  <si>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</si>
  <si>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</si>
  <si>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</si>
  <si>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</si>
  <si>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</si>
  <si>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</si>
  <si>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</si>
  <si>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</si>
  <si>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</si>
  <si>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</si>
  <si>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</si>
  <si>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</si>
  <si>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</si>
  <si>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</si>
  <si>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</si>
  <si>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</si>
  <si>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</si>
  <si>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</si>
  <si>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</si>
  <si>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</si>
  <si>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</si>
  <si>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</si>
  <si>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</si>
  <si>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</si>
  <si>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</si>
  <si>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</si>
  <si>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</si>
  <si>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</si>
  <si>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</si>
  <si>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</si>
  <si>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</si>
  <si>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</si>
  <si>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</si>
  <si>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</si>
  <si>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</si>
  <si>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</si>
  <si>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</si>
  <si>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</si>
  <si>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</si>
  <si>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</si>
  <si>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</si>
  <si>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</si>
  <si>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</si>
  <si>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</si>
  <si>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</si>
  <si>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</si>
  <si>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</si>
  <si>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</si>
  <si>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</si>
  <si>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</si>
  <si>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</si>
  <si>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</si>
  <si>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</si>
  <si>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</si>
  <si>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</si>
  <si>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</si>
  <si>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</si>
  <si>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</si>
  <si>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</si>
  <si>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</si>
  <si>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</si>
  <si>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</si>
  <si>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</si>
  <si>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</si>
  <si>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</si>
  <si>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</si>
  <si>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</si>
  <si>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</si>
  <si>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</si>
  <si>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</si>
  <si>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</si>
  <si>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</si>
  <si>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</si>
  <si>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</si>
  <si>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</si>
  <si>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</si>
  <si>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</si>
  <si>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</si>
  <si>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</si>
  <si>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</si>
  <si>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</si>
  <si>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</si>
  <si>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</si>
  <si>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</si>
  <si>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</si>
  <si>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</si>
  <si>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</si>
  <si>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</si>
  <si>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</si>
  <si>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</si>
  <si>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</si>
  <si>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</si>
  <si>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</si>
  <si>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</si>
  <si>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</si>
  <si>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</si>
  <si>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</si>
  <si>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</si>
  <si>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</si>
  <si>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</si>
  <si>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</si>
  <si>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</si>
  <si>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</si>
  <si>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</si>
  <si>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</si>
  <si>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</si>
  <si>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</si>
  <si>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</si>
  <si>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</si>
  <si>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</si>
  <si>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</si>
  <si>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</si>
  <si>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</si>
  <si>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</si>
  <si>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</si>
  <si>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</si>
  <si>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</si>
  <si>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</si>
  <si>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</si>
  <si>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</si>
  <si>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</si>
  <si>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</si>
  <si>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</si>
  <si>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</si>
  <si>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</si>
  <si>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</si>
  <si>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</si>
  <si>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</si>
  <si>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</si>
  <si>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</si>
  <si>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</si>
  <si>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</si>
  <si>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</si>
  <si>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</si>
  <si>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</si>
  <si>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</si>
  <si>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</si>
  <si>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</si>
  <si>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</si>
  <si>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</si>
  <si>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</si>
  <si>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</si>
  <si>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</si>
  <si>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</si>
  <si>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</si>
  <si>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</si>
  <si>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</si>
  <si>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</si>
  <si>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</si>
  <si>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</si>
  <si>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</si>
  <si>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</si>
  <si>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</si>
  <si>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</si>
  <si>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</si>
  <si>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</si>
  <si>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</si>
  <si>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</si>
  <si>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</si>
  <si>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</si>
  <si>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</si>
  <si>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</si>
  <si>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</si>
  <si>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</si>
  <si>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</si>
  <si>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</si>
  <si>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</si>
  <si>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</si>
  <si>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</si>
  <si>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</si>
  <si>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</si>
  <si>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</si>
  <si>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</si>
  <si>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</si>
  <si>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</si>
  <si>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</si>
  <si>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</si>
  <si>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</si>
  <si>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</si>
  <si>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</si>
  <si>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</si>
  <si>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</si>
  <si>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</si>
  <si>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</si>
  <si>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</si>
  <si>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</si>
  <si>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</si>
  <si>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</si>
  <si>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</si>
  <si>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</si>
  <si>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</si>
  <si>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</si>
  <si>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</si>
  <si>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</si>
  <si>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</si>
  <si>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</si>
  <si>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</si>
  <si>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</si>
  <si>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</si>
  <si>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</si>
  <si>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</si>
  <si>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</si>
  <si>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</si>
  <si>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</si>
  <si>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</si>
  <si>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</si>
  <si>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</si>
  <si>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</si>
  <si>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</si>
  <si>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</si>
  <si>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</si>
  <si>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</si>
  <si>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</si>
  <si>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</si>
  <si>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</si>
  <si>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</si>
  <si>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</si>
  <si>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</si>
  <si>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</si>
  <si>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</si>
  <si>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</si>
  <si>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</si>
  <si>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</si>
  <si>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</si>
  <si>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</si>
  <si>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</si>
  <si>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</si>
  <si>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</si>
  <si>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</si>
  <si>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</si>
  <si>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</si>
  <si>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</si>
  <si>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</si>
  <si>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</si>
  <si>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</si>
  <si>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</si>
  <si>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</si>
  <si>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</si>
  <si>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</si>
  <si>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</si>
  <si>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</si>
  <si>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</si>
  <si>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</si>
  <si>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</si>
  <si>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</si>
  <si>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</si>
  <si>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</si>
  <si>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</si>
  <si>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</si>
  <si>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</si>
  <si>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</si>
  <si>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</si>
  <si>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</si>
  <si>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</si>
  <si>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</si>
  <si>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</si>
  <si>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</si>
  <si>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</si>
  <si>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</si>
  <si>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</si>
  <si>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</si>
  <si>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</si>
  <si>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</si>
  <si>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</si>
  <si>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</si>
  <si>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</si>
  <si>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</si>
  <si>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</si>
  <si>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</si>
  <si>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</si>
  <si>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</si>
  <si>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</si>
  <si>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</si>
  <si>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</si>
  <si>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</si>
  <si>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</si>
  <si>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</si>
  <si>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</si>
  <si>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</si>
  <si>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</si>
  <si>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</si>
  <si>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</si>
  <si>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</si>
  <si>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</si>
  <si>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</si>
  <si>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</si>
  <si>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</si>
  <si>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</si>
  <si>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</si>
  <si>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</si>
  <si>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</si>
  <si>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</si>
  <si>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</si>
  <si>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</si>
  <si>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</si>
  <si>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</si>
  <si>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</si>
  <si>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</si>
  <si>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</si>
  <si>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</si>
  <si>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</si>
  <si>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</si>
  <si>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</si>
  <si>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</si>
  <si>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</si>
  <si>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</si>
  <si>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</si>
  <si>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</si>
  <si>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</si>
  <si>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</si>
  <si>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</si>
  <si>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</si>
  <si>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</si>
  <si>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</si>
  <si>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</si>
  <si>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</si>
  <si>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</si>
  <si>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</si>
  <si>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</si>
  <si>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</si>
  <si>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</si>
  <si>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</si>
  <si>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</si>
  <si>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</si>
  <si>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</si>
  <si>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</si>
  <si>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</si>
  <si>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</si>
  <si>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</si>
  <si>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</si>
  <si>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</si>
  <si>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</si>
  <si>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</si>
  <si>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</si>
  <si>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</si>
  <si>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</si>
  <si>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</si>
  <si>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</si>
  <si>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</si>
  <si>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</si>
  <si>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</si>
  <si>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</si>
  <si>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</si>
  <si>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</si>
  <si>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</si>
  <si>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</si>
  <si>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</si>
  <si>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</si>
  <si>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</si>
  <si>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</si>
  <si>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</si>
  <si>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</si>
  <si>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</si>
  <si>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</si>
  <si>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</si>
  <si>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</si>
  <si>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</si>
  <si>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</si>
  <si>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</si>
  <si>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</si>
  <si>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</si>
  <si>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</si>
  <si>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</si>
  <si>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</si>
  <si>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</si>
  <si>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</si>
  <si>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</si>
  <si>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</si>
  <si>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</si>
  <si>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</si>
  <si>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</si>
  <si>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</si>
  <si>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</si>
  <si>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</si>
  <si>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</si>
  <si>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</si>
  <si>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</si>
  <si>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</si>
  <si>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</si>
  <si>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</si>
  <si>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</si>
  <si>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</si>
  <si>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</si>
  <si>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</si>
  <si>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</si>
  <si>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</si>
  <si>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</si>
  <si>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</si>
  <si>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</si>
  <si>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</si>
  <si>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</si>
  <si>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</si>
  <si>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</si>
  <si>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</si>
  <si>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</si>
  <si>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</si>
  <si>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</si>
  <si>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</si>
  <si>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</si>
  <si>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</si>
  <si>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</si>
  <si>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</si>
  <si>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</si>
  <si>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</si>
  <si>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</si>
  <si>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</si>
  <si>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</si>
  <si>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</si>
  <si>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</si>
  <si>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</si>
  <si>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</si>
  <si>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</si>
  <si>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</si>
  <si>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</si>
  <si>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</si>
  <si>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</si>
  <si>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</si>
  <si>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</si>
  <si>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</si>
  <si>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</si>
  <si>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</si>
  <si>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</si>
  <si>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</si>
  <si>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</si>
  <si>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</si>
  <si>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</si>
  <si>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</si>
  <si>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</si>
  <si>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</si>
  <si>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</si>
  <si>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</si>
  <si>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</si>
  <si>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</si>
  <si>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</si>
  <si>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</si>
  <si>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</si>
  <si>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</si>
  <si>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</si>
  <si>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</si>
  <si>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</si>
  <si>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</si>
  <si>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</si>
  <si>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</si>
  <si>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</si>
  <si>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</si>
  <si>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</si>
  <si>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</si>
  <si>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</si>
  <si>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</si>
  <si>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</si>
  <si>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</si>
  <si>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</si>
  <si>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</si>
  <si>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</si>
  <si>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</si>
  <si>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</si>
  <si>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</si>
  <si>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</si>
  <si>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</si>
  <si>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</si>
  <si>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</si>
  <si>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</si>
  <si>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</si>
  <si>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</si>
  <si>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</si>
  <si>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</si>
  <si>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</si>
  <si>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</si>
  <si>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</si>
  <si>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</si>
  <si>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</si>
  <si>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</si>
  <si>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</si>
  <si>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</si>
  <si>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</si>
  <si>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</si>
  <si>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</si>
  <si>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</si>
  <si>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</si>
  <si>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</si>
  <si>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</si>
  <si>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</si>
  <si>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</si>
  <si>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</si>
  <si>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</si>
  <si>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</si>
  <si>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</si>
  <si>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</si>
  <si>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</si>
  <si>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</si>
  <si>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</si>
  <si>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</si>
  <si>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</si>
  <si>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</si>
  <si>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</si>
  <si>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</si>
  <si>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</si>
  <si>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</si>
  <si>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</si>
  <si>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</si>
  <si>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</si>
  <si>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</si>
  <si>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</si>
  <si>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</si>
  <si>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</si>
  <si>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</si>
  <si>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</si>
  <si>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</si>
  <si>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</si>
  <si>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</si>
  <si>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</si>
  <si>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</si>
  <si>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</si>
  <si>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</si>
  <si>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</si>
  <si>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</si>
  <si>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</si>
  <si>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</si>
  <si>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</si>
  <si>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</si>
  <si>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</si>
  <si>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</si>
  <si>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</si>
  <si>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</si>
  <si>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</si>
  <si>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</si>
  <si>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</si>
  <si>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</si>
  <si>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</si>
  <si>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</si>
  <si>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</si>
  <si>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</si>
  <si>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</si>
  <si>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</si>
  <si>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</si>
  <si>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</si>
  <si>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</si>
  <si>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</si>
  <si>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</si>
  <si>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</si>
  <si>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</si>
  <si>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</si>
  <si>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</si>
  <si>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</si>
  <si>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</si>
  <si>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</si>
  <si>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</si>
  <si>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</si>
  <si>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</si>
  <si>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</si>
  <si>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</si>
  <si>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</si>
  <si>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</si>
  <si>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</si>
  <si>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</si>
  <si>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</si>
  <si>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</si>
  <si>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</si>
  <si>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</si>
  <si>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</si>
  <si>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</si>
  <si>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</si>
  <si>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</si>
  <si>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</si>
  <si>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</si>
  <si>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</si>
  <si>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</si>
  <si>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</si>
  <si>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</si>
  <si>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</si>
  <si>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</si>
  <si>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</si>
  <si>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</si>
  <si>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</si>
  <si>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</si>
  <si>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</si>
  <si>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</si>
  <si>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</si>
  <si>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</si>
  <si>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</si>
  <si>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</si>
  <si>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</si>
  <si>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</si>
  <si>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</si>
  <si>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</si>
  <si>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</si>
  <si>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</si>
  <si>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</si>
  <si>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</si>
  <si>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</si>
  <si>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</si>
  <si>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</si>
  <si>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</si>
  <si>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</si>
  <si>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</si>
  <si>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</si>
  <si>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</si>
  <si>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</si>
  <si>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</si>
  <si>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</si>
  <si>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</si>
  <si>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</si>
  <si>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</si>
  <si>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</si>
  <si>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</si>
  <si>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</si>
  <si>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</si>
  <si>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</si>
  <si>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</si>
  <si>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</si>
  <si>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</si>
  <si>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</si>
  <si>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</si>
  <si>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</si>
  <si>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</si>
  <si>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</si>
  <si>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</si>
  <si>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</si>
  <si>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</si>
  <si>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</si>
  <si>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</si>
  <si>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</si>
  <si>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</si>
  <si>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</si>
  <si>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</si>
  <si>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</si>
  <si>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</si>
  <si>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</si>
  <si>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</si>
  <si>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</si>
  <si>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</si>
  <si>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</si>
  <si>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</si>
  <si>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</si>
  <si>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</si>
  <si>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</si>
  <si>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</si>
  <si>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</si>
  <si>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</si>
  <si>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</si>
  <si>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</si>
  <si>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</si>
  <si>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</si>
  <si>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</si>
  <si>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</si>
  <si>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</si>
  <si>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</si>
  <si>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</si>
  <si>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</si>
  <si>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</si>
  <si>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</si>
  <si>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</si>
  <si>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</si>
  <si>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</si>
  <si>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</si>
  <si>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</si>
  <si>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</si>
  <si>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</si>
  <si>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</si>
  <si>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</si>
  <si>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</si>
  <si>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</si>
  <si>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</si>
  <si>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</si>
  <si>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</si>
  <si>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</si>
  <si>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</si>
  <si>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</si>
  <si>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</si>
  <si>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</si>
  <si>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</si>
  <si>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</si>
  <si>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</si>
  <si>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</si>
  <si>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</si>
  <si>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</si>
  <si>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</si>
  <si>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</si>
  <si>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</si>
  <si>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</si>
  <si>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</si>
  <si>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</si>
  <si>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</si>
  <si>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</si>
  <si>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</si>
  <si>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</si>
  <si>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</si>
  <si>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</si>
  <si>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</si>
  <si>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</si>
  <si>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</si>
  <si>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</si>
  <si>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</si>
  <si>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</si>
  <si>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</si>
  <si>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</si>
  <si>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</si>
  <si>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</si>
  <si>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</si>
  <si>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</si>
  <si>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</si>
  <si>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</si>
  <si>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</si>
  <si>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</si>
  <si>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</si>
  <si>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</si>
  <si>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</si>
  <si>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</si>
  <si>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</si>
  <si>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</si>
  <si>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</si>
  <si>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</si>
  <si>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</si>
  <si>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</si>
  <si>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</si>
  <si>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</si>
  <si>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</si>
  <si>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</si>
  <si>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</si>
  <si>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</si>
  <si>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</si>
  <si>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</si>
  <si>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</si>
  <si>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</si>
  <si>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</si>
  <si>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</si>
  <si>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</si>
  <si>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</si>
  <si>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</si>
  <si>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</si>
  <si>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</si>
  <si>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</si>
  <si>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</si>
  <si>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</si>
  <si>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</si>
  <si>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</si>
  <si>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</si>
  <si>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</si>
  <si>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</si>
  <si>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</si>
  <si>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</si>
  <si>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</si>
  <si>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</si>
  <si>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</si>
  <si>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</si>
  <si>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</si>
  <si>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</si>
  <si>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</si>
  <si>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</si>
  <si>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</si>
  <si>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</si>
  <si>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</si>
  <si>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</si>
  <si>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</si>
  <si>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</si>
  <si>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</si>
  <si>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</si>
  <si>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</si>
  <si>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</si>
  <si>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</si>
  <si>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</si>
  <si>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</si>
  <si>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</si>
  <si>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</si>
  <si>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</si>
  <si>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</si>
  <si>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</si>
  <si>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</si>
  <si>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</si>
  <si>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</si>
  <si>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</si>
  <si>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</si>
  <si>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</si>
  <si>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</si>
  <si>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</si>
  <si>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</si>
  <si>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</si>
  <si>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</si>
  <si>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</si>
  <si>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</si>
  <si>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</si>
  <si>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</si>
  <si>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</si>
  <si>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</si>
  <si>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</si>
  <si>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</si>
  <si>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</si>
  <si>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</si>
  <si>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</si>
  <si>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</si>
  <si>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</si>
  <si>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</si>
  <si>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</si>
  <si>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</si>
  <si>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</si>
  <si>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</si>
  <si>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</si>
  <si>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</si>
  <si>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</si>
  <si>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</si>
  <si>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</si>
  <si>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</si>
  <si>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</si>
  <si>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</si>
  <si>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</si>
  <si>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</si>
  <si>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</si>
  <si>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</si>
  <si>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</si>
  <si>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</si>
  <si>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</si>
  <si>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</si>
  <si>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</si>
  <si>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</si>
  <si>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</si>
  <si>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</si>
  <si>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</si>
  <si>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</si>
  <si>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</si>
  <si>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</si>
  <si>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</si>
  <si>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</si>
  <si>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</si>
  <si>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</si>
  <si>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</si>
  <si>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</si>
  <si>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</si>
  <si>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</si>
  <si>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</si>
  <si>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</si>
  <si>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</si>
  <si>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</si>
  <si>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</si>
  <si>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</si>
  <si>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</si>
  <si>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</si>
  <si>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</si>
  <si>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</si>
  <si>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</si>
  <si>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</si>
  <si>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</si>
  <si>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</si>
  <si>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</si>
  <si>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</si>
  <si>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</si>
  <si>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</si>
  <si>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</si>
  <si>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</si>
  <si>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</si>
  <si>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</si>
  <si>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</si>
  <si>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</si>
  <si>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</si>
  <si>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</si>
  <si>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</si>
  <si>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</si>
  <si>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</si>
  <si>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</si>
  <si>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</si>
  <si>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</si>
  <si>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</si>
  <si>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</si>
  <si>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</si>
  <si>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</si>
  <si>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</si>
  <si>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</si>
  <si>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</si>
  <si>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</si>
  <si>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</si>
  <si>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</si>
  <si>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</si>
  <si>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</si>
  <si>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</si>
  <si>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</si>
  <si>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</si>
  <si>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</si>
  <si>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</si>
  <si>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</si>
  <si>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</si>
  <si>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</si>
  <si>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</si>
  <si>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</si>
  <si>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</si>
  <si>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</si>
  <si>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</si>
  <si>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</si>
  <si>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</si>
  <si>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</si>
  <si>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</si>
  <si>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</si>
  <si>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</si>
  <si>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</si>
  <si>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</si>
  <si>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</si>
  <si>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</si>
  <si>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</si>
  <si>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</si>
  <si>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</si>
  <si>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</si>
  <si>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</si>
  <si>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</si>
  <si>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</si>
  <si>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</si>
  <si>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</si>
  <si>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</si>
  <si>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</si>
  <si>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</si>
  <si>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</si>
  <si>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</si>
  <si>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</si>
  <si>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</si>
  <si>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</si>
  <si>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</si>
  <si>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</si>
  <si>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</si>
  <si>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</si>
  <si>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</si>
  <si>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</si>
  <si>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</si>
  <si>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</si>
  <si>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</si>
  <si>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</si>
  <si>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</si>
  <si>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</si>
  <si>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</si>
  <si>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</si>
  <si>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</si>
  <si>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</si>
  <si>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</si>
  <si>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</si>
  <si>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</si>
  <si>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</si>
  <si>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</si>
  <si>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</si>
  <si>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</si>
  <si>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</si>
  <si>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</si>
  <si>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</si>
  <si>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</si>
  <si>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</si>
  <si>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</si>
  <si>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</si>
  <si>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</si>
  <si>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</si>
  <si>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</si>
  <si>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</si>
  <si>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</si>
  <si>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</si>
  <si>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</si>
  <si>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</si>
  <si>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</si>
  <si>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</si>
  <si>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</si>
  <si>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</si>
  <si>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</si>
  <si>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</si>
  <si>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</si>
  <si>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</si>
  <si>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</si>
  <si>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</si>
  <si>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</si>
  <si>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</si>
  <si>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</si>
  <si>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</si>
  <si>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</si>
  <si>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</si>
  <si>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</si>
  <si>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</si>
  <si>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</si>
  <si>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</si>
  <si>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</si>
  <si>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</si>
  <si>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</si>
  <si>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</si>
  <si>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</si>
  <si>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</si>
  <si>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</si>
  <si>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</si>
  <si>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</si>
  <si>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</si>
  <si>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</si>
  <si>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</si>
  <si>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</si>
  <si>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</si>
  <si>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</si>
  <si>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</si>
  <si>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</si>
  <si>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</si>
  <si>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</si>
  <si>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</si>
  <si>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</si>
  <si>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</si>
  <si>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</si>
  <si>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</si>
  <si>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</si>
  <si>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</si>
  <si>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</si>
  <si>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</si>
  <si>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</si>
  <si>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</si>
  <si>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</si>
  <si>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</si>
  <si>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</si>
  <si>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</si>
  <si>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</si>
  <si>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</si>
  <si>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</si>
  <si>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</si>
  <si>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</si>
  <si>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</si>
  <si>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</si>
  <si>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</si>
  <si>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</si>
  <si>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</si>
  <si>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</si>
  <si>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</si>
  <si>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</si>
  <si>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</si>
  <si>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</si>
  <si>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</si>
  <si>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</si>
  <si>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</si>
  <si>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</si>
  <si>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</si>
  <si>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</si>
  <si>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</si>
  <si>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</si>
  <si>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</si>
  <si>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</si>
  <si>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</si>
  <si>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</si>
  <si>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</si>
  <si>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</si>
  <si>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</si>
  <si>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</si>
  <si>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</si>
  <si>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</si>
  <si>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</si>
  <si>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</si>
  <si>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</si>
  <si>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</si>
  <si>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</si>
  <si>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</si>
  <si>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</si>
  <si>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</si>
  <si>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</si>
  <si>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</si>
  <si>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</si>
  <si>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</si>
  <si>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</si>
  <si>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</si>
  <si>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</si>
  <si>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</si>
  <si>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</si>
  <si>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</si>
  <si>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</si>
  <si>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</si>
  <si>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</si>
  <si>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</si>
  <si>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</si>
  <si>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</si>
  <si>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</si>
  <si>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</si>
  <si>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</si>
  <si>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</si>
  <si>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</si>
  <si>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</si>
  <si>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</si>
  <si>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</si>
  <si>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</si>
  <si>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</si>
  <si>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</si>
  <si>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</si>
  <si>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</si>
  <si>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</si>
  <si>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</si>
  <si>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</si>
  <si>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</si>
  <si>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</si>
  <si>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</si>
  <si>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</si>
  <si>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</si>
  <si>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</si>
  <si>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</si>
  <si>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</si>
  <si>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</si>
  <si>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</si>
  <si>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</si>
  <si>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</si>
  <si>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</si>
  <si>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</si>
  <si>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</si>
  <si>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</si>
  <si>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</si>
  <si>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</si>
  <si>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</si>
  <si>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</si>
  <si>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</si>
  <si>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</si>
  <si>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</si>
  <si>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</si>
  <si>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</si>
  <si>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</si>
  <si>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</si>
  <si>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</si>
  <si>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</si>
  <si>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</si>
  <si>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</si>
  <si>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</si>
  <si>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</si>
  <si>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</si>
  <si>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</si>
  <si>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</si>
  <si>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</si>
  <si>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</si>
  <si>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</si>
  <si>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</si>
  <si>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</si>
  <si>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</si>
  <si>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</si>
  <si>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</si>
  <si>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</si>
  <si>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</si>
  <si>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</si>
  <si>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</si>
  <si>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</si>
  <si>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</si>
  <si>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</si>
  <si>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</si>
  <si>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</si>
  <si>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</si>
  <si>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</si>
  <si>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</si>
  <si>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</si>
  <si>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</si>
  <si>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</si>
  <si>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</si>
  <si>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</si>
  <si>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</si>
  <si>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</si>
  <si>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</si>
  <si>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</si>
  <si>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</si>
  <si>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</si>
  <si>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</si>
  <si>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</si>
  <si>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</si>
  <si>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</si>
  <si>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</si>
  <si>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</si>
  <si>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</si>
  <si>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</si>
  <si>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</si>
  <si>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</si>
  <si>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</si>
  <si>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</si>
  <si>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</si>
  <si>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</si>
  <si>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</si>
  <si>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</si>
  <si>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</si>
  <si>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</si>
  <si>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</si>
  <si>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</si>
  <si>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</si>
  <si>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</si>
  <si>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</si>
  <si>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</si>
  <si>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</si>
  <si>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</si>
  <si>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</si>
  <si>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</si>
  <si>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</si>
  <si>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</si>
  <si>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</si>
  <si>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</si>
  <si>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</si>
  <si>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</si>
  <si>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</si>
  <si>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</si>
  <si>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</si>
  <si>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</si>
  <si>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</si>
  <si>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</si>
  <si>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</si>
  <si>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</si>
  <si>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</si>
  <si>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</si>
  <si>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</si>
  <si>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</si>
  <si>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</si>
  <si>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</si>
  <si>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</si>
  <si>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</si>
  <si>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</si>
  <si>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</si>
  <si>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</si>
  <si>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</si>
  <si>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</si>
  <si>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</si>
  <si>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</si>
  <si>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</si>
  <si>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</si>
  <si>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</si>
  <si>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</si>
  <si>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</si>
  <si>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</si>
  <si>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</si>
  <si>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</si>
  <si>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</si>
  <si>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</si>
  <si>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</si>
  <si>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</si>
  <si>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</si>
  <si>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</si>
  <si>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</si>
  <si>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</si>
  <si>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</si>
  <si>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</si>
  <si>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</si>
  <si>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</si>
  <si>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</si>
  <si>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</si>
  <si>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</si>
  <si>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</si>
  <si>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</si>
  <si>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</si>
  <si>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</si>
  <si>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</si>
  <si>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</si>
  <si>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</si>
  <si>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</si>
  <si>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</si>
  <si>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</si>
  <si>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</si>
  <si>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</si>
  <si>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</si>
  <si>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</si>
  <si>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</si>
  <si>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</si>
  <si>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</si>
  <si>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</si>
  <si>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</si>
  <si>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</si>
  <si>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</si>
  <si>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</si>
  <si>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</si>
  <si>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</si>
  <si>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</si>
  <si>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</si>
  <si>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</si>
  <si>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</si>
  <si>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</si>
  <si>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</si>
  <si>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</si>
  <si>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</si>
  <si>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</si>
  <si>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</si>
  <si>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</si>
  <si>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</si>
  <si>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</si>
  <si>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</si>
  <si>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</si>
  <si>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</si>
  <si>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</si>
  <si>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</si>
  <si>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</si>
  <si>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</si>
  <si>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</si>
  <si>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</si>
  <si>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</si>
  <si>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</si>
  <si>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</si>
  <si>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</si>
  <si>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</si>
  <si>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</si>
  <si>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</si>
  <si>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</si>
  <si>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</si>
  <si>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</si>
  <si>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</si>
  <si>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</si>
  <si>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</si>
  <si>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</si>
  <si>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</si>
  <si>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</si>
  <si>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</si>
  <si>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</si>
  <si>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</si>
  <si>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</si>
  <si>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</si>
  <si>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</si>
  <si>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</si>
  <si>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</si>
  <si>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</si>
  <si>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</si>
  <si>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</si>
  <si>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</si>
  <si>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</si>
  <si>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</si>
  <si>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</si>
  <si>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</si>
  <si>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</si>
  <si>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</si>
  <si>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</si>
  <si>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</si>
  <si>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</si>
  <si>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</si>
  <si>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</si>
  <si>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</si>
  <si>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</si>
  <si>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</si>
  <si>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</si>
  <si>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</si>
  <si>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</si>
  <si>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</si>
  <si>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</si>
  <si>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</si>
  <si>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</si>
  <si>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</si>
  <si>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</si>
  <si>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</si>
  <si>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</si>
  <si>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</si>
  <si>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</si>
  <si>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</si>
  <si>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</si>
  <si>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</si>
  <si>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</si>
  <si>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</si>
  <si>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</si>
  <si>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</si>
  <si>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</si>
  <si>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</si>
  <si>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</si>
  <si>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</si>
  <si>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</si>
  <si>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</si>
  <si>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</si>
  <si>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</si>
  <si>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</si>
  <si>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</si>
  <si>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</si>
  <si>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</si>
  <si>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</si>
  <si>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</si>
  <si>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</si>
  <si>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</si>
  <si>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</si>
  <si>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</si>
  <si>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</si>
  <si>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</si>
  <si>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</si>
  <si>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</si>
  <si>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</si>
  <si>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</si>
  <si>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</si>
  <si>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</si>
  <si>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</si>
  <si>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</si>
  <si>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</si>
  <si>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</si>
  <si>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</si>
  <si>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</si>
  <si>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</si>
  <si>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</si>
  <si>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</si>
  <si>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</si>
  <si>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</si>
  <si>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</si>
  <si>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</si>
  <si>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</si>
  <si>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</si>
  <si>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</si>
  <si>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</si>
  <si>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</si>
  <si>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</si>
  <si>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</si>
  <si>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</si>
  <si>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</si>
  <si>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</si>
  <si>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</si>
  <si>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</si>
  <si>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</si>
  <si>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</si>
  <si>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</si>
  <si>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</si>
  <si>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</si>
  <si>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</si>
  <si>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</si>
  <si>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</si>
  <si>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</si>
  <si>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</si>
  <si>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</si>
  <si>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</si>
  <si>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</si>
  <si>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</si>
  <si>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</si>
  <si>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</si>
  <si>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</si>
  <si>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</si>
  <si>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</si>
  <si>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</si>
  <si>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</si>
  <si>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</si>
  <si>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</si>
  <si>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</si>
  <si>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</si>
  <si>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</si>
  <si>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</si>
  <si>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</si>
  <si>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</si>
  <si>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</si>
  <si>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</si>
  <si>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</si>
  <si>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</si>
  <si>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</si>
  <si>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</si>
  <si>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</si>
  <si>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</si>
  <si>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</si>
  <si>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</si>
  <si>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</si>
  <si>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</si>
  <si>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</si>
  <si>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</si>
  <si>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</si>
  <si>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</si>
  <si>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</si>
  <si>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</si>
  <si>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</si>
  <si>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</si>
  <si>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</si>
  <si>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</si>
  <si>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</si>
  <si>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</si>
  <si>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</si>
  <si>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</si>
  <si>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</si>
  <si>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</si>
  <si>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</si>
  <si>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</si>
  <si>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</si>
  <si>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</si>
  <si>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</si>
  <si>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</si>
  <si>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</si>
  <si>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</si>
  <si>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</si>
  <si>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</si>
  <si>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</si>
  <si>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</si>
  <si>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</si>
  <si>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</si>
  <si>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</si>
  <si>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</si>
  <si>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</si>
  <si>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</si>
  <si>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</si>
  <si>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</si>
  <si>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</si>
  <si>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</si>
  <si>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</si>
  <si>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</si>
  <si>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</si>
  <si>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</si>
  <si>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</si>
  <si>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</si>
  <si>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</si>
  <si>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</si>
  <si>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</si>
  <si>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</si>
  <si>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</si>
  <si>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</si>
  <si>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</si>
  <si>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</si>
  <si>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</si>
  <si>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</si>
  <si>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</si>
  <si>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</si>
  <si>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</si>
  <si>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</si>
  <si>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</si>
  <si>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</si>
  <si>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</si>
  <si>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</si>
  <si>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</si>
  <si>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</si>
  <si>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</si>
  <si>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</si>
  <si>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</si>
  <si>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</si>
  <si>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</si>
  <si>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</si>
  <si>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</si>
  <si>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</si>
  <si>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</si>
  <si>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</si>
  <si>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</si>
  <si>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</si>
  <si>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</si>
  <si>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</si>
  <si>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</si>
  <si>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</si>
  <si>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</si>
  <si>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</si>
  <si>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</si>
  <si>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</si>
  <si>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</si>
  <si>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</si>
  <si>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</si>
  <si>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</si>
  <si>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</si>
  <si>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HIX Capital Advisory FIC FIA</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</si>
  <si>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</si>
  <si>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</si>
  <si>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</si>
  <si>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</si>
  <si>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</si>
  <si>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</si>
  <si>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</si>
  <si>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</si>
  <si>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</si>
  <si>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</si>
  <si>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</si>
  <si>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</si>
  <si>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</si>
  <si>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</si>
  <si>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</si>
  <si>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</si>
  <si>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</si>
  <si>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</si>
  <si>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</si>
  <si>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</si>
  <si>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</si>
  <si>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</si>
  <si>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</si>
  <si>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</si>
  <si>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</si>
  <si>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</si>
  <si>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</si>
  <si>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</si>
  <si>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</si>
  <si>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</si>
  <si>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</si>
  <si>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</si>
  <si>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</si>
  <si>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</si>
  <si>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(XP, BTG, Órama, Genial)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</si>
  <si>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</si>
  <si>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</si>
  <si>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</si>
  <si>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</si>
  <si>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</si>
  <si>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</si>
  <si>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</si>
  <si>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</si>
  <si>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</si>
  <si>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</si>
  <si>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</si>
  <si>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</si>
  <si>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</si>
  <si>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</si>
  <si>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</si>
  <si>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</si>
  <si>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</si>
  <si>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</si>
  <si>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</si>
  <si>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</si>
  <si>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</si>
  <si>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</si>
  <si>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</si>
  <si>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</si>
  <si>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</si>
  <si>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</si>
  <si>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</si>
  <si>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</si>
  <si>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</si>
  <si>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</si>
  <si>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</si>
  <si>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</si>
  <si>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</si>
  <si>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</si>
  <si>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</si>
  <si>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</si>
  <si>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</si>
  <si>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</si>
  <si>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</si>
  <si>
    <t xml:space="preserve"> Tesouro Selic </t>
  </si>
  <si>
    <t>Fundo DI Simples</t>
  </si>
  <si>
    <t>Média 12 CDI</t>
  </si>
  <si>
    <t>Média 24 CDI</t>
  </si>
  <si>
    <t>Média 36 CDI</t>
  </si>
  <si>
    <t>Zaga</t>
  </si>
  <si>
    <t>Meio</t>
  </si>
  <si>
    <t>Ataque</t>
  </si>
  <si>
    <t>Sparta Deb Inc FIC Incentivados</t>
  </si>
  <si>
    <t>Sparta Deb Inc FIC Incentivados (XP, BTG, Itaú/Íon, Safra)</t>
  </si>
  <si>
    <t>Dahlia Total Return (XP, BTG, Genial, Inter)</t>
  </si>
  <si>
    <t>Kinea Atlas (Itaú/Íon, XP, BTG, Inter, Santander, Warren)</t>
  </si>
  <si>
    <t>Kapitalo Kappa (XP, BTG, Itaú/Íon, Santander, Banco do Brasil — classe padrão GERAL)</t>
  </si>
  <si>
    <t xml:space="preserve">Dahlia Total Return (XP, BTG, Genial, Inter) </t>
  </si>
  <si>
    <t>IQ/Geral</t>
  </si>
  <si>
    <t>Geral</t>
  </si>
  <si>
    <t>Real Investor FIC FIF Ações RL (XP, BTG, Icatu)</t>
  </si>
  <si>
    <t>Profissional</t>
  </si>
  <si>
    <t>Hix Capital HS FIA (XP, BTG) /HIX Capital Institucional FIF</t>
  </si>
  <si>
    <t>IP Participações FIC FIF Ações RL (XP)</t>
  </si>
  <si>
    <t>IQ</t>
  </si>
  <si>
    <t>Vista Multiestratégia (XP, Safra) (IQ )</t>
  </si>
  <si>
    <t>Kinea Deb Incentivadas — KDIF11 (FII listado)(Itaú/Íon, XP, BTG, Santander, Warren)</t>
  </si>
  <si>
    <t xml:space="preserve">Reserva de Emergência </t>
  </si>
  <si>
    <t>Abrigo Ano</t>
  </si>
  <si>
    <t xml:space="preserve">Hix Capital HS FIA (XP, BTG) </t>
  </si>
  <si>
    <t>Oceano</t>
  </si>
  <si>
    <t xml:space="preserve">Kinea Atlas (Itaú/Íon, XP, BTG, Inter, Santander, Warren) </t>
  </si>
  <si>
    <t xml:space="preserve">Visão </t>
  </si>
  <si>
    <t>Visão</t>
  </si>
  <si>
    <t>Tesouro Selic / Fundo Simples (Todas) / CDI</t>
  </si>
  <si>
    <t>Fundos das carteiras</t>
  </si>
  <si>
    <t>Links</t>
  </si>
  <si>
    <t>Dólar</t>
  </si>
  <si>
    <t>https://maisretorno.com/indice/cdi</t>
  </si>
  <si>
    <t>https://maisretorno.com/indice/ipca</t>
  </si>
  <si>
    <t>https://maisretorno.com/indice/dolar</t>
  </si>
  <si>
    <t>https://maisretorno.com/indice/selic</t>
  </si>
  <si>
    <t>https://maisretorno.com/fundo/arx-fuji-fic-fif-rf-cp-rl</t>
  </si>
  <si>
    <t>https://maisretorno.com/fundo/sparta-deb-inc-fic-incentivados-investimento-financeiro-infraest-rf-rl</t>
  </si>
  <si>
    <t>https://maisretorno.com/fundo/bnp-paribas-rubi-cic-classe-investimento-rf-cp-rl</t>
  </si>
  <si>
    <t>https://maisretorno.com/fundo/ibiuna-credit-fif-classe-fic-multimercado-cp-rl</t>
  </si>
  <si>
    <t>https://maisretorno.com/fundo/arx-hedge-fic-incentivado-investimento-financeiro-infra-rf-rl</t>
  </si>
  <si>
    <t>https://maisretorno.com/fundo/kinea-atlas-ii-fif-multimercado-rl</t>
  </si>
  <si>
    <t>https://maisretorno.com/fundo/dahlia-total-return-fic-fif-multimercado-rl-1</t>
  </si>
  <si>
    <t>https://maisretorno.com/fundo/truxt-long-bias-pvt-fif-da-cic-multimercado-rl</t>
  </si>
  <si>
    <t>https://maisretorno.com/fundo/valora-guardian-advisory-fidc-rl</t>
  </si>
  <si>
    <t>https://maisretorno.com/fundo/augme-180-fif-cotas-fim</t>
  </si>
  <si>
    <t>https://maisretorno.com/fundo/capitania-yield-120-fic-fidc</t>
  </si>
  <si>
    <t>https://maisretorno.com/fundo/jgp-credito-ecossistema-360-advisory-fic-fif-multimercado-cp-rl</t>
  </si>
  <si>
    <t>https://maisretorno.com/fundo/dynamo-cougar-fif</t>
  </si>
  <si>
    <t>Fechado</t>
  </si>
  <si>
    <t>https://maisretorno.com/fundo/hix-capital-fic-fia</t>
  </si>
  <si>
    <t>https://maisretorno.com/fundo/forpus-acoes-fic-fif-acoes-rl</t>
  </si>
  <si>
    <t>https://maisretorno.com/fundo/real-investor-fic-fif-acoes-rl</t>
  </si>
  <si>
    <t xml:space="preserve">Mínimo </t>
  </si>
  <si>
    <t>Sparta Deb Incentivadas (XP, BTG, Itaú/Íon, Safra)</t>
  </si>
  <si>
    <t>https://maisretorno.com/fundo/spx-falcon-fif-da-classe-fic-acoes-rl</t>
  </si>
  <si>
    <t>Dynamo Cougar (XP, BTG, Vitreo, Guide — captação frequentemente encerrada) (IQ) - fechado</t>
  </si>
  <si>
    <t>Minimo</t>
  </si>
  <si>
    <t>Kinea Deb Incentivadas (Itaú/Íon, XP, BTG, Santander, Warren)</t>
  </si>
  <si>
    <t>Aplicação mínima</t>
  </si>
  <si>
    <t>Tesouro Direto; se usar como referência de fundo simples da XP, Trend DI Simples aparece com R$ 100</t>
  </si>
  <si>
    <t>Match XP pública: Valora Guardian Advisory</t>
  </si>
  <si>
    <t>Match XP pública: JGP Corporate Feeder II/III</t>
  </si>
  <si>
    <t>Match XP pública: SPX Seahawk Advisory</t>
  </si>
  <si>
    <t>Match XP pública: Kinea Oportunidade FIF/Subclasse</t>
  </si>
  <si>
    <t>Capitânia Yield 120</t>
  </si>
  <si>
    <t>Valor da ficha encontrada</t>
  </si>
  <si>
    <t>Confirmar na XP</t>
  </si>
  <si>
    <t>Não confirmei página pública atual</t>
  </si>
  <si>
    <t>Página pública encontrada foi Legacy Capital Advisory, não o Compound exato</t>
  </si>
  <si>
    <t>Match XP pública: ARX Hedge Incentivado/Infra</t>
  </si>
  <si>
    <t>Itaú Deb Incentivadas</t>
  </si>
  <si>
    <t>Match XP pública: JGP Crédito Ecossistema 360 Advisory</t>
  </si>
  <si>
    <t>Usei a referência da página pública de Gavea Macro; confirmar classe exata</t>
  </si>
  <si>
    <t>Na XP pública achei a classe Advisory; a classe geral precisa confirmação</t>
  </si>
  <si>
    <t>Match XP pública: Kinea Atlas II</t>
  </si>
  <si>
    <t>Match XP pública: Vista Multiestratégia Advisory/FIF em cotas</t>
  </si>
  <si>
    <t>Fundo principal; se for a versão Advisory/feeder da XP, a referência encontrada foi R$ 5.000</t>
  </si>
  <si>
    <t>Bogari Value Q FIC FIF Ações RL</t>
  </si>
  <si>
    <t>Usei a referência da página pública encontrada para Bogari Value Advisory</t>
  </si>
  <si>
    <t>Match XP pública: Brasil Capital 30 FIC FIA</t>
  </si>
  <si>
    <t>Página pública encontrada foi HIX Capital Institucional</t>
  </si>
  <si>
    <t>Hix Capital HS FIA / HIX Capital Institucional FIF</t>
  </si>
  <si>
    <t>Referência pública encontrada: HIX Capital Institucional</t>
  </si>
  <si>
    <t>Forpus Ações FIC FIF Ações RL</t>
  </si>
  <si>
    <t>A página pública encontrada era de outra classe; confirmar a classe exata</t>
  </si>
  <si>
    <t>IP Participações FIC FIF Ações RL</t>
  </si>
  <si>
    <t>Match XP pública: Alaska Black FIC de FIA BDR Nível I</t>
  </si>
  <si>
    <t>Vinci Partners FIF Cotas FIA (XP, BTG, Genial) (IQ)</t>
  </si>
  <si>
    <t>Atmos Ações (XP, BTG, Safra, Genial) (PROFISSIONAL) - fechado</t>
  </si>
  <si>
    <t>Abrigo Light</t>
  </si>
  <si>
    <t>Ritmo Light</t>
  </si>
  <si>
    <t>Título</t>
  </si>
  <si>
    <t>Visão Light</t>
  </si>
  <si>
    <t>Oceano Light</t>
  </si>
  <si>
    <t>Abrigo Light (10k)</t>
  </si>
  <si>
    <t>Ritmo Light (10k)</t>
  </si>
  <si>
    <t>https://maisretorno.com/indice/ibov</t>
  </si>
  <si>
    <t>https://maisretorno.com/fundo/tesouro-selic-fi-rf-simples</t>
  </si>
  <si>
    <t>https://maisretorno.com/fundo/valora-guardian-fidc-rl-1</t>
  </si>
  <si>
    <t>https://maisretorno.com/fundo/valora-guardian-ii-fidc-rl</t>
  </si>
  <si>
    <t>https://maisretorno.com/fundo/jgp-corporate-fic-fif-rf-cp-lp-rl</t>
  </si>
  <si>
    <t>https://maisretorno.com/fundo/spx-seahawk-fif-cic-rf-cp-lp-rl</t>
  </si>
  <si>
    <t>https://maisretorno.com/fundo/itau-kinea-oportunidade-rf-cp-fif-cic-rl</t>
  </si>
  <si>
    <t>https://maisretorno.com/fundo/mapfre-rf-fif-rl</t>
  </si>
  <si>
    <t>https://maisretorno.com/fundo/augme-30-fif-cotas-fi-rf</t>
  </si>
  <si>
    <t>https://maisretorno.com/fundo/capitania-premium-45-fic-fif-rf-cp-lp-rl</t>
  </si>
  <si>
    <t>https://maisretorno.com/fundo/capitania-radar-90-fif-multimercado-cp-lp-rl</t>
  </si>
  <si>
    <t>https://maisretorno.com/fundo/jgp-select-premium-fif-multimercado-cp-ie-rl</t>
  </si>
  <si>
    <t>https://maisretorno.com/fundo/genoa-capital-radar-fif-cic-multimercado-rl</t>
  </si>
  <si>
    <t>https://maisretorno.com/fundo/legacy-capital-compound-fifi-deb-infra-cdi-ativo-rf-cp-lp-rl</t>
  </si>
  <si>
    <t>https://maisretorno.com/fundo/bahia-am-referenciado-di-fif-classe-investimento-rf-referenciado-di-rl</t>
  </si>
  <si>
    <t>https://maisretorno.com/fundo/itau-kinea-debentures-incentivadas-fif-incentivado-infra-cic-rf-cp-lp-rl-1</t>
  </si>
  <si>
    <t>https://maisretorno.com/fundo/itau-deb-incentivadas-fif-incentivado-infra-rf-cp-rl-1</t>
  </si>
  <si>
    <t>https://maisretorno.com/fundo/jgp-ecossistema-fic-incentivados-investimento-infra-rf-cp-rl-1</t>
  </si>
  <si>
    <t>https://maisretorno.com/fundo/gavea-macro-fif-cic-mult-rl</t>
  </si>
  <si>
    <t>https://maisretorno.com/fundo/gavea-macro-plus-fif-cic-mult-rl</t>
  </si>
  <si>
    <t>https://maisretorno.com/fundo/ibiuna-hedge-st-advisory-fif-classe-fic-multimercado-rl</t>
  </si>
  <si>
    <t>https://maisretorno.com/fundo/kapitalo-kappa-fin-fif-cotas-fim</t>
  </si>
  <si>
    <t>https://maisretorno.com/fundo/kapitalo-zeta-fif-cotas-fim</t>
  </si>
  <si>
    <t>https://maisretorno.com/fundo/kinea-atlas-fif-multimercado-rl</t>
  </si>
  <si>
    <t>https://maisretorno.com/fundo/kinea-oportunidade-fif-rf-cp-rl</t>
  </si>
  <si>
    <t>https://maisretorno.com/fundo/mar-absoluto-fif-cotas-fim</t>
  </si>
  <si>
    <t>https://maisretorno.com/fundo/spx-raptor-feeder-fif-cic-multimercado-cp-rl</t>
  </si>
  <si>
    <t>https://maisretorno.com/fundo/legacy-capital-v10-fif-cic-mult-rl</t>
  </si>
  <si>
    <t>https://maisretorno.com/fundo/verde-am-x60-advisory-fic-fif-multimercado-rl</t>
  </si>
  <si>
    <t>https://maisretorno.com/fundo/vista-multiestrategia-fif-cotas-fim</t>
  </si>
  <si>
    <t>https://maisretorno.com/fundo/vista-hedge-fif-cotas-fim</t>
  </si>
  <si>
    <t>https://maisretorno.com/fundo/encore-long-bias-fif-cotas-fim</t>
  </si>
  <si>
    <t>https://maisretorno.com/fundo/atmos-acoes-fif-cotas-fia</t>
  </si>
  <si>
    <t>https://maisretorno.com/fundo/bogari-value-fic-fif-acoes-rl</t>
  </si>
  <si>
    <t>https://maisretorno.com/fundo/brasil-capital-fic-fif-acoes-rl</t>
  </si>
  <si>
    <t>https://maisretorno.com/fundo/brasil-capital-institucional-30-fic-fif-acoes-rl</t>
  </si>
  <si>
    <t>https://maisretorno.com/fundo/hix-capital-hs-fia</t>
  </si>
  <si>
    <t>https://maisretorno.com/fundo/ip-participacoes-fic-fif-acoes-rl-1</t>
  </si>
  <si>
    <t>https://maisretorno.com/fundo/alaska-black-fif-cotas-fia</t>
  </si>
  <si>
    <t>https://maisretorno.com/fundo/velt-fif-cotas-fia</t>
  </si>
  <si>
    <t>Ativo / Fundo</t>
  </si>
  <si>
    <t>Retorno Abril/2026 (%)</t>
  </si>
  <si>
    <t>Retorno abril/2026</t>
  </si>
  <si>
    <t>Não é ativo</t>
  </si>
  <si>
    <t>https://maisretorno.com/fundo/spx-nimitz-feeder-fif-da-classe-fic-multimercado-rl</t>
  </si>
  <si>
    <t>https://maisretorno.com/fundo/truxt-long-bias-advisory-fif-da-classe-fic-multimercado-rl</t>
  </si>
  <si>
    <t>HIX Capital Institucional FIF em Cotas de FIA</t>
  </si>
  <si>
    <t xml:space="preserve">Abril </t>
  </si>
  <si>
    <t xml:space="preserve">Avila </t>
  </si>
  <si>
    <t>Thays</t>
  </si>
  <si>
    <t>Não</t>
  </si>
  <si>
    <t xml:space="preserve">Não </t>
  </si>
  <si>
    <t>Vista Multiestratégia (XP, Safra) (IQ — versão FIF Cotas)</t>
  </si>
  <si>
    <t>Kapitalo Kappa (XP, BTG, Itaú/Íon, Santander, Banco do Brasil)</t>
  </si>
  <si>
    <t>IP Participações FIC FIF Ações RL (IQ)</t>
  </si>
  <si>
    <t>Kapitalo Kappa (XP, BTG, Itaú/Íon, Santander)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</si>
</sst>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60">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
      <sz val="10"/>
      <color rgb="FF000000"/>
      <name val="Arial Unicode MS"/>
      <family val="2"/>
    </font>
    <font>
      <b/>
      <sz val="18"/>
      <color rgb="FF000000"/>
      <name val="Aptos Narrow"/>
      <family val="2"/>
      <scheme val="minor"/>
    </font>
    <font>
      <b/>
      <sz val="13.5"/>
      <color rgb="FF000000"/>
      <name val="Aptos Narrow"/>
      <family val="2"/>
      <scheme val="minor"/>
    </font>
    <font>
      <b/>
      <sz val="8"/>
      <color theme="0"/>
      <name val="Arial"/>
      <family val="2"/>
    </font>
    <font>
      <sz val="10"/>
      <name val="Arial"/>
      <family val="2"/>
    </font>
    <font>
      <sz val="10"/>
      <color rgb="FF0000FF"/>
      <name val="Arial"/>
      <family val="2"/>
    </font>
  </fonts>
  <fills count="39">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404040"/>
        <bgColor rgb="FF000000"/>
      </patternFill>
    </fill>
    <fill>
      <patternFill patternType="solid">
        <fgColor rgb="FF1F497D"/>
        <bgColor rgb="FF000000"/>
      </patternFill>
    </fill>
    <fill>
      <patternFill patternType="solid">
        <fgColor rgb="FF4BACC6"/>
        <bgColor rgb="FF000000"/>
      </patternFill>
    </fill>
    <fill>
      <patternFill patternType="solid">
        <fgColor rgb="FF9BBB59"/>
        <bgColor rgb="FF000000"/>
      </patternFill>
    </fill>
    <fill>
      <patternFill patternType="solid">
        <fgColor rgb="FFC0504D"/>
        <bgColor rgb="FF000000"/>
      </patternFill>
    </fill>
    <fill>
      <patternFill patternType="solid">
        <fgColor rgb="FFF9F9F9"/>
        <bgColor rgb="FF000000"/>
      </patternFill>
    </fill>
    <fill>
      <patternFill patternType="solid">
        <fgColor rgb="FFFFFFFF"/>
        <bgColor rgb="FF000000"/>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
      <patternFill patternType="solid">
        <fgColor rgb="FFD9D9D9"/>
        <bgColor rgb="FF000000"/>
      </patternFill>
    </fill>
    <fill>
      <patternFill patternType="solid">
        <fgColor rgb="FF4AACC6"/>
        <bgColor rgb="FF000000"/>
      </patternFill>
    </fill>
    <fill>
      <patternFill patternType="solid">
        <fgColor theme="4"/>
        <bgColor indexed="64"/>
      </patternFill>
    </fill>
    <fill>
      <patternFill patternType="solid">
        <fgColor rgb="FFFFFF00"/>
        <bgColor rgb="FF000000"/>
      </patternFill>
    </fill>
  </fills>
  <borders count="8">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B4C6E7"/>
      </left>
      <right style="thin">
        <color rgb="FFB4C6E7"/>
      </right>
      <top style="thin">
        <color rgb="FFB4C6E7"/>
      </top>
      <bottom style="thin">
        <color rgb="FFB4C6E7"/>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97">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17" fontId="0" fillId="0" borderId="0" xfId="0" applyNumberFormat="1"/>
    <xf numFmtId="17" fontId="7" fillId="0" borderId="0" xfId="0" applyNumberFormat="1" applyFont="1"/>
    <xf numFmtId="0" fontId="48" fillId="17" borderId="0" xfId="0" applyFont="1" applyFill="1" applyAlignment="1">
      <alignment horizontal="center" vertical="center"/>
    </xf>
    <xf numFmtId="0" fontId="50" fillId="17" borderId="0" xfId="0" applyFont="1" applyFill="1" applyAlignment="1">
      <alignment horizontal="center" vertical="center" wrapText="1"/>
    </xf>
    <xf numFmtId="0" fontId="51" fillId="18" borderId="0" xfId="0" applyFont="1" applyFill="1" applyAlignment="1">
      <alignment horizontal="center" vertical="center" wrapText="1"/>
    </xf>
    <xf numFmtId="0" fontId="51" fillId="19" borderId="0" xfId="0" applyFont="1" applyFill="1" applyAlignment="1">
      <alignment horizontal="center" vertical="center" wrapText="1"/>
    </xf>
    <xf numFmtId="0" fontId="51" fillId="20" borderId="0" xfId="0" applyFont="1" applyFill="1" applyAlignment="1">
      <alignment horizontal="center" vertical="center" wrapText="1"/>
    </xf>
    <xf numFmtId="0" fontId="51" fillId="21" borderId="0" xfId="0" applyFont="1" applyFill="1" applyAlignment="1">
      <alignment horizontal="center" vertical="center" wrapText="1"/>
    </xf>
    <xf numFmtId="10" fontId="52" fillId="22" borderId="0" xfId="0" applyNumberFormat="1" applyFont="1" applyFill="1"/>
    <xf numFmtId="10" fontId="52" fillId="23" borderId="0" xfId="0" applyNumberFormat="1" applyFont="1" applyFill="1"/>
    <xf numFmtId="0" fontId="52" fillId="16" borderId="0" xfId="0" applyFont="1" applyFill="1" applyAlignment="1">
      <alignment horizontal="center"/>
    </xf>
    <xf numFmtId="0" fontId="48" fillId="24" borderId="0" xfId="0" applyFont="1" applyFill="1" applyAlignment="1">
      <alignment horizontal="center" vertical="center"/>
    </xf>
    <xf numFmtId="0" fontId="50" fillId="24" borderId="0" xfId="0" applyFont="1" applyFill="1" applyAlignment="1">
      <alignment horizontal="center" vertical="center" wrapText="1"/>
    </xf>
    <xf numFmtId="0" fontId="51" fillId="25" borderId="0" xfId="0" applyFont="1" applyFill="1" applyAlignment="1">
      <alignment horizontal="center" vertical="center" wrapText="1"/>
    </xf>
    <xf numFmtId="0" fontId="51" fillId="26" borderId="0" xfId="0" applyFont="1" applyFill="1" applyAlignment="1">
      <alignment horizontal="center" vertical="center" wrapText="1"/>
    </xf>
    <xf numFmtId="0" fontId="51" fillId="27" borderId="0" xfId="0" applyFont="1" applyFill="1" applyAlignment="1">
      <alignment horizontal="center" vertical="center" wrapText="1"/>
    </xf>
    <xf numFmtId="0" fontId="51" fillId="28" borderId="0" xfId="0" applyFont="1" applyFill="1" applyAlignment="1">
      <alignment horizontal="center" vertical="center" wrapText="1"/>
    </xf>
    <xf numFmtId="10" fontId="52" fillId="29" borderId="0" xfId="0" applyNumberFormat="1" applyFont="1" applyFill="1"/>
    <xf numFmtId="0" fontId="52" fillId="29" borderId="0" xfId="0" applyFont="1" applyFill="1"/>
    <xf numFmtId="10" fontId="52" fillId="30" borderId="0" xfId="0" applyNumberFormat="1" applyFont="1" applyFill="1"/>
    <xf numFmtId="0" fontId="52" fillId="30" borderId="0" xfId="0" applyFont="1" applyFill="1"/>
    <xf numFmtId="0" fontId="0" fillId="31" borderId="0" xfId="0" applyFill="1"/>
    <xf numFmtId="0" fontId="52" fillId="31" borderId="0" xfId="0" applyFont="1" applyFill="1" applyAlignment="1">
      <alignment horizontal="center"/>
    </xf>
    <xf numFmtId="10" fontId="52" fillId="31" borderId="0" xfId="0" applyNumberFormat="1" applyFont="1" applyFill="1"/>
    <xf numFmtId="0" fontId="52" fillId="0" borderId="0" xfId="0" applyFont="1" applyAlignment="1">
      <alignment horizontal="center"/>
    </xf>
    <xf numFmtId="0" fontId="0" fillId="32" borderId="0" xfId="0" applyFill="1"/>
    <xf numFmtId="0" fontId="51" fillId="26" borderId="0" xfId="0" applyFont="1" applyFill="1" applyAlignment="1">
      <alignment horizontal="center" vertical="center"/>
    </xf>
    <xf numFmtId="0" fontId="51" fillId="33" borderId="0" xfId="0" applyFont="1" applyFill="1" applyAlignment="1">
      <alignment horizontal="center" vertical="center"/>
    </xf>
    <xf numFmtId="0" fontId="51" fillId="27" borderId="0" xfId="0" applyFont="1" applyFill="1" applyAlignment="1">
      <alignment horizontal="center" vertical="center"/>
    </xf>
    <xf numFmtId="0" fontId="51" fillId="28" borderId="0" xfId="0" applyFont="1" applyFill="1" applyAlignment="1">
      <alignment horizontal="center" vertical="center"/>
    </xf>
    <xf numFmtId="0" fontId="51" fillId="34" borderId="0" xfId="0" applyFont="1" applyFill="1" applyAlignment="1">
      <alignment horizontal="center" vertical="center"/>
    </xf>
    <xf numFmtId="0" fontId="53" fillId="0" borderId="0" xfId="0" applyFont="1"/>
    <xf numFmtId="0" fontId="4" fillId="35" borderId="0" xfId="0" applyFont="1" applyFill="1"/>
    <xf numFmtId="10" fontId="4" fillId="0" borderId="0" xfId="0" applyNumberFormat="1" applyFont="1" applyAlignment="1">
      <alignment horizontal="left" indent="5"/>
    </xf>
    <xf numFmtId="0" fontId="54" fillId="0" borderId="0" xfId="0" applyFont="1"/>
    <xf numFmtId="0" fontId="51" fillId="19" borderId="0" xfId="0" applyFont="1" applyFill="1" applyAlignment="1">
      <alignment horizontal="center" vertical="center"/>
    </xf>
    <xf numFmtId="0" fontId="55" fillId="0" borderId="0" xfId="0" applyFont="1"/>
    <xf numFmtId="0" fontId="56" fillId="0" borderId="0" xfId="0" applyFont="1"/>
    <xf numFmtId="0" fontId="51" fillId="36" borderId="0" xfId="0" applyFont="1" applyFill="1" applyAlignment="1">
      <alignment horizontal="center" vertical="center"/>
    </xf>
    <xf numFmtId="0" fontId="51" fillId="20" borderId="0" xfId="0" applyFont="1" applyFill="1" applyAlignment="1">
      <alignment horizontal="center" vertical="center"/>
    </xf>
    <xf numFmtId="0" fontId="51" fillId="21" borderId="0" xfId="0" applyFont="1" applyFill="1" applyAlignment="1">
      <alignment horizontal="center" vertical="center"/>
    </xf>
    <xf numFmtId="9" fontId="38" fillId="0" borderId="0" xfId="2" applyFont="1"/>
    <xf numFmtId="9" fontId="4" fillId="0" borderId="0" xfId="2" applyFont="1"/>
    <xf numFmtId="0" fontId="0" fillId="0" borderId="4" xfId="0" applyBorder="1"/>
    <xf numFmtId="0" fontId="51" fillId="25" borderId="4" xfId="0" applyFont="1" applyFill="1" applyBorder="1" applyAlignment="1">
      <alignment horizontal="center" vertical="center" wrapText="1"/>
    </xf>
    <xf numFmtId="0" fontId="51" fillId="26" borderId="4" xfId="0" applyFont="1" applyFill="1" applyBorder="1" applyAlignment="1">
      <alignment horizontal="center" vertical="center"/>
    </xf>
    <xf numFmtId="0" fontId="51" fillId="33" borderId="4" xfId="0" applyFont="1" applyFill="1" applyBorder="1" applyAlignment="1">
      <alignment horizontal="center" vertical="center"/>
    </xf>
    <xf numFmtId="0" fontId="51" fillId="27" borderId="4" xfId="0" applyFont="1" applyFill="1" applyBorder="1" applyAlignment="1">
      <alignment horizontal="center" vertical="center"/>
    </xf>
    <xf numFmtId="0" fontId="51" fillId="28" borderId="4" xfId="0" applyFont="1" applyFill="1" applyBorder="1" applyAlignment="1">
      <alignment horizontal="center" vertical="center"/>
    </xf>
    <xf numFmtId="0" fontId="51" fillId="34" borderId="4" xfId="0" applyFont="1" applyFill="1" applyBorder="1" applyAlignment="1">
      <alignment horizontal="center" vertical="center"/>
    </xf>
    <xf numFmtId="0" fontId="57" fillId="34" borderId="0" xfId="0" applyFont="1" applyFill="1" applyAlignment="1">
      <alignment horizontal="center" vertical="center" wrapText="1"/>
    </xf>
    <xf numFmtId="0" fontId="51" fillId="19" borderId="4" xfId="0" applyFont="1" applyFill="1" applyBorder="1" applyAlignment="1">
      <alignment horizontal="center" vertical="center"/>
    </xf>
    <xf numFmtId="0" fontId="51" fillId="19" borderId="5" xfId="0" applyFont="1" applyFill="1" applyBorder="1" applyAlignment="1">
      <alignment horizontal="center" vertical="center"/>
    </xf>
    <xf numFmtId="0" fontId="51" fillId="36" borderId="5" xfId="0" applyFont="1" applyFill="1" applyBorder="1" applyAlignment="1">
      <alignment horizontal="center" vertical="center"/>
    </xf>
    <xf numFmtId="10" fontId="4" fillId="0" borderId="0" xfId="2" applyNumberFormat="1" applyFont="1"/>
    <xf numFmtId="0" fontId="51" fillId="20" borderId="5" xfId="0" applyFont="1" applyFill="1" applyBorder="1" applyAlignment="1">
      <alignment horizontal="center" vertical="center"/>
    </xf>
    <xf numFmtId="0" fontId="51" fillId="21" borderId="5" xfId="0" applyFont="1" applyFill="1" applyBorder="1" applyAlignment="1">
      <alignment horizontal="center" vertical="center"/>
    </xf>
    <xf numFmtId="0" fontId="51" fillId="37" borderId="4" xfId="0" applyFont="1" applyFill="1" applyBorder="1" applyAlignment="1">
      <alignment horizontal="center" vertical="center"/>
    </xf>
    <xf numFmtId="8" fontId="8" fillId="0" borderId="0" xfId="0" applyNumberFormat="1" applyFont="1"/>
    <xf numFmtId="10" fontId="52" fillId="38" borderId="0" xfId="0" applyNumberFormat="1" applyFont="1" applyFill="1"/>
    <xf numFmtId="17" fontId="52" fillId="16" borderId="0" xfId="0" applyNumberFormat="1" applyFont="1" applyFill="1" applyAlignment="1">
      <alignment horizontal="center"/>
    </xf>
    <xf numFmtId="17" fontId="8" fillId="0" borderId="0" xfId="0" applyNumberFormat="1" applyFont="1"/>
    <xf numFmtId="0" fontId="51" fillId="36" borderId="0" xfId="0" applyFont="1" applyFill="1" applyAlignment="1">
      <alignment horizontal="center" vertical="center" wrapText="1"/>
    </xf>
    <xf numFmtId="0" fontId="48" fillId="25" borderId="0" xfId="0" applyFont="1" applyFill="1" applyAlignment="1">
      <alignment horizontal="center" vertical="center"/>
    </xf>
    <xf numFmtId="0" fontId="0" fillId="0" borderId="0" xfId="0"/>
    <xf numFmtId="0" fontId="48" fillId="26" borderId="0" xfId="0" applyFont="1" applyFill="1" applyAlignment="1">
      <alignment horizontal="center" vertical="center"/>
    </xf>
    <xf numFmtId="0" fontId="48" fillId="27" borderId="0" xfId="0" applyFont="1" applyFill="1" applyAlignment="1">
      <alignment horizontal="center" vertical="center"/>
    </xf>
    <xf numFmtId="0" fontId="48" fillId="28" borderId="0" xfId="0" applyFont="1" applyFill="1" applyAlignment="1">
      <alignment horizontal="center" vertical="center"/>
    </xf>
    <xf numFmtId="0" fontId="48" fillId="18" borderId="0" xfId="0" applyFont="1" applyFill="1" applyAlignment="1">
      <alignment horizontal="center" vertical="center"/>
    </xf>
    <xf numFmtId="0" fontId="48" fillId="19" borderId="0" xfId="0" applyFont="1" applyFill="1" applyAlignment="1">
      <alignment horizontal="center" vertical="center"/>
    </xf>
    <xf numFmtId="0" fontId="48" fillId="20" borderId="0" xfId="0" applyFont="1" applyFill="1" applyAlignment="1">
      <alignment horizontal="center" vertical="center"/>
    </xf>
    <xf numFmtId="0" fontId="48" fillId="21" borderId="0" xfId="0" applyFont="1" applyFill="1" applyAlignment="1">
      <alignment horizontal="center" vertical="center"/>
    </xf>
    <xf numFmtId="0" fontId="0" fillId="0" borderId="6" xfId="0" applyBorder="1"/>
    <xf numFmtId="0" fontId="0" fillId="0" borderId="0" xfId="0" applyBorder="1"/>
    <xf numFmtId="0" fontId="50" fillId="24" borderId="4" xfId="0" applyNumberFormat="1" applyFont="1" applyFill="1" applyBorder="1" applyAlignment="1">
      <alignment horizontal="center" vertical="center" wrapText="1"/>
    </xf>
    <xf numFmtId="0" fontId="4" fillId="0" borderId="0" xfId="0" applyNumberFormat="1" applyFont="1"/>
    <xf numFmtId="0" fontId="0" fillId="0" borderId="0" xfId="0" applyNumberFormat="1"/>
    <xf numFmtId="0" fontId="58" fillId="0" borderId="7" xfId="0" applyFont="1" applyBorder="1" applyAlignment="1">
      <alignment horizontal="left"/>
    </xf>
    <xf numFmtId="9" fontId="59" fillId="0" borderId="7" xfId="0" applyNumberFormat="1" applyFont="1" applyBorder="1" applyAlignment="1">
      <alignment horizontal="center"/>
    </xf>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4AACC6"/>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8.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4.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35.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43.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L146"/>
  <sheetViews>
    <sheetView topLeftCell="A81" workbookViewId="0">
      <selection activeCell="E96" sqref="E96:F122"/>
    </sheetView>
  </sheetViews>
  <sheetFormatPr baseColWidth="10" defaultRowHeight="15"/>
  <cols>
    <col min="1" max="1" width="29.33203125" customWidth="1"/>
    <col min="3" max="3" width="19.1640625" bestFit="1" customWidth="1"/>
    <col min="4" max="4" width="17.5" bestFit="1" customWidth="1"/>
  </cols>
  <sheetData>
    <row r="1" spans="1:12">
      <c r="A1" s="56" t="s">
        <v>1412</v>
      </c>
      <c r="B1" s="6"/>
      <c r="C1" s="6"/>
      <c r="H1" t="s">
        <v>2095</v>
      </c>
    </row>
    <row r="2" spans="1:12">
      <c r="A2" s="72" t="s">
        <v>62</v>
      </c>
      <c r="B2" s="72" t="s">
        <v>521</v>
      </c>
      <c r="C2" s="13" t="s">
        <v>157</v>
      </c>
      <c r="D2" s="13" t="s">
        <v>158</v>
      </c>
      <c r="G2" s="14" t="s">
        <v>157</v>
      </c>
      <c r="H2" s="14" t="s">
        <v>1868</v>
      </c>
    </row>
    <row r="3" spans="1:12">
      <c r="A3" s="72" t="s">
        <v>1454</v>
      </c>
      <c r="B3" s="74">
        <v>0.5</v>
      </c>
      <c r="C3" s="13" t="s">
        <v>505</v>
      </c>
      <c r="D3" s="24">
        <v>0.8</v>
      </c>
      <c r="G3" s="14" t="s">
        <v>505</v>
      </c>
      <c r="H3" s="15" t="s">
        <v>1422</v>
      </c>
    </row>
    <row r="4" spans="1:12">
      <c r="A4" s="72" t="s">
        <v>2194</v>
      </c>
      <c r="B4" s="74">
        <v>0.05</v>
      </c>
      <c r="C4" s="13" t="s">
        <v>501</v>
      </c>
      <c r="D4" s="24">
        <v>0.05</v>
      </c>
      <c r="G4" s="15"/>
      <c r="H4" t="s">
        <v>1926</v>
      </c>
    </row>
    <row r="5" spans="1:12">
      <c r="A5" s="75" t="s">
        <v>1602</v>
      </c>
      <c r="B5" s="74">
        <v>0.1</v>
      </c>
      <c r="C5" s="13" t="s">
        <v>502</v>
      </c>
      <c r="D5" s="24">
        <v>0.03</v>
      </c>
      <c r="G5" s="15"/>
      <c r="H5" t="s">
        <v>1928</v>
      </c>
    </row>
    <row r="6" spans="1:12">
      <c r="A6" s="72" t="s">
        <v>2197</v>
      </c>
      <c r="B6" s="74">
        <v>0.08</v>
      </c>
      <c r="C6" s="13" t="s">
        <v>168</v>
      </c>
      <c r="D6" s="24">
        <v>0.05</v>
      </c>
      <c r="G6" s="15"/>
      <c r="H6" t="s">
        <v>1929</v>
      </c>
      <c r="L6" t="s">
        <v>2892</v>
      </c>
    </row>
    <row r="7" spans="1:12">
      <c r="A7" s="72" t="s">
        <v>1455</v>
      </c>
      <c r="B7" s="74">
        <v>0.08</v>
      </c>
      <c r="C7" s="13" t="s">
        <v>215</v>
      </c>
      <c r="D7" s="24">
        <v>0</v>
      </c>
      <c r="G7" s="15"/>
      <c r="H7" t="s">
        <v>1930</v>
      </c>
      <c r="L7" t="s">
        <v>2893</v>
      </c>
    </row>
    <row r="8" spans="1:12">
      <c r="A8" s="72" t="s">
        <v>1450</v>
      </c>
      <c r="B8" s="74">
        <v>0.08</v>
      </c>
      <c r="C8" s="13" t="s">
        <v>503</v>
      </c>
      <c r="D8" s="24">
        <v>0</v>
      </c>
      <c r="G8" s="15"/>
      <c r="H8" t="s">
        <v>1931</v>
      </c>
      <c r="L8" t="s">
        <v>2269</v>
      </c>
    </row>
    <row r="9" spans="1:12">
      <c r="A9" s="72" t="s">
        <v>1452</v>
      </c>
      <c r="B9" s="74">
        <v>0.08</v>
      </c>
      <c r="C9" s="13" t="s">
        <v>254</v>
      </c>
      <c r="D9" s="24">
        <v>1</v>
      </c>
      <c r="G9" s="15"/>
      <c r="H9" t="s">
        <v>1932</v>
      </c>
    </row>
    <row r="10" spans="1:12">
      <c r="A10" s="72" t="s">
        <v>1997</v>
      </c>
      <c r="B10" s="74">
        <v>0</v>
      </c>
      <c r="G10" s="15"/>
      <c r="H10" t="s">
        <v>1933</v>
      </c>
    </row>
    <row r="11" spans="1:12">
      <c r="G11" s="15"/>
      <c r="H11" t="s">
        <v>1934</v>
      </c>
    </row>
    <row r="12" spans="1:12">
      <c r="A12" t="s">
        <v>1433</v>
      </c>
      <c r="G12" s="15"/>
      <c r="H12" t="s">
        <v>2269</v>
      </c>
    </row>
    <row r="13" spans="1:12">
      <c r="A13" s="83" t="s">
        <v>2042</v>
      </c>
      <c r="B13" s="83" t="s">
        <v>3</v>
      </c>
      <c r="C13" s="13" t="s">
        <v>157</v>
      </c>
      <c r="D13" s="13" t="s">
        <v>159</v>
      </c>
      <c r="H13" t="s">
        <v>506</v>
      </c>
    </row>
    <row r="14" spans="1:12">
      <c r="A14" s="82" t="s">
        <v>1454</v>
      </c>
      <c r="B14" s="84">
        <v>0.18</v>
      </c>
      <c r="C14" s="13" t="s">
        <v>505</v>
      </c>
      <c r="D14" s="24">
        <v>0.38</v>
      </c>
      <c r="H14" t="s">
        <v>2272</v>
      </c>
    </row>
    <row r="15" spans="1:12">
      <c r="A15" s="82" t="s">
        <v>2058</v>
      </c>
      <c r="B15" s="84">
        <v>0.03</v>
      </c>
      <c r="C15" s="13" t="s">
        <v>501</v>
      </c>
      <c r="D15" s="24">
        <v>0.27</v>
      </c>
      <c r="H15" t="s">
        <v>2273</v>
      </c>
    </row>
    <row r="16" spans="1:12">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6">
      <c r="A81" t="s">
        <v>2273</v>
      </c>
    </row>
    <row r="82" spans="1:6">
      <c r="A82" t="s">
        <v>2274</v>
      </c>
    </row>
    <row r="83" spans="1:6">
      <c r="A83" t="s">
        <v>2275</v>
      </c>
    </row>
    <row r="84" spans="1:6">
      <c r="A84" t="s">
        <v>2276</v>
      </c>
    </row>
    <row r="85" spans="1:6">
      <c r="A85" t="s">
        <v>2277</v>
      </c>
    </row>
    <row r="86" spans="1:6">
      <c r="A86" t="s">
        <v>350</v>
      </c>
    </row>
    <row r="87" spans="1:6">
      <c r="A87" t="s">
        <v>1979</v>
      </c>
    </row>
    <row r="88" spans="1:6">
      <c r="A88" t="s">
        <v>1867</v>
      </c>
    </row>
    <row r="89" spans="1:6">
      <c r="A89" t="s">
        <v>1980</v>
      </c>
    </row>
    <row r="90" spans="1:6">
      <c r="A90" t="s">
        <v>1981</v>
      </c>
    </row>
    <row r="91" spans="1:6">
      <c r="A91" t="s">
        <v>1982</v>
      </c>
    </row>
    <row r="92" spans="1:6">
      <c r="A92" t="s">
        <v>1983</v>
      </c>
    </row>
    <row r="93" spans="1:6">
      <c r="A93" s="15" t="s">
        <v>1984</v>
      </c>
    </row>
    <row r="94" spans="1:6">
      <c r="A94" t="s">
        <v>1997</v>
      </c>
    </row>
    <row r="95" spans="1:6">
      <c r="A95" t="s">
        <v>1935</v>
      </c>
    </row>
    <row r="96" spans="1:6">
      <c r="A96" t="s">
        <v>1936</v>
      </c>
      <c r="E96" s="13" t="s">
        <v>157</v>
      </c>
      <c r="F96" s="13" t="s">
        <v>158</v>
      </c>
    </row>
    <row r="97" spans="1:6">
      <c r="A97" t="s">
        <v>1937</v>
      </c>
      <c r="E97" s="13" t="s">
        <v>505</v>
      </c>
      <c r="F97" s="24">
        <v>0.8</v>
      </c>
    </row>
    <row r="98" spans="1:6">
      <c r="A98" t="s">
        <v>1938</v>
      </c>
      <c r="E98" s="13" t="s">
        <v>501</v>
      </c>
      <c r="F98" s="24">
        <v>0.05</v>
      </c>
    </row>
    <row r="99" spans="1:6">
      <c r="A99" t="s">
        <v>1939</v>
      </c>
      <c r="E99" s="13" t="s">
        <v>502</v>
      </c>
      <c r="F99" s="24">
        <v>0.03</v>
      </c>
    </row>
    <row r="100" spans="1:6">
      <c r="A100" t="s">
        <v>1940</v>
      </c>
      <c r="E100" s="13" t="s">
        <v>168</v>
      </c>
      <c r="F100" s="24">
        <v>0.05</v>
      </c>
    </row>
    <row r="101" spans="1:6">
      <c r="A101" t="s">
        <v>1941</v>
      </c>
      <c r="E101" s="13" t="s">
        <v>215</v>
      </c>
      <c r="F101" s="24">
        <v>0</v>
      </c>
    </row>
    <row r="102" spans="1:6">
      <c r="A102" t="s">
        <v>1942</v>
      </c>
      <c r="E102" s="13" t="s">
        <v>503</v>
      </c>
      <c r="F102" s="24">
        <v>0</v>
      </c>
    </row>
    <row r="103" spans="1:6">
      <c r="A103" t="s">
        <v>1943</v>
      </c>
      <c r="E103" s="13" t="s">
        <v>254</v>
      </c>
      <c r="F103" s="24">
        <v>1</v>
      </c>
    </row>
    <row r="104" spans="1:6">
      <c r="A104" t="s">
        <v>1944</v>
      </c>
    </row>
    <row r="105" spans="1:6">
      <c r="A105" t="s">
        <v>1945</v>
      </c>
    </row>
    <row r="106" spans="1:6">
      <c r="A106" t="s">
        <v>1946</v>
      </c>
      <c r="E106" s="13" t="s">
        <v>157</v>
      </c>
      <c r="F106" s="13" t="s">
        <v>159</v>
      </c>
    </row>
    <row r="107" spans="1:6">
      <c r="A107" t="s">
        <v>1947</v>
      </c>
      <c r="E107" s="13" t="s">
        <v>505</v>
      </c>
      <c r="F107" s="24">
        <v>0.38</v>
      </c>
    </row>
    <row r="108" spans="1:6">
      <c r="A108" t="s">
        <v>1948</v>
      </c>
      <c r="E108" s="13" t="s">
        <v>501</v>
      </c>
      <c r="F108" s="24">
        <v>0.27</v>
      </c>
    </row>
    <row r="109" spans="1:6">
      <c r="A109" t="s">
        <v>1949</v>
      </c>
      <c r="E109" s="13" t="s">
        <v>502</v>
      </c>
      <c r="F109" s="24">
        <v>0.1</v>
      </c>
    </row>
    <row r="110" spans="1:6">
      <c r="A110" t="s">
        <v>1950</v>
      </c>
      <c r="E110" s="13" t="s">
        <v>168</v>
      </c>
      <c r="F110" s="24">
        <v>0.1</v>
      </c>
    </row>
    <row r="111" spans="1:6">
      <c r="A111" t="s">
        <v>1951</v>
      </c>
      <c r="E111" s="13" t="s">
        <v>215</v>
      </c>
      <c r="F111" s="24">
        <v>7.0000000000000007E-2</v>
      </c>
    </row>
    <row r="112" spans="1:6">
      <c r="A112" t="s">
        <v>1952</v>
      </c>
      <c r="E112" s="13" t="s">
        <v>503</v>
      </c>
      <c r="F112" s="24">
        <v>0.08</v>
      </c>
    </row>
    <row r="113" spans="1:6">
      <c r="A113" t="s">
        <v>1953</v>
      </c>
      <c r="E113" s="13" t="s">
        <v>254</v>
      </c>
      <c r="F113" s="24">
        <v>1</v>
      </c>
    </row>
    <row r="114" spans="1:6">
      <c r="A114" t="s">
        <v>1954</v>
      </c>
    </row>
    <row r="115" spans="1:6">
      <c r="A115" t="s">
        <v>1955</v>
      </c>
      <c r="E115" s="13" t="s">
        <v>157</v>
      </c>
      <c r="F115" s="13" t="s">
        <v>504</v>
      </c>
    </row>
    <row r="116" spans="1:6">
      <c r="A116" t="s">
        <v>1956</v>
      </c>
      <c r="E116" s="13" t="s">
        <v>505</v>
      </c>
      <c r="F116" s="9">
        <v>0.12</v>
      </c>
    </row>
    <row r="117" spans="1:6">
      <c r="A117" t="s">
        <v>1957</v>
      </c>
      <c r="E117" s="13" t="s">
        <v>501</v>
      </c>
      <c r="F117" s="9">
        <v>0.25</v>
      </c>
    </row>
    <row r="118" spans="1:6">
      <c r="A118" t="s">
        <v>1958</v>
      </c>
      <c r="E118" s="13" t="s">
        <v>502</v>
      </c>
      <c r="F118" s="9">
        <v>0.08</v>
      </c>
    </row>
    <row r="119" spans="1:6">
      <c r="A119" t="s">
        <v>1959</v>
      </c>
      <c r="E119" s="13" t="s">
        <v>168</v>
      </c>
      <c r="F119" s="9">
        <v>0.22</v>
      </c>
    </row>
    <row r="120" spans="1:6">
      <c r="A120" t="s">
        <v>1960</v>
      </c>
      <c r="E120" s="13" t="s">
        <v>215</v>
      </c>
      <c r="F120" s="9">
        <v>0.18</v>
      </c>
    </row>
    <row r="121" spans="1:6">
      <c r="A121" t="s">
        <v>1961</v>
      </c>
      <c r="E121" s="13" t="s">
        <v>503</v>
      </c>
      <c r="F121" s="9">
        <v>0.15</v>
      </c>
    </row>
    <row r="122" spans="1:6">
      <c r="A122" t="s">
        <v>1962</v>
      </c>
      <c r="E122" s="13" t="s">
        <v>254</v>
      </c>
      <c r="F122" s="9">
        <v>1</v>
      </c>
    </row>
    <row r="123" spans="1:6">
      <c r="A123" t="s">
        <v>1963</v>
      </c>
    </row>
    <row r="124" spans="1:6">
      <c r="A124" t="s">
        <v>1964</v>
      </c>
    </row>
    <row r="125" spans="1:6">
      <c r="A125" t="s">
        <v>1965</v>
      </c>
    </row>
    <row r="126" spans="1:6">
      <c r="A126" t="s">
        <v>1966</v>
      </c>
    </row>
    <row r="127" spans="1:6">
      <c r="A127" t="s">
        <v>1967</v>
      </c>
    </row>
    <row r="128" spans="1:6">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9CDF-A307-BB45-83BF-82BCAD081908}">
  <dimension ref="A1:R139"/>
  <sheetViews>
    <sheetView topLeftCell="A27" workbookViewId="0">
      <selection activeCell="H3" sqref="H3:H64"/>
    </sheetView>
  </sheetViews>
  <sheetFormatPr baseColWidth="10" defaultRowHeight="15"/>
  <cols>
    <col min="7" max="7" width="6.83203125" customWidth="1"/>
    <col min="8" max="8" width="43.6640625" customWidth="1"/>
  </cols>
  <sheetData>
    <row r="1" spans="1:18">
      <c r="A1" s="6" t="s">
        <v>2289</v>
      </c>
      <c r="B1" s="6"/>
      <c r="C1" s="6"/>
      <c r="D1" s="6"/>
      <c r="E1" s="6"/>
      <c r="F1" s="6"/>
      <c r="G1" s="6"/>
      <c r="H1" s="6"/>
      <c r="I1" s="6"/>
      <c r="J1" s="6"/>
      <c r="K1" s="6"/>
      <c r="L1" s="6"/>
      <c r="M1" s="6"/>
      <c r="N1" s="6"/>
      <c r="O1" s="6"/>
      <c r="P1" s="6"/>
      <c r="Q1" s="6"/>
      <c r="R1" s="6"/>
    </row>
    <row r="2" spans="1:18">
      <c r="A2" s="6"/>
      <c r="B2" s="6"/>
      <c r="C2" s="6"/>
      <c r="D2" s="6"/>
      <c r="E2" s="6"/>
      <c r="F2" s="6"/>
      <c r="G2" s="6"/>
      <c r="H2" s="150" t="s">
        <v>1849</v>
      </c>
      <c r="I2" s="8" t="s">
        <v>1424</v>
      </c>
      <c r="J2" s="8" t="s">
        <v>2334</v>
      </c>
      <c r="K2" s="6" t="s">
        <v>2335</v>
      </c>
      <c r="L2" s="6" t="s">
        <v>2336</v>
      </c>
      <c r="M2" s="8" t="s">
        <v>1266</v>
      </c>
      <c r="N2" s="8" t="s">
        <v>255</v>
      </c>
      <c r="O2" s="8" t="s">
        <v>138</v>
      </c>
      <c r="P2" s="8" t="s">
        <v>2814</v>
      </c>
      <c r="Q2" s="8" t="s">
        <v>2815</v>
      </c>
      <c r="R2" s="8" t="s">
        <v>2816</v>
      </c>
    </row>
    <row r="3" spans="1:18">
      <c r="A3" s="6" t="s">
        <v>2813</v>
      </c>
      <c r="B3" s="10">
        <v>1</v>
      </c>
      <c r="C3" s="6"/>
      <c r="D3" s="6"/>
      <c r="E3" s="6"/>
      <c r="F3" s="6"/>
      <c r="G3" s="6"/>
      <c r="H3" s="122" t="s">
        <v>1494</v>
      </c>
      <c r="I3" s="8">
        <v>1.2200000000000001E-2</v>
      </c>
      <c r="J3" s="8">
        <v>1.1599999999999999E-2</v>
      </c>
      <c r="K3" s="8">
        <v>1.0200000000000001E-2</v>
      </c>
      <c r="L3" s="8">
        <v>1.01E-2</v>
      </c>
      <c r="M3" s="6">
        <v>1</v>
      </c>
      <c r="N3" s="8" t="s">
        <v>2811</v>
      </c>
      <c r="O3" s="10"/>
      <c r="P3" s="151">
        <v>0</v>
      </c>
      <c r="Q3" s="8">
        <v>0</v>
      </c>
      <c r="R3" s="8">
        <v>0</v>
      </c>
    </row>
    <row r="4" spans="1:18">
      <c r="A4" s="6" t="s">
        <v>2264</v>
      </c>
      <c r="B4" s="6" t="s">
        <v>1494</v>
      </c>
      <c r="C4" s="6" t="s">
        <v>1412</v>
      </c>
      <c r="D4" s="6" t="s">
        <v>2268</v>
      </c>
      <c r="E4" s="6"/>
      <c r="F4" s="6"/>
      <c r="G4" s="6"/>
      <c r="H4" s="122" t="s">
        <v>2464</v>
      </c>
      <c r="I4" s="8">
        <v>5.7000000000000002E-3</v>
      </c>
      <c r="J4" s="8">
        <v>3.3E-3</v>
      </c>
      <c r="K4" s="8">
        <v>3.8999999999999998E-3</v>
      </c>
      <c r="L4" s="8">
        <v>3.5999999999999999E-3</v>
      </c>
      <c r="M4" s="6">
        <v>2</v>
      </c>
      <c r="N4" s="8" t="s">
        <v>2811</v>
      </c>
      <c r="O4" s="10"/>
      <c r="P4" s="151">
        <v>0</v>
      </c>
      <c r="Q4" s="8">
        <v>0</v>
      </c>
      <c r="R4" s="8">
        <v>0</v>
      </c>
    </row>
    <row r="5" spans="1:18">
      <c r="A5" s="6" t="s">
        <v>2265</v>
      </c>
      <c r="B5" s="8">
        <v>1.1599999999999999E-2</v>
      </c>
      <c r="C5" s="8">
        <v>1.66E-2</v>
      </c>
      <c r="D5" s="8">
        <v>1.4376</v>
      </c>
      <c r="E5" s="6"/>
      <c r="F5" s="6"/>
      <c r="G5" s="6"/>
      <c r="H5" s="122" t="s">
        <v>2465</v>
      </c>
      <c r="I5" s="8">
        <v>1.23E-2</v>
      </c>
      <c r="J5" s="8">
        <v>1.1599999999999999E-2</v>
      </c>
      <c r="K5" s="8">
        <v>1.03E-2</v>
      </c>
      <c r="L5" s="8">
        <v>1.01E-2</v>
      </c>
      <c r="M5" s="6">
        <v>3</v>
      </c>
      <c r="N5" s="8" t="s">
        <v>2811</v>
      </c>
      <c r="O5" s="10"/>
      <c r="P5" s="151">
        <v>0</v>
      </c>
      <c r="Q5" s="8">
        <v>0</v>
      </c>
      <c r="R5" s="8">
        <v>0</v>
      </c>
    </row>
    <row r="6" spans="1:18">
      <c r="A6" s="6" t="s">
        <v>2266</v>
      </c>
      <c r="B6" s="8">
        <v>1.0200000000000001E-2</v>
      </c>
      <c r="C6" s="8">
        <v>1.23E-2</v>
      </c>
      <c r="D6" s="8">
        <v>1.2013</v>
      </c>
      <c r="E6" s="6"/>
      <c r="F6" s="6"/>
      <c r="G6" s="6"/>
      <c r="H6" s="122" t="s">
        <v>2466</v>
      </c>
      <c r="I6" s="8">
        <v>1.38E-2</v>
      </c>
      <c r="J6" s="8">
        <v>3.1600000000000003E-2</v>
      </c>
      <c r="K6" s="8">
        <v>1.6799999999999999E-2</v>
      </c>
      <c r="L6" s="8">
        <v>1.8100000000000002E-2</v>
      </c>
      <c r="M6" s="6">
        <v>4</v>
      </c>
      <c r="N6" s="8" t="s">
        <v>2811</v>
      </c>
      <c r="O6" s="10"/>
      <c r="P6" s="151">
        <v>0</v>
      </c>
      <c r="Q6" s="8">
        <v>0</v>
      </c>
      <c r="R6" s="8">
        <v>0</v>
      </c>
    </row>
    <row r="7" spans="1:18">
      <c r="A7" s="6" t="s">
        <v>2267</v>
      </c>
      <c r="B7" s="8">
        <v>1.01E-2</v>
      </c>
      <c r="C7" s="8">
        <v>1.32E-2</v>
      </c>
      <c r="D7" s="8">
        <v>1.3105</v>
      </c>
      <c r="E7" s="6"/>
      <c r="F7" s="6"/>
      <c r="G7" s="6"/>
      <c r="H7" s="122" t="s">
        <v>2467</v>
      </c>
      <c r="I7" s="8">
        <v>5.8999999999999999E-3</v>
      </c>
      <c r="J7" s="8">
        <v>-7.6E-3</v>
      </c>
      <c r="K7" s="8">
        <v>2.3E-3</v>
      </c>
      <c r="L7" s="8">
        <v>1.1999999999999999E-3</v>
      </c>
      <c r="M7" s="6">
        <v>5</v>
      </c>
      <c r="N7" s="8" t="s">
        <v>2811</v>
      </c>
      <c r="O7" s="6"/>
      <c r="P7" s="6"/>
      <c r="Q7" s="6"/>
      <c r="R7" s="6"/>
    </row>
    <row r="8" spans="1:18" ht="16">
      <c r="A8" s="6"/>
      <c r="B8" s="6"/>
      <c r="C8" s="6"/>
      <c r="D8" s="6"/>
      <c r="E8" s="6"/>
      <c r="F8" s="6"/>
      <c r="G8" s="152"/>
      <c r="H8" s="153" t="s">
        <v>2860</v>
      </c>
      <c r="I8" s="8">
        <v>8.6999999999999994E-3</v>
      </c>
      <c r="J8" s="8">
        <v>1.15E-2</v>
      </c>
      <c r="K8" s="8">
        <v>1.0200000000000001E-2</v>
      </c>
      <c r="L8" s="8">
        <v>1.01E-2</v>
      </c>
      <c r="M8" s="6">
        <v>6</v>
      </c>
      <c r="N8" s="8" t="s">
        <v>2812</v>
      </c>
      <c r="O8" s="10">
        <v>0.7</v>
      </c>
      <c r="P8" s="151">
        <v>2.2000000000000001E-3</v>
      </c>
      <c r="Q8" s="8">
        <v>2E-3</v>
      </c>
      <c r="R8" s="8">
        <v>1.9E-3</v>
      </c>
    </row>
    <row r="9" spans="1:18" ht="16">
      <c r="A9" s="6"/>
      <c r="B9" s="6"/>
      <c r="C9" s="6"/>
      <c r="D9" s="6"/>
      <c r="E9" s="6"/>
      <c r="F9" s="6"/>
      <c r="G9" s="152"/>
      <c r="H9" s="153" t="s">
        <v>2861</v>
      </c>
      <c r="I9" s="8">
        <v>1.0800000000000001E-2</v>
      </c>
      <c r="J9" s="8">
        <v>1.2E-2</v>
      </c>
      <c r="K9" s="8">
        <v>1.09E-2</v>
      </c>
      <c r="L9" s="8">
        <v>1.0800000000000001E-2</v>
      </c>
      <c r="M9" s="6">
        <v>7</v>
      </c>
      <c r="N9" s="8" t="s">
        <v>2812</v>
      </c>
      <c r="O9" s="10"/>
      <c r="P9" s="151">
        <v>0</v>
      </c>
      <c r="Q9" s="8">
        <v>0</v>
      </c>
      <c r="R9" s="8">
        <v>0</v>
      </c>
    </row>
    <row r="10" spans="1:18" ht="24">
      <c r="A10" s="154" t="s">
        <v>2818</v>
      </c>
      <c r="B10" s="154"/>
      <c r="C10" s="154"/>
      <c r="D10" s="154"/>
      <c r="E10" s="154"/>
      <c r="F10" s="6"/>
      <c r="G10" s="152"/>
      <c r="H10" s="153" t="s">
        <v>2834</v>
      </c>
      <c r="I10" s="8">
        <v>1.0500000000000001E-2</v>
      </c>
      <c r="J10" s="8">
        <v>1.2800000000000001E-2</v>
      </c>
      <c r="K10" s="8">
        <v>1.1599999999999999E-2</v>
      </c>
      <c r="L10" s="8">
        <v>1.15E-2</v>
      </c>
      <c r="M10" s="6">
        <v>8</v>
      </c>
      <c r="N10" s="8" t="s">
        <v>2812</v>
      </c>
      <c r="O10" s="10">
        <v>0</v>
      </c>
      <c r="P10" s="151">
        <v>0</v>
      </c>
      <c r="Q10" s="8">
        <v>0</v>
      </c>
      <c r="R10" s="8">
        <v>0</v>
      </c>
    </row>
    <row r="11" spans="1:18" ht="16">
      <c r="A11" s="6"/>
      <c r="B11" s="6"/>
      <c r="C11" s="6"/>
      <c r="D11" s="6"/>
      <c r="E11" s="6"/>
      <c r="F11" s="6"/>
      <c r="G11" s="152"/>
      <c r="H11" s="153" t="s">
        <v>2835</v>
      </c>
      <c r="I11" s="8">
        <v>0.01</v>
      </c>
      <c r="J11" s="8">
        <v>1.2E-2</v>
      </c>
      <c r="K11" s="8">
        <v>1.11E-2</v>
      </c>
      <c r="L11" s="8">
        <v>1.0999999999999999E-2</v>
      </c>
      <c r="M11" s="6">
        <v>9</v>
      </c>
      <c r="N11" s="8" t="s">
        <v>2812</v>
      </c>
      <c r="O11" s="10"/>
      <c r="P11" s="151">
        <v>0</v>
      </c>
      <c r="Q11" s="8">
        <v>0</v>
      </c>
      <c r="R11" s="8">
        <v>0</v>
      </c>
    </row>
    <row r="12" spans="1:18" ht="19">
      <c r="A12" s="155" t="s">
        <v>2819</v>
      </c>
      <c r="B12" s="155"/>
      <c r="C12" s="155"/>
      <c r="D12" s="155"/>
      <c r="E12" s="6"/>
      <c r="F12" s="6"/>
      <c r="G12" s="152"/>
      <c r="H12" s="153" t="s">
        <v>2836</v>
      </c>
      <c r="I12" s="8">
        <v>1.0200000000000001E-2</v>
      </c>
      <c r="J12" s="8">
        <v>1.2699999999999999E-2</v>
      </c>
      <c r="K12" s="8">
        <v>1.15E-2</v>
      </c>
      <c r="L12" s="8">
        <v>1.14E-2</v>
      </c>
      <c r="M12" s="6">
        <v>10</v>
      </c>
      <c r="N12" s="8" t="s">
        <v>2812</v>
      </c>
      <c r="O12" s="10">
        <v>0.1</v>
      </c>
      <c r="P12" s="151">
        <v>6.9999999999999999E-4</v>
      </c>
      <c r="Q12" s="8">
        <v>5.9999999999999995E-4</v>
      </c>
      <c r="R12" s="8">
        <v>6.9999999999999999E-4</v>
      </c>
    </row>
    <row r="13" spans="1:18" ht="16">
      <c r="A13" s="6"/>
      <c r="B13" s="6"/>
      <c r="C13" s="6"/>
      <c r="D13" s="6"/>
      <c r="E13" s="6"/>
      <c r="F13" s="6"/>
      <c r="G13" s="152"/>
      <c r="H13" s="153" t="s">
        <v>2862</v>
      </c>
      <c r="I13" s="8">
        <v>0.01</v>
      </c>
      <c r="J13" s="8">
        <v>1.14E-2</v>
      </c>
      <c r="K13" s="8">
        <v>1.0200000000000001E-2</v>
      </c>
      <c r="L13" s="8">
        <v>1.2200000000000001E-2</v>
      </c>
      <c r="M13" s="6">
        <v>11</v>
      </c>
      <c r="N13" s="8" t="s">
        <v>2812</v>
      </c>
      <c r="O13" s="10"/>
      <c r="P13" s="151">
        <v>5.0000000000000001E-4</v>
      </c>
      <c r="Q13" s="8">
        <v>5.0000000000000001E-4</v>
      </c>
      <c r="R13" s="8">
        <v>5.9999999999999995E-4</v>
      </c>
    </row>
    <row r="14" spans="1:18" ht="16">
      <c r="A14" s="78" t="s">
        <v>2332</v>
      </c>
      <c r="B14" s="78" t="s">
        <v>2820</v>
      </c>
      <c r="C14" s="159">
        <v>0.7</v>
      </c>
      <c r="D14" s="6"/>
      <c r="E14" s="6"/>
      <c r="F14" s="6"/>
      <c r="G14" s="152"/>
      <c r="H14" s="153" t="s">
        <v>2863</v>
      </c>
      <c r="I14" s="8">
        <v>9.5999999999999992E-3</v>
      </c>
      <c r="J14" s="8">
        <v>1.0800000000000001E-2</v>
      </c>
      <c r="K14" s="8">
        <v>1.04E-2</v>
      </c>
      <c r="L14" s="8">
        <v>1.0999999999999999E-2</v>
      </c>
      <c r="M14" s="6">
        <v>12</v>
      </c>
      <c r="N14" s="8" t="s">
        <v>2812</v>
      </c>
      <c r="O14" s="10"/>
      <c r="P14" s="151">
        <v>0</v>
      </c>
      <c r="Q14" s="8">
        <v>0</v>
      </c>
      <c r="R14" s="8">
        <v>0</v>
      </c>
    </row>
    <row r="15" spans="1:18" ht="16">
      <c r="A15" s="6" t="s">
        <v>506</v>
      </c>
      <c r="B15" s="10" t="s">
        <v>2821</v>
      </c>
      <c r="C15" s="160">
        <v>0.05</v>
      </c>
      <c r="D15" s="6"/>
      <c r="E15" s="6"/>
      <c r="F15" s="6"/>
      <c r="G15" s="152"/>
      <c r="H15" s="153" t="s">
        <v>2864</v>
      </c>
      <c r="I15" s="8">
        <v>9.4999999999999998E-3</v>
      </c>
      <c r="J15" s="8">
        <v>1.01E-2</v>
      </c>
      <c r="K15" s="8">
        <v>1.0200000000000001E-2</v>
      </c>
      <c r="L15" s="8">
        <v>1.0800000000000001E-2</v>
      </c>
      <c r="M15" s="6">
        <v>13</v>
      </c>
      <c r="N15" s="8" t="s">
        <v>2812</v>
      </c>
      <c r="O15" s="10"/>
      <c r="P15" s="151">
        <v>5.9999999999999995E-4</v>
      </c>
      <c r="Q15" s="8">
        <v>5.0000000000000001E-4</v>
      </c>
      <c r="R15" s="8">
        <v>5.9999999999999995E-4</v>
      </c>
    </row>
    <row r="16" spans="1:18" ht="16">
      <c r="A16" s="6" t="s">
        <v>2346</v>
      </c>
      <c r="B16" s="10" t="s">
        <v>2821</v>
      </c>
      <c r="C16" s="160">
        <v>0.05</v>
      </c>
      <c r="D16" s="6"/>
      <c r="E16" s="6"/>
      <c r="F16" s="6"/>
      <c r="G16" s="152"/>
      <c r="H16" s="153" t="s">
        <v>2837</v>
      </c>
      <c r="I16" s="8">
        <v>0.01</v>
      </c>
      <c r="J16" s="8">
        <v>1.15E-2</v>
      </c>
      <c r="K16" s="8">
        <v>1.0699999999999999E-2</v>
      </c>
      <c r="L16" s="8">
        <v>1.12E-2</v>
      </c>
      <c r="M16" s="6">
        <v>14</v>
      </c>
      <c r="N16" s="8" t="s">
        <v>2812</v>
      </c>
      <c r="O16" s="10">
        <v>0.05</v>
      </c>
      <c r="P16" s="151">
        <v>5.9999999999999995E-4</v>
      </c>
      <c r="Q16" s="8">
        <v>5.0000000000000001E-4</v>
      </c>
      <c r="R16" s="8">
        <v>5.0000000000000001E-4</v>
      </c>
    </row>
    <row r="17" spans="1:18" ht="16">
      <c r="A17" s="6" t="s">
        <v>2340</v>
      </c>
      <c r="B17" s="10" t="s">
        <v>2821</v>
      </c>
      <c r="C17" s="160">
        <v>0.05</v>
      </c>
      <c r="D17" s="6"/>
      <c r="E17" s="6"/>
      <c r="F17" s="6"/>
      <c r="G17" s="152"/>
      <c r="H17" s="153" t="s">
        <v>2865</v>
      </c>
      <c r="I17" s="8">
        <v>9.5999999999999992E-3</v>
      </c>
      <c r="J17" s="8">
        <v>1.18E-2</v>
      </c>
      <c r="K17" s="8">
        <v>1.0699999999999999E-2</v>
      </c>
      <c r="L17" s="8">
        <v>1.0800000000000001E-2</v>
      </c>
      <c r="M17" s="6">
        <v>15</v>
      </c>
      <c r="N17" s="8" t="s">
        <v>2812</v>
      </c>
      <c r="O17" s="10"/>
      <c r="P17" s="151">
        <v>0</v>
      </c>
      <c r="Q17" s="8">
        <v>0</v>
      </c>
      <c r="R17" s="8">
        <v>0</v>
      </c>
    </row>
    <row r="18" spans="1:18" ht="16">
      <c r="A18" s="6" t="s">
        <v>2474</v>
      </c>
      <c r="B18" s="10" t="s">
        <v>2822</v>
      </c>
      <c r="C18" s="160">
        <v>7.0000000000000007E-2</v>
      </c>
      <c r="D18" s="6"/>
      <c r="E18" s="6"/>
      <c r="F18" s="6"/>
      <c r="G18" s="152"/>
      <c r="H18" s="153" t="s">
        <v>2866</v>
      </c>
      <c r="I18" s="8">
        <v>8.6999999999999994E-3</v>
      </c>
      <c r="J18" s="8">
        <v>1.14E-2</v>
      </c>
      <c r="K18" s="8">
        <v>1.01E-2</v>
      </c>
      <c r="L18" s="8">
        <v>1.0200000000000001E-2</v>
      </c>
      <c r="M18" s="6">
        <v>16</v>
      </c>
      <c r="N18" s="8" t="s">
        <v>2812</v>
      </c>
      <c r="O18" s="10"/>
      <c r="P18" s="151">
        <v>0</v>
      </c>
      <c r="Q18" s="8">
        <v>0</v>
      </c>
      <c r="R18" s="8">
        <v>0</v>
      </c>
    </row>
    <row r="19" spans="1:18" ht="16">
      <c r="A19" s="6" t="s">
        <v>1610</v>
      </c>
      <c r="B19" s="10" t="s">
        <v>2829</v>
      </c>
      <c r="C19" s="160">
        <v>0.05</v>
      </c>
      <c r="D19" s="6"/>
      <c r="E19" s="6"/>
      <c r="F19" s="6"/>
      <c r="G19" s="152"/>
      <c r="H19" s="153" t="s">
        <v>2867</v>
      </c>
      <c r="I19" s="8">
        <v>9.4000000000000004E-3</v>
      </c>
      <c r="J19" s="8">
        <v>1.0999999999999999E-2</v>
      </c>
      <c r="K19" s="8">
        <v>1.04E-2</v>
      </c>
      <c r="L19" s="8">
        <v>1.0999999999999999E-2</v>
      </c>
      <c r="M19" s="6">
        <v>17</v>
      </c>
      <c r="N19" s="8" t="s">
        <v>2812</v>
      </c>
      <c r="O19" s="10"/>
      <c r="P19" s="151">
        <v>0</v>
      </c>
      <c r="Q19" s="8">
        <v>0</v>
      </c>
      <c r="R19" s="8">
        <v>0</v>
      </c>
    </row>
    <row r="20" spans="1:18" ht="16">
      <c r="A20" s="6" t="s">
        <v>2824</v>
      </c>
      <c r="B20" s="10" t="s">
        <v>498</v>
      </c>
      <c r="C20" s="160">
        <v>0.03</v>
      </c>
      <c r="D20" s="6"/>
      <c r="E20" s="6"/>
      <c r="F20" s="6"/>
      <c r="G20" s="152"/>
      <c r="H20" s="153" t="s">
        <v>2838</v>
      </c>
      <c r="I20" s="8">
        <v>9.7000000000000003E-3</v>
      </c>
      <c r="J20" s="8">
        <v>1.1599999999999999E-2</v>
      </c>
      <c r="K20" s="8">
        <v>1.12E-2</v>
      </c>
      <c r="L20" s="8">
        <v>1.11E-2</v>
      </c>
      <c r="M20" s="6">
        <v>18</v>
      </c>
      <c r="N20" s="8" t="s">
        <v>2812</v>
      </c>
      <c r="O20" s="10"/>
      <c r="P20" s="151">
        <v>0</v>
      </c>
      <c r="Q20" s="8">
        <v>0</v>
      </c>
      <c r="R20" s="8">
        <v>0</v>
      </c>
    </row>
    <row r="21" spans="1:18" ht="16">
      <c r="A21" s="6"/>
      <c r="B21" s="6"/>
      <c r="C21" s="6"/>
      <c r="D21" s="6"/>
      <c r="E21" s="6"/>
      <c r="F21" s="6"/>
      <c r="G21" s="152"/>
      <c r="H21" s="153" t="s">
        <v>2868</v>
      </c>
      <c r="I21" s="8">
        <v>8.5000000000000006E-3</v>
      </c>
      <c r="J21" s="8">
        <v>8.5000000000000006E-3</v>
      </c>
      <c r="K21" s="8">
        <v>8.0999999999999996E-3</v>
      </c>
      <c r="L21" s="8">
        <v>8.9999999999999993E-3</v>
      </c>
      <c r="M21" s="6">
        <v>19</v>
      </c>
      <c r="N21" s="8" t="s">
        <v>2812</v>
      </c>
      <c r="O21" s="10"/>
      <c r="P21" s="151">
        <v>0</v>
      </c>
      <c r="Q21" s="8">
        <v>0</v>
      </c>
      <c r="R21" s="8">
        <v>0</v>
      </c>
    </row>
    <row r="22" spans="1:18" ht="16">
      <c r="A22" s="6" t="s">
        <v>2813</v>
      </c>
      <c r="B22" s="6">
        <v>1</v>
      </c>
      <c r="C22" s="6"/>
      <c r="D22" s="6"/>
      <c r="E22" s="6"/>
      <c r="F22" s="6"/>
      <c r="G22" s="152"/>
      <c r="H22" s="153" t="s">
        <v>2839</v>
      </c>
      <c r="I22" s="8">
        <v>8.0999999999999996E-3</v>
      </c>
      <c r="J22" s="8">
        <v>6.4000000000000003E-3</v>
      </c>
      <c r="K22" s="8">
        <v>6.1999999999999998E-3</v>
      </c>
      <c r="L22" s="8">
        <v>8.0000000000000002E-3</v>
      </c>
      <c r="M22" s="6">
        <v>20</v>
      </c>
      <c r="N22" s="8" t="s">
        <v>2812</v>
      </c>
      <c r="O22" s="10"/>
      <c r="P22" s="151">
        <v>0</v>
      </c>
      <c r="Q22" s="8">
        <v>0</v>
      </c>
      <c r="R22" s="8">
        <v>0</v>
      </c>
    </row>
    <row r="23" spans="1:18" ht="16">
      <c r="A23" s="6" t="s">
        <v>2264</v>
      </c>
      <c r="B23" s="6" t="s">
        <v>1494</v>
      </c>
      <c r="C23" s="6" t="s">
        <v>1412</v>
      </c>
      <c r="D23" s="6" t="s">
        <v>2268</v>
      </c>
      <c r="E23" s="6"/>
      <c r="F23" s="6"/>
      <c r="G23" s="152"/>
      <c r="H23" s="153" t="s">
        <v>2840</v>
      </c>
      <c r="I23" s="8">
        <v>1.2200000000000001E-2</v>
      </c>
      <c r="J23" s="8">
        <v>1.35E-2</v>
      </c>
      <c r="K23" s="8">
        <v>1.23E-2</v>
      </c>
      <c r="L23" s="8">
        <v>1.2200000000000001E-2</v>
      </c>
      <c r="M23" s="6">
        <v>21</v>
      </c>
      <c r="N23" s="8" t="s">
        <v>2812</v>
      </c>
      <c r="O23" s="10"/>
      <c r="P23" s="151">
        <v>0</v>
      </c>
      <c r="Q23" s="8">
        <v>0</v>
      </c>
      <c r="R23" s="8">
        <v>0</v>
      </c>
    </row>
    <row r="24" spans="1:18" ht="16">
      <c r="A24" s="6" t="s">
        <v>2265</v>
      </c>
      <c r="B24" s="8">
        <v>1.1599999999999999E-2</v>
      </c>
      <c r="C24" s="8">
        <v>1.1900000000000001E-2</v>
      </c>
      <c r="D24" s="8">
        <v>1.0335000000000001</v>
      </c>
      <c r="E24" s="6"/>
      <c r="F24" s="6"/>
      <c r="G24" s="152"/>
      <c r="H24" s="153" t="s">
        <v>2869</v>
      </c>
      <c r="I24" s="8">
        <v>9.7000000000000003E-3</v>
      </c>
      <c r="J24" s="8">
        <v>1.18E-2</v>
      </c>
      <c r="K24" s="8">
        <v>1.06E-2</v>
      </c>
      <c r="L24" s="8">
        <v>1.0699999999999999E-2</v>
      </c>
      <c r="M24" s="6">
        <v>22</v>
      </c>
      <c r="N24" s="8" t="s">
        <v>2812</v>
      </c>
      <c r="O24" s="10">
        <v>0.05</v>
      </c>
      <c r="P24" s="151">
        <v>5.9999999999999995E-4</v>
      </c>
      <c r="Q24" s="8">
        <v>5.9999999999999995E-4</v>
      </c>
      <c r="R24" s="8">
        <v>5.9999999999999995E-4</v>
      </c>
    </row>
    <row r="25" spans="1:18" ht="16">
      <c r="A25" s="6" t="s">
        <v>2266</v>
      </c>
      <c r="B25" s="8">
        <v>1.0200000000000001E-2</v>
      </c>
      <c r="C25" s="8">
        <v>1.0999999999999999E-2</v>
      </c>
      <c r="D25" s="8">
        <v>1.0827</v>
      </c>
      <c r="E25" s="6"/>
      <c r="F25" s="6"/>
      <c r="G25" s="152"/>
      <c r="H25" s="153" t="s">
        <v>2870</v>
      </c>
      <c r="I25" s="8">
        <v>1.01E-2</v>
      </c>
      <c r="J25" s="8">
        <v>1.17E-2</v>
      </c>
      <c r="K25" s="8">
        <v>1.1599999999999999E-2</v>
      </c>
      <c r="L25" s="8">
        <v>1.1900000000000001E-2</v>
      </c>
      <c r="M25" s="6">
        <v>23</v>
      </c>
      <c r="N25" s="8" t="s">
        <v>2812</v>
      </c>
      <c r="O25" s="10"/>
      <c r="P25" s="151">
        <v>0</v>
      </c>
      <c r="Q25" s="8">
        <v>0</v>
      </c>
      <c r="R25" s="8">
        <v>0</v>
      </c>
    </row>
    <row r="26" spans="1:18" ht="16">
      <c r="A26" s="6" t="s">
        <v>2267</v>
      </c>
      <c r="B26" s="8">
        <v>1.01E-2</v>
      </c>
      <c r="C26" s="8">
        <v>1.12E-2</v>
      </c>
      <c r="D26" s="8">
        <v>1.1129</v>
      </c>
      <c r="E26" s="6"/>
      <c r="F26" s="6"/>
      <c r="G26" s="152"/>
      <c r="H26" s="153" t="s">
        <v>2871</v>
      </c>
      <c r="I26" s="8">
        <v>1.09E-2</v>
      </c>
      <c r="J26" s="8">
        <v>1.17E-2</v>
      </c>
      <c r="K26" s="8">
        <v>1.06E-2</v>
      </c>
      <c r="L26" s="8">
        <v>9.5999999999999992E-3</v>
      </c>
      <c r="M26" s="6">
        <v>24</v>
      </c>
      <c r="N26" s="8" t="s">
        <v>2812</v>
      </c>
      <c r="O26" s="10"/>
      <c r="P26" s="151">
        <v>5.0000000000000001E-4</v>
      </c>
      <c r="Q26" s="8">
        <v>5.0000000000000001E-4</v>
      </c>
      <c r="R26" s="8">
        <v>5.0000000000000001E-4</v>
      </c>
    </row>
    <row r="27" spans="1:18" ht="16">
      <c r="A27" s="6"/>
      <c r="B27" s="6"/>
      <c r="C27" s="6"/>
      <c r="D27" s="6"/>
      <c r="E27" s="6"/>
      <c r="F27" s="6"/>
      <c r="G27" s="152"/>
      <c r="H27" s="153" t="s">
        <v>2841</v>
      </c>
      <c r="I27" s="8">
        <v>1.04E-2</v>
      </c>
      <c r="J27" s="8">
        <v>9.5999999999999992E-3</v>
      </c>
      <c r="K27" s="8">
        <v>9.9000000000000008E-3</v>
      </c>
      <c r="L27" s="8">
        <v>1.04E-2</v>
      </c>
      <c r="M27" s="6">
        <v>25</v>
      </c>
      <c r="N27" s="8" t="s">
        <v>2812</v>
      </c>
      <c r="O27" s="10"/>
      <c r="P27" s="151">
        <v>0</v>
      </c>
      <c r="Q27" s="8">
        <v>0</v>
      </c>
      <c r="R27" s="8">
        <v>0</v>
      </c>
    </row>
    <row r="28" spans="1:18" ht="16">
      <c r="A28" s="6"/>
      <c r="B28" s="6"/>
      <c r="C28" s="6"/>
      <c r="D28" s="6"/>
      <c r="E28" s="6"/>
      <c r="F28" s="6"/>
      <c r="G28" s="152"/>
      <c r="H28" s="156" t="s">
        <v>2872</v>
      </c>
      <c r="I28" s="8">
        <v>7.9000000000000008E-3</v>
      </c>
      <c r="J28" s="8">
        <v>1.1599999999999999E-2</v>
      </c>
      <c r="K28" s="8">
        <v>1.0200000000000001E-2</v>
      </c>
      <c r="L28" s="8">
        <v>0.01</v>
      </c>
      <c r="M28" s="6">
        <v>27</v>
      </c>
      <c r="N28" s="8" t="s">
        <v>2812</v>
      </c>
      <c r="O28" s="10"/>
      <c r="P28" s="151">
        <v>0</v>
      </c>
      <c r="Q28" s="8">
        <v>0</v>
      </c>
      <c r="R28" s="8">
        <v>0</v>
      </c>
    </row>
    <row r="29" spans="1:18" ht="19">
      <c r="A29" s="155" t="s">
        <v>2825</v>
      </c>
      <c r="B29" s="155"/>
      <c r="C29" s="155"/>
      <c r="D29" s="155"/>
      <c r="E29" s="155"/>
      <c r="F29" s="155"/>
      <c r="G29" s="155"/>
      <c r="H29" s="156" t="s">
        <v>2873</v>
      </c>
      <c r="I29" s="8">
        <v>8.9999999999999993E-3</v>
      </c>
      <c r="J29" s="8">
        <v>1.3299999999999999E-2</v>
      </c>
      <c r="K29" s="8">
        <v>1.24E-2</v>
      </c>
      <c r="L29" s="8">
        <v>1.3899999999999999E-2</v>
      </c>
      <c r="M29" s="6">
        <v>28</v>
      </c>
      <c r="N29" s="8" t="s">
        <v>2812</v>
      </c>
      <c r="O29" s="10">
        <v>7.0000000000000007E-2</v>
      </c>
      <c r="P29" s="151">
        <v>8.9999999999999998E-4</v>
      </c>
      <c r="Q29" s="8">
        <v>8.0000000000000004E-4</v>
      </c>
      <c r="R29" s="8">
        <v>8.0000000000000004E-4</v>
      </c>
    </row>
    <row r="30" spans="1:18" ht="16">
      <c r="A30" s="6"/>
      <c r="B30" s="6"/>
      <c r="C30" s="6"/>
      <c r="D30" s="6"/>
      <c r="E30" s="6"/>
      <c r="F30" s="6"/>
      <c r="G30" s="152"/>
      <c r="H30" s="156" t="s">
        <v>2874</v>
      </c>
      <c r="I30" s="8">
        <v>9.5999999999999992E-3</v>
      </c>
      <c r="J30" s="8">
        <v>1.09E-2</v>
      </c>
      <c r="K30" s="8">
        <v>0.01</v>
      </c>
      <c r="L30" s="8">
        <v>9.9000000000000008E-3</v>
      </c>
      <c r="M30" s="6">
        <v>29</v>
      </c>
      <c r="N30" s="8" t="s">
        <v>2812</v>
      </c>
      <c r="O30" s="10"/>
      <c r="P30" s="151">
        <v>0</v>
      </c>
      <c r="Q30" s="8">
        <v>0</v>
      </c>
      <c r="R30" s="8">
        <v>0</v>
      </c>
    </row>
    <row r="31" spans="1:18" ht="16">
      <c r="A31" s="78" t="s">
        <v>62</v>
      </c>
      <c r="B31" s="78" t="s">
        <v>138</v>
      </c>
      <c r="C31" s="78" t="s">
        <v>255</v>
      </c>
      <c r="D31" s="6"/>
      <c r="E31" s="6"/>
      <c r="F31" s="6"/>
      <c r="G31" s="152"/>
      <c r="H31" s="156" t="s">
        <v>2875</v>
      </c>
      <c r="I31" s="8">
        <v>6.4000000000000003E-3</v>
      </c>
      <c r="J31" s="8">
        <v>1.06E-2</v>
      </c>
      <c r="K31" s="8">
        <v>6.0000000000000001E-3</v>
      </c>
      <c r="L31" s="8">
        <v>6.7000000000000002E-3</v>
      </c>
      <c r="M31" s="6">
        <v>30</v>
      </c>
      <c r="N31" s="8" t="s">
        <v>2812</v>
      </c>
      <c r="O31" s="10"/>
      <c r="P31" s="151">
        <v>0</v>
      </c>
      <c r="Q31" s="8">
        <v>0</v>
      </c>
      <c r="R31" s="8">
        <v>0</v>
      </c>
    </row>
    <row r="32" spans="1:18" ht="16">
      <c r="A32" s="6" t="s">
        <v>2332</v>
      </c>
      <c r="B32" s="10">
        <v>0.4</v>
      </c>
      <c r="C32" s="6" t="s">
        <v>2820</v>
      </c>
      <c r="D32" s="6"/>
      <c r="E32" s="6"/>
      <c r="F32" s="6"/>
      <c r="G32" s="152"/>
      <c r="H32" s="156" t="s">
        <v>2876</v>
      </c>
      <c r="I32" s="8">
        <v>6.6E-3</v>
      </c>
      <c r="J32" s="8">
        <v>1.18E-2</v>
      </c>
      <c r="K32" s="8">
        <v>7.7000000000000002E-3</v>
      </c>
      <c r="L32" s="8">
        <v>8.6999999999999994E-3</v>
      </c>
      <c r="M32" s="6">
        <v>31</v>
      </c>
      <c r="N32" s="8" t="s">
        <v>2812</v>
      </c>
      <c r="O32" s="10">
        <v>0.03</v>
      </c>
      <c r="P32" s="151">
        <v>1.2999999999999999E-3</v>
      </c>
      <c r="Q32" s="8">
        <v>1.6000000000000001E-3</v>
      </c>
      <c r="R32" s="8">
        <v>1.6999999999999999E-3</v>
      </c>
    </row>
    <row r="33" spans="1:18" ht="16">
      <c r="A33" s="6" t="s">
        <v>2350</v>
      </c>
      <c r="B33" s="10">
        <v>7.0000000000000007E-2</v>
      </c>
      <c r="C33" s="6" t="s">
        <v>2821</v>
      </c>
      <c r="D33" s="6"/>
      <c r="E33" s="6"/>
      <c r="F33" s="6"/>
      <c r="G33" s="152"/>
      <c r="H33" s="156" t="s">
        <v>2842</v>
      </c>
      <c r="I33" s="8">
        <v>2.07E-2</v>
      </c>
      <c r="J33" s="8">
        <v>1.6500000000000001E-2</v>
      </c>
      <c r="K33" s="8">
        <v>2.0400000000000001E-2</v>
      </c>
      <c r="L33" s="8">
        <v>2.07E-2</v>
      </c>
      <c r="M33" s="6">
        <v>32</v>
      </c>
      <c r="N33" s="8" t="s">
        <v>2812</v>
      </c>
      <c r="O33" s="10"/>
      <c r="P33" s="151">
        <v>1.2999999999999999E-3</v>
      </c>
      <c r="Q33" s="8">
        <v>1.6000000000000001E-3</v>
      </c>
      <c r="R33" s="8">
        <v>1.6999999999999999E-3</v>
      </c>
    </row>
    <row r="34" spans="1:18" ht="16">
      <c r="A34" s="6" t="s">
        <v>2340</v>
      </c>
      <c r="B34" s="10">
        <v>0.05</v>
      </c>
      <c r="C34" s="6" t="s">
        <v>2821</v>
      </c>
      <c r="D34" s="6"/>
      <c r="E34" s="6"/>
      <c r="F34" s="6"/>
      <c r="G34" s="152"/>
      <c r="H34" s="157" t="s">
        <v>2877</v>
      </c>
      <c r="I34" s="8">
        <v>8.0999999999999996E-3</v>
      </c>
      <c r="J34" s="8">
        <v>3.0000000000000001E-3</v>
      </c>
      <c r="K34" s="8">
        <v>3.7000000000000002E-3</v>
      </c>
      <c r="L34" s="8">
        <v>4.8999999999999998E-3</v>
      </c>
      <c r="M34" s="6">
        <v>33</v>
      </c>
      <c r="N34" s="8" t="s">
        <v>37</v>
      </c>
      <c r="O34" s="10"/>
      <c r="P34" s="151">
        <v>0</v>
      </c>
      <c r="Q34" s="8">
        <v>0</v>
      </c>
      <c r="R34" s="8">
        <v>0</v>
      </c>
    </row>
    <row r="35" spans="1:18" ht="16">
      <c r="A35" s="6" t="s">
        <v>2826</v>
      </c>
      <c r="B35" s="10">
        <v>0.04</v>
      </c>
      <c r="C35" s="6" t="s">
        <v>2821</v>
      </c>
      <c r="D35" s="6"/>
      <c r="E35" s="6"/>
      <c r="F35" s="6"/>
      <c r="G35" s="152"/>
      <c r="H35" s="157" t="s">
        <v>2843</v>
      </c>
      <c r="I35" s="8">
        <v>8.2000000000000007E-3</v>
      </c>
      <c r="J35" s="8">
        <v>-5.0000000000000001E-4</v>
      </c>
      <c r="K35" s="8">
        <v>1.1999999999999999E-3</v>
      </c>
      <c r="L35" s="8">
        <v>3.0999999999999999E-3</v>
      </c>
      <c r="M35" s="6">
        <v>34</v>
      </c>
      <c r="N35" s="8" t="s">
        <v>37</v>
      </c>
      <c r="O35" s="10"/>
      <c r="P35" s="151">
        <v>0</v>
      </c>
      <c r="Q35" s="8">
        <v>0</v>
      </c>
      <c r="R35" s="8">
        <v>0</v>
      </c>
    </row>
    <row r="36" spans="1:18" ht="16">
      <c r="A36" s="6" t="s">
        <v>2474</v>
      </c>
      <c r="B36" s="10">
        <v>0.1</v>
      </c>
      <c r="C36" s="6" t="s">
        <v>2822</v>
      </c>
      <c r="D36" s="6"/>
      <c r="E36" s="6"/>
      <c r="F36" s="6"/>
      <c r="G36" s="152"/>
      <c r="H36" s="157" t="s">
        <v>2878</v>
      </c>
      <c r="I36" s="8">
        <v>8.0999999999999996E-3</v>
      </c>
      <c r="J36" s="8">
        <v>6.7000000000000002E-3</v>
      </c>
      <c r="K36" s="8">
        <v>6.1999999999999998E-3</v>
      </c>
      <c r="L36" s="8">
        <v>7.0000000000000001E-3</v>
      </c>
      <c r="M36" s="6">
        <v>35</v>
      </c>
      <c r="N36" s="8" t="s">
        <v>37</v>
      </c>
      <c r="O36" s="10"/>
      <c r="P36" s="151">
        <v>0</v>
      </c>
      <c r="Q36" s="8">
        <v>0</v>
      </c>
      <c r="R36" s="8">
        <v>0</v>
      </c>
    </row>
    <row r="37" spans="1:18" ht="16">
      <c r="A37" s="6" t="s">
        <v>2341</v>
      </c>
      <c r="B37" s="10">
        <v>0.1</v>
      </c>
      <c r="C37" s="6" t="s">
        <v>2827</v>
      </c>
      <c r="D37" s="6"/>
      <c r="E37" s="6"/>
      <c r="F37" s="6"/>
      <c r="G37" s="152"/>
      <c r="H37" s="157" t="s">
        <v>2879</v>
      </c>
      <c r="I37" s="8">
        <v>8.6999999999999994E-3</v>
      </c>
      <c r="J37" s="8">
        <v>1.1900000000000001E-2</v>
      </c>
      <c r="K37" s="8">
        <v>9.2999999999999992E-3</v>
      </c>
      <c r="L37" s="8">
        <v>9.4999999999999998E-3</v>
      </c>
      <c r="M37" s="6">
        <v>36</v>
      </c>
      <c r="N37" s="8" t="s">
        <v>37</v>
      </c>
      <c r="O37" s="10"/>
      <c r="P37" s="151">
        <v>0</v>
      </c>
      <c r="Q37" s="8">
        <v>0</v>
      </c>
      <c r="R37" s="8">
        <v>0</v>
      </c>
    </row>
    <row r="38" spans="1:18" ht="16">
      <c r="A38" s="6" t="s">
        <v>2828</v>
      </c>
      <c r="B38" s="10">
        <v>0.06</v>
      </c>
      <c r="C38" s="6" t="s">
        <v>2822</v>
      </c>
      <c r="D38" s="6"/>
      <c r="E38" s="6"/>
      <c r="F38" s="6"/>
      <c r="G38" s="152"/>
      <c r="H38" s="157" t="s">
        <v>2844</v>
      </c>
      <c r="I38" s="8">
        <v>9.7999999999999997E-3</v>
      </c>
      <c r="J38" s="8">
        <v>1.2699999999999999E-2</v>
      </c>
      <c r="K38" s="8">
        <v>8.8999999999999999E-3</v>
      </c>
      <c r="L38" s="8">
        <v>9.1999999999999998E-3</v>
      </c>
      <c r="M38" s="6">
        <v>37</v>
      </c>
      <c r="N38" s="8" t="s">
        <v>37</v>
      </c>
      <c r="O38" s="10"/>
      <c r="P38" s="151">
        <v>0</v>
      </c>
      <c r="Q38" s="8">
        <v>0</v>
      </c>
      <c r="R38" s="8">
        <v>0</v>
      </c>
    </row>
    <row r="39" spans="1:18" ht="16">
      <c r="A39" s="6" t="s">
        <v>2824</v>
      </c>
      <c r="B39" s="10">
        <v>0.05</v>
      </c>
      <c r="C39" s="6" t="s">
        <v>498</v>
      </c>
      <c r="D39" s="6"/>
      <c r="E39" s="6"/>
      <c r="F39" s="6"/>
      <c r="G39" s="152"/>
      <c r="H39" s="157" t="s">
        <v>2845</v>
      </c>
      <c r="I39" s="8">
        <v>9.9000000000000008E-3</v>
      </c>
      <c r="J39" s="8">
        <v>1.3599999999999999E-2</v>
      </c>
      <c r="K39" s="8">
        <v>8.8000000000000005E-3</v>
      </c>
      <c r="L39" s="8">
        <v>9.7000000000000003E-3</v>
      </c>
      <c r="M39" s="6">
        <v>38</v>
      </c>
      <c r="N39" s="8" t="s">
        <v>37</v>
      </c>
      <c r="O39" s="10"/>
      <c r="P39" s="151">
        <v>0</v>
      </c>
      <c r="Q39" s="8">
        <v>0</v>
      </c>
      <c r="R39" s="8">
        <v>0</v>
      </c>
    </row>
    <row r="40" spans="1:18" ht="16">
      <c r="A40" s="6" t="s">
        <v>1452</v>
      </c>
      <c r="B40" s="10">
        <v>0.05</v>
      </c>
      <c r="C40" s="6" t="s">
        <v>2829</v>
      </c>
      <c r="D40" s="6"/>
      <c r="E40" s="6"/>
      <c r="F40" s="6"/>
      <c r="G40" s="152"/>
      <c r="H40" s="157" t="s">
        <v>2846</v>
      </c>
      <c r="I40" s="8">
        <v>1.0699999999999999E-2</v>
      </c>
      <c r="J40" s="8">
        <v>1.17E-2</v>
      </c>
      <c r="K40" s="8">
        <v>1.09E-2</v>
      </c>
      <c r="L40" s="8">
        <v>1.1299999999999999E-2</v>
      </c>
      <c r="M40" s="6">
        <v>39</v>
      </c>
      <c r="N40" s="8" t="s">
        <v>37</v>
      </c>
      <c r="O40" s="10"/>
      <c r="P40" s="151">
        <v>0</v>
      </c>
      <c r="Q40" s="8">
        <v>0</v>
      </c>
      <c r="R40" s="8">
        <v>0</v>
      </c>
    </row>
    <row r="41" spans="1:18" ht="16">
      <c r="A41" s="6" t="s">
        <v>1646</v>
      </c>
      <c r="B41" s="10">
        <v>0.04</v>
      </c>
      <c r="C41" s="6" t="s">
        <v>2830</v>
      </c>
      <c r="D41" s="6"/>
      <c r="E41" s="6"/>
      <c r="F41" s="6"/>
      <c r="G41" s="152"/>
      <c r="H41" s="157" t="s">
        <v>2880</v>
      </c>
      <c r="I41" s="8">
        <v>7.3000000000000001E-3</v>
      </c>
      <c r="J41" s="8">
        <v>1E-4</v>
      </c>
      <c r="K41" s="8">
        <v>3.8999999999999998E-3</v>
      </c>
      <c r="L41" s="8">
        <v>4.4000000000000003E-3</v>
      </c>
      <c r="M41" s="6">
        <v>40</v>
      </c>
      <c r="N41" s="8" t="s">
        <v>37</v>
      </c>
      <c r="O41" s="10"/>
      <c r="P41" s="151">
        <v>0</v>
      </c>
      <c r="Q41" s="8">
        <v>0</v>
      </c>
      <c r="R41" s="8">
        <v>0</v>
      </c>
    </row>
    <row r="42" spans="1:18" ht="16">
      <c r="A42" s="6" t="s">
        <v>1289</v>
      </c>
      <c r="B42" s="10">
        <v>0.04</v>
      </c>
      <c r="C42" s="6" t="s">
        <v>60</v>
      </c>
      <c r="D42" s="6"/>
      <c r="E42" s="6"/>
      <c r="F42" s="6"/>
      <c r="G42" s="152"/>
      <c r="H42" s="157" t="s">
        <v>2847</v>
      </c>
      <c r="I42" s="8">
        <v>1.0200000000000001E-2</v>
      </c>
      <c r="J42" s="8">
        <v>7.7999999999999996E-3</v>
      </c>
      <c r="K42" s="8">
        <v>9.4000000000000004E-3</v>
      </c>
      <c r="L42" s="8">
        <v>6.1999999999999998E-3</v>
      </c>
      <c r="M42" s="6">
        <v>41</v>
      </c>
      <c r="N42" s="8" t="s">
        <v>37</v>
      </c>
      <c r="O42" s="10"/>
      <c r="P42" s="151">
        <v>0</v>
      </c>
      <c r="Q42" s="8">
        <v>0</v>
      </c>
      <c r="R42" s="8">
        <v>0</v>
      </c>
    </row>
    <row r="43" spans="1:18" ht="16">
      <c r="A43" s="6"/>
      <c r="B43" s="6"/>
      <c r="C43" s="6"/>
      <c r="D43" s="6"/>
      <c r="E43" s="6"/>
      <c r="F43" s="6"/>
      <c r="G43" s="152"/>
      <c r="H43" s="157" t="s">
        <v>2848</v>
      </c>
      <c r="I43" s="8">
        <v>4.7000000000000002E-3</v>
      </c>
      <c r="J43" s="8">
        <v>4.5999999999999999E-3</v>
      </c>
      <c r="K43" s="8">
        <v>8.9999999999999993E-3</v>
      </c>
      <c r="L43" s="8">
        <v>2.8E-3</v>
      </c>
      <c r="M43" s="6">
        <v>42</v>
      </c>
      <c r="N43" s="8" t="s">
        <v>37</v>
      </c>
      <c r="O43" s="10"/>
      <c r="P43" s="151">
        <v>0</v>
      </c>
      <c r="Q43" s="8">
        <v>0</v>
      </c>
      <c r="R43" s="8">
        <v>0</v>
      </c>
    </row>
    <row r="44" spans="1:18" ht="16">
      <c r="A44" s="6" t="s">
        <v>2813</v>
      </c>
      <c r="B44" s="6">
        <v>1</v>
      </c>
      <c r="C44" s="6"/>
      <c r="D44" s="6"/>
      <c r="E44" s="6"/>
      <c r="F44" s="6"/>
      <c r="G44" s="152"/>
      <c r="H44" s="157" t="s">
        <v>2849</v>
      </c>
      <c r="I44" s="8">
        <v>7.7999999999999996E-3</v>
      </c>
      <c r="J44" s="8">
        <v>1.0800000000000001E-2</v>
      </c>
      <c r="K44" s="8">
        <v>7.1000000000000004E-3</v>
      </c>
      <c r="L44" s="8">
        <v>8.0000000000000002E-3</v>
      </c>
      <c r="M44" s="6">
        <v>44</v>
      </c>
      <c r="N44" s="8" t="s">
        <v>37</v>
      </c>
      <c r="O44" s="10"/>
      <c r="P44" s="151">
        <v>0</v>
      </c>
      <c r="Q44" s="8">
        <v>0</v>
      </c>
      <c r="R44" s="8">
        <v>0</v>
      </c>
    </row>
    <row r="45" spans="1:18" ht="16">
      <c r="A45" s="6" t="s">
        <v>2264</v>
      </c>
      <c r="B45" s="6" t="s">
        <v>1494</v>
      </c>
      <c r="C45" s="6" t="s">
        <v>1412</v>
      </c>
      <c r="D45" s="6" t="s">
        <v>2268</v>
      </c>
      <c r="E45" s="6"/>
      <c r="F45" s="6"/>
      <c r="G45" s="152"/>
      <c r="H45" s="157" t="s">
        <v>2881</v>
      </c>
      <c r="I45" s="8">
        <v>8.3000000000000001E-3</v>
      </c>
      <c r="J45" s="8">
        <v>1.35E-2</v>
      </c>
      <c r="K45" s="8">
        <v>1.17E-2</v>
      </c>
      <c r="L45" s="8">
        <v>1.14E-2</v>
      </c>
      <c r="M45" s="6">
        <v>45</v>
      </c>
      <c r="N45" s="8" t="s">
        <v>37</v>
      </c>
      <c r="O45" s="10"/>
      <c r="P45" s="151">
        <v>0</v>
      </c>
      <c r="Q45" s="8">
        <v>0</v>
      </c>
      <c r="R45" s="8">
        <v>0</v>
      </c>
    </row>
    <row r="46" spans="1:18" ht="16">
      <c r="A46" s="6" t="s">
        <v>2265</v>
      </c>
      <c r="B46" s="8">
        <v>1.1599999999999999E-2</v>
      </c>
      <c r="C46" s="8">
        <v>1.2999999999999999E-2</v>
      </c>
      <c r="D46" s="8">
        <v>1.1241000000000001</v>
      </c>
      <c r="E46" s="6"/>
      <c r="F46" s="6"/>
      <c r="G46" s="152"/>
      <c r="H46" s="157" t="s">
        <v>2882</v>
      </c>
      <c r="I46" s="8">
        <v>1.54E-2</v>
      </c>
      <c r="J46" s="8">
        <v>1.03E-2</v>
      </c>
      <c r="K46" s="8">
        <v>-1E-4</v>
      </c>
      <c r="L46" s="8">
        <v>4.4999999999999997E-3</v>
      </c>
      <c r="M46" s="6">
        <v>46</v>
      </c>
      <c r="N46" s="8" t="s">
        <v>37</v>
      </c>
      <c r="O46" s="10"/>
      <c r="P46" s="151">
        <v>0</v>
      </c>
      <c r="Q46" s="8">
        <v>0</v>
      </c>
      <c r="R46" s="8">
        <v>0</v>
      </c>
    </row>
    <row r="47" spans="1:18" ht="16">
      <c r="A47" s="6" t="s">
        <v>2266</v>
      </c>
      <c r="B47" s="8">
        <v>1.0200000000000001E-2</v>
      </c>
      <c r="C47" s="8">
        <v>1.1900000000000001E-2</v>
      </c>
      <c r="D47" s="8">
        <v>1.1674</v>
      </c>
      <c r="E47" s="6"/>
      <c r="F47" s="6"/>
      <c r="G47" s="152"/>
      <c r="H47" s="157" t="s">
        <v>2883</v>
      </c>
      <c r="I47" s="8">
        <v>7.9000000000000008E-3</v>
      </c>
      <c r="J47" s="8">
        <v>9.7000000000000003E-3</v>
      </c>
      <c r="K47" s="8">
        <v>4.0000000000000001E-3</v>
      </c>
      <c r="L47" s="8">
        <v>6.4000000000000003E-3</v>
      </c>
      <c r="M47" s="6">
        <v>47</v>
      </c>
      <c r="N47" s="8" t="s">
        <v>37</v>
      </c>
      <c r="O47" s="10"/>
      <c r="P47" s="151">
        <v>0</v>
      </c>
      <c r="Q47" s="8">
        <v>0</v>
      </c>
      <c r="R47" s="8">
        <v>0</v>
      </c>
    </row>
    <row r="48" spans="1:18" ht="16">
      <c r="A48" s="6" t="s">
        <v>2267</v>
      </c>
      <c r="B48" s="8">
        <v>1.01E-2</v>
      </c>
      <c r="C48" s="8">
        <v>1.24E-2</v>
      </c>
      <c r="D48" s="8">
        <v>1.23</v>
      </c>
      <c r="E48" s="6"/>
      <c r="F48" s="6"/>
      <c r="G48" s="152"/>
      <c r="H48" s="157" t="s">
        <v>2850</v>
      </c>
      <c r="I48" s="8">
        <v>6.6E-3</v>
      </c>
      <c r="J48" s="8">
        <v>2.18E-2</v>
      </c>
      <c r="K48" s="8">
        <v>1.01E-2</v>
      </c>
      <c r="L48" s="8">
        <v>1.23E-2</v>
      </c>
      <c r="M48" s="6">
        <v>48</v>
      </c>
      <c r="N48" s="8" t="s">
        <v>37</v>
      </c>
      <c r="O48" s="10"/>
      <c r="P48" s="151">
        <v>0</v>
      </c>
      <c r="Q48" s="8">
        <v>0</v>
      </c>
      <c r="R48" s="8">
        <v>0</v>
      </c>
    </row>
    <row r="49" spans="1:18" ht="16">
      <c r="A49" s="6"/>
      <c r="B49" s="6"/>
      <c r="C49" s="6"/>
      <c r="D49" s="6"/>
      <c r="E49" s="6"/>
      <c r="F49" s="6"/>
      <c r="G49" s="152"/>
      <c r="H49" s="157" t="s">
        <v>2884</v>
      </c>
      <c r="I49" s="8">
        <v>5.4999999999999997E-3</v>
      </c>
      <c r="J49" s="8">
        <v>2.0299999999999999E-2</v>
      </c>
      <c r="K49" s="8">
        <v>7.9000000000000008E-3</v>
      </c>
      <c r="L49" s="8">
        <v>1.1599999999999999E-2</v>
      </c>
      <c r="M49" s="6">
        <v>49</v>
      </c>
      <c r="N49" s="8" t="s">
        <v>37</v>
      </c>
      <c r="O49" s="10"/>
      <c r="P49" s="151">
        <v>0</v>
      </c>
      <c r="Q49" s="8">
        <v>0</v>
      </c>
      <c r="R49" s="8">
        <v>0</v>
      </c>
    </row>
    <row r="50" spans="1:18" ht="16">
      <c r="A50" s="6"/>
      <c r="B50" s="6"/>
      <c r="C50" s="6"/>
      <c r="D50" s="6"/>
      <c r="E50" s="6"/>
      <c r="F50" s="6"/>
      <c r="G50" s="152"/>
      <c r="H50" s="157" t="s">
        <v>2851</v>
      </c>
      <c r="I50" s="8">
        <v>1.0800000000000001E-2</v>
      </c>
      <c r="J50" s="8">
        <v>3.4500000000000003E-2</v>
      </c>
      <c r="K50" s="8">
        <v>1.7299999999999999E-2</v>
      </c>
      <c r="L50" s="8">
        <v>1.8200000000000001E-2</v>
      </c>
      <c r="M50" s="6">
        <v>50</v>
      </c>
      <c r="N50" s="8" t="s">
        <v>37</v>
      </c>
      <c r="O50" s="10"/>
      <c r="P50" s="151">
        <v>0</v>
      </c>
      <c r="Q50" s="8">
        <v>0</v>
      </c>
      <c r="R50" s="8">
        <v>0</v>
      </c>
    </row>
    <row r="51" spans="1:18" ht="19">
      <c r="A51" s="155" t="s">
        <v>2831</v>
      </c>
      <c r="B51" s="155"/>
      <c r="C51" s="155"/>
      <c r="D51" s="155"/>
      <c r="E51" s="155"/>
      <c r="F51" s="155"/>
      <c r="G51" s="152"/>
      <c r="H51" s="158" t="s">
        <v>2885</v>
      </c>
      <c r="I51" s="8">
        <v>1.3899999999999999E-2</v>
      </c>
      <c r="J51" s="8">
        <v>1.4800000000000001E-2</v>
      </c>
      <c r="K51" s="8">
        <v>6.1999999999999998E-3</v>
      </c>
      <c r="L51" s="8">
        <v>1.2999999999999999E-2</v>
      </c>
      <c r="M51" s="6">
        <v>51</v>
      </c>
      <c r="N51" s="8" t="s">
        <v>60</v>
      </c>
      <c r="O51" s="10"/>
      <c r="P51" s="151">
        <v>0</v>
      </c>
      <c r="Q51" s="8">
        <v>0</v>
      </c>
      <c r="R51" s="8">
        <v>0</v>
      </c>
    </row>
    <row r="52" spans="1:18" ht="16">
      <c r="A52" s="6"/>
      <c r="B52" s="6"/>
      <c r="C52" s="6"/>
      <c r="D52" s="6"/>
      <c r="E52" s="6"/>
      <c r="F52" s="6"/>
      <c r="G52" s="152"/>
      <c r="H52" s="158" t="s">
        <v>2886</v>
      </c>
      <c r="I52" s="8">
        <v>1.15E-2</v>
      </c>
      <c r="J52" s="8">
        <v>2.6499999999999999E-2</v>
      </c>
      <c r="K52" s="8">
        <v>6.4000000000000003E-3</v>
      </c>
      <c r="L52" s="8">
        <v>1.29E-2</v>
      </c>
      <c r="M52" s="6">
        <v>52</v>
      </c>
      <c r="N52" s="8" t="s">
        <v>60</v>
      </c>
      <c r="O52" s="10"/>
      <c r="P52" s="151">
        <v>0</v>
      </c>
      <c r="Q52" s="8">
        <v>0</v>
      </c>
      <c r="R52" s="8">
        <v>0</v>
      </c>
    </row>
    <row r="53" spans="1:18" ht="16">
      <c r="A53" s="78" t="s">
        <v>62</v>
      </c>
      <c r="B53" s="78" t="s">
        <v>138</v>
      </c>
      <c r="C53" s="78" t="s">
        <v>255</v>
      </c>
      <c r="D53" s="6"/>
      <c r="E53" s="6"/>
      <c r="F53" s="6"/>
      <c r="G53" s="152"/>
      <c r="H53" s="158" t="s">
        <v>2853</v>
      </c>
      <c r="I53" s="8">
        <v>7.0000000000000001E-3</v>
      </c>
      <c r="J53" s="8">
        <v>2.7400000000000001E-2</v>
      </c>
      <c r="K53" s="8">
        <v>7.1000000000000004E-3</v>
      </c>
      <c r="L53" s="8">
        <v>1.3599999999999999E-2</v>
      </c>
      <c r="M53" s="6">
        <v>53</v>
      </c>
      <c r="N53" s="8" t="s">
        <v>60</v>
      </c>
      <c r="O53" s="10"/>
      <c r="P53" s="151">
        <v>0</v>
      </c>
      <c r="Q53" s="8">
        <v>0</v>
      </c>
      <c r="R53" s="8">
        <v>0</v>
      </c>
    </row>
    <row r="54" spans="1:18" ht="16">
      <c r="A54" s="6" t="s">
        <v>2332</v>
      </c>
      <c r="B54" s="10">
        <v>0.18</v>
      </c>
      <c r="C54" s="6" t="s">
        <v>2820</v>
      </c>
      <c r="D54" s="6"/>
      <c r="E54" s="6"/>
      <c r="F54" s="6"/>
      <c r="G54" s="152"/>
      <c r="H54" s="158" t="s">
        <v>2887</v>
      </c>
      <c r="I54" s="8">
        <v>5.4000000000000003E-3</v>
      </c>
      <c r="J54" s="8">
        <v>1.5299999999999999E-2</v>
      </c>
      <c r="K54" s="8">
        <v>2.0999999999999999E-3</v>
      </c>
      <c r="L54" s="8">
        <v>5.5999999999999999E-3</v>
      </c>
      <c r="M54" s="6">
        <v>54</v>
      </c>
      <c r="N54" s="8" t="s">
        <v>60</v>
      </c>
      <c r="O54" s="10"/>
      <c r="P54" s="151">
        <v>0</v>
      </c>
      <c r="Q54" s="8">
        <v>0</v>
      </c>
      <c r="R54" s="8">
        <v>0</v>
      </c>
    </row>
    <row r="55" spans="1:18" ht="16">
      <c r="A55" s="6" t="s">
        <v>2350</v>
      </c>
      <c r="B55" s="10">
        <v>0.06</v>
      </c>
      <c r="C55" s="6" t="s">
        <v>2821</v>
      </c>
      <c r="D55" s="6"/>
      <c r="E55" s="6"/>
      <c r="F55" s="6"/>
      <c r="G55" s="152"/>
      <c r="H55" s="158" t="s">
        <v>2888</v>
      </c>
      <c r="I55" s="8">
        <v>9.2999999999999992E-3</v>
      </c>
      <c r="J55" s="8">
        <v>1.5800000000000002E-2</v>
      </c>
      <c r="K55" s="8">
        <v>3.2000000000000002E-3</v>
      </c>
      <c r="L55" s="8">
        <v>9.7999999999999997E-3</v>
      </c>
      <c r="M55" s="6">
        <v>55</v>
      </c>
      <c r="N55" s="8" t="s">
        <v>60</v>
      </c>
      <c r="O55" s="10"/>
      <c r="P55" s="151">
        <v>0</v>
      </c>
      <c r="Q55" s="8">
        <v>0</v>
      </c>
      <c r="R55" s="8">
        <v>0</v>
      </c>
    </row>
    <row r="56" spans="1:18" ht="16">
      <c r="A56" s="6" t="s">
        <v>2340</v>
      </c>
      <c r="B56" s="10">
        <v>0.04</v>
      </c>
      <c r="C56" s="6" t="s">
        <v>2821</v>
      </c>
      <c r="D56" s="6"/>
      <c r="E56" s="6"/>
      <c r="F56" s="6"/>
      <c r="G56" s="152"/>
      <c r="H56" s="158" t="s">
        <v>2854</v>
      </c>
      <c r="I56" s="8">
        <v>1.8599999999999998E-2</v>
      </c>
      <c r="J56" s="8">
        <v>3.5000000000000003E-2</v>
      </c>
      <c r="K56" s="8">
        <v>1.3100000000000001E-2</v>
      </c>
      <c r="L56" s="8">
        <v>1.7500000000000002E-2</v>
      </c>
      <c r="M56" s="6">
        <v>56</v>
      </c>
      <c r="N56" s="8" t="s">
        <v>60</v>
      </c>
      <c r="O56" s="10">
        <v>0.05</v>
      </c>
      <c r="P56" s="151">
        <v>1.6000000000000001E-3</v>
      </c>
      <c r="Q56" s="8">
        <v>6.9999999999999999E-4</v>
      </c>
      <c r="R56" s="8">
        <v>8.0000000000000004E-4</v>
      </c>
    </row>
    <row r="57" spans="1:18" ht="16">
      <c r="A57" s="6" t="s">
        <v>2826</v>
      </c>
      <c r="B57" s="10">
        <v>0.05</v>
      </c>
      <c r="C57" s="6" t="s">
        <v>2821</v>
      </c>
      <c r="D57" s="6"/>
      <c r="E57" s="6"/>
      <c r="F57" s="6"/>
      <c r="G57" s="152"/>
      <c r="H57" s="158" t="s">
        <v>2855</v>
      </c>
      <c r="I57" s="8">
        <v>1.11E-2</v>
      </c>
      <c r="J57" s="8">
        <v>3.2800000000000003E-2</v>
      </c>
      <c r="K57" s="8">
        <v>1.3299999999999999E-2</v>
      </c>
      <c r="L57" s="8">
        <v>1.7000000000000001E-2</v>
      </c>
      <c r="M57" s="6">
        <v>57</v>
      </c>
      <c r="N57" s="8" t="s">
        <v>60</v>
      </c>
      <c r="O57" s="10">
        <v>0.04</v>
      </c>
      <c r="P57" s="151">
        <v>1.9E-3</v>
      </c>
      <c r="Q57" s="8">
        <v>8.0000000000000004E-4</v>
      </c>
      <c r="R57" s="8">
        <v>8.0000000000000004E-4</v>
      </c>
    </row>
    <row r="58" spans="1:18" ht="16">
      <c r="A58" s="6" t="s">
        <v>2474</v>
      </c>
      <c r="B58" s="10">
        <v>0.09</v>
      </c>
      <c r="C58" s="6" t="s">
        <v>2822</v>
      </c>
      <c r="D58" s="6"/>
      <c r="E58" s="6"/>
      <c r="F58" s="6"/>
      <c r="G58" s="152"/>
      <c r="H58" s="158" t="s">
        <v>2856</v>
      </c>
      <c r="I58" s="8">
        <v>1.6299999999999999E-2</v>
      </c>
      <c r="J58" s="8">
        <v>4.8300000000000003E-2</v>
      </c>
      <c r="K58" s="8">
        <v>1.9800000000000002E-2</v>
      </c>
      <c r="L58" s="8">
        <v>2.0400000000000001E-2</v>
      </c>
      <c r="M58" s="6">
        <v>58</v>
      </c>
      <c r="N58" s="8" t="s">
        <v>60</v>
      </c>
      <c r="O58" s="10"/>
      <c r="P58" s="151">
        <v>0</v>
      </c>
      <c r="Q58" s="8">
        <v>0</v>
      </c>
      <c r="R58" s="8">
        <v>0</v>
      </c>
    </row>
    <row r="59" spans="1:18" ht="16">
      <c r="A59" s="6" t="s">
        <v>2341</v>
      </c>
      <c r="B59" s="10">
        <v>0.1</v>
      </c>
      <c r="C59" s="6" t="s">
        <v>2827</v>
      </c>
      <c r="D59" s="6"/>
      <c r="E59" s="6"/>
      <c r="F59" s="6"/>
      <c r="G59" s="152"/>
      <c r="H59" s="158" t="s">
        <v>2857</v>
      </c>
      <c r="I59" s="8">
        <v>1.47E-2</v>
      </c>
      <c r="J59" s="8">
        <v>3.7499999999999999E-2</v>
      </c>
      <c r="K59" s="8">
        <v>2.2700000000000001E-2</v>
      </c>
      <c r="L59" s="8">
        <v>2.3599999999999999E-2</v>
      </c>
      <c r="M59" s="6">
        <v>43</v>
      </c>
      <c r="N59" s="8" t="s">
        <v>60</v>
      </c>
      <c r="O59" s="10">
        <v>0.1</v>
      </c>
      <c r="P59" s="151">
        <v>3.0000000000000001E-3</v>
      </c>
      <c r="Q59" s="8">
        <v>8.9999999999999998E-4</v>
      </c>
      <c r="R59" s="8">
        <v>8.9999999999999998E-4</v>
      </c>
    </row>
    <row r="60" spans="1:18" ht="16">
      <c r="A60" s="6" t="s">
        <v>2828</v>
      </c>
      <c r="B60" s="10">
        <v>7.0000000000000007E-2</v>
      </c>
      <c r="C60" s="6" t="s">
        <v>2822</v>
      </c>
      <c r="D60" s="6"/>
      <c r="E60" s="6"/>
      <c r="F60" s="6"/>
      <c r="G60" s="152"/>
      <c r="H60" s="158" t="s">
        <v>2889</v>
      </c>
      <c r="I60" s="8">
        <v>1.7299999999999999E-2</v>
      </c>
      <c r="J60" s="8">
        <v>2.9600000000000001E-2</v>
      </c>
      <c r="K60" s="8">
        <v>8.9999999999999993E-3</v>
      </c>
      <c r="L60" s="8">
        <v>9.1000000000000004E-3</v>
      </c>
      <c r="M60" s="6">
        <v>59</v>
      </c>
      <c r="N60" s="8" t="s">
        <v>60</v>
      </c>
      <c r="O60" s="10"/>
      <c r="P60" s="151">
        <v>0</v>
      </c>
      <c r="Q60" s="8">
        <v>0</v>
      </c>
      <c r="R60" s="8">
        <v>0</v>
      </c>
    </row>
    <row r="61" spans="1:18" ht="16">
      <c r="A61" s="6" t="s">
        <v>2824</v>
      </c>
      <c r="B61" s="10">
        <v>0.09</v>
      </c>
      <c r="C61" s="6" t="s">
        <v>498</v>
      </c>
      <c r="D61" s="6"/>
      <c r="E61" s="6"/>
      <c r="F61" s="6"/>
      <c r="G61" s="152"/>
      <c r="H61" s="158" t="s">
        <v>2890</v>
      </c>
      <c r="I61" s="8">
        <v>1.4E-2</v>
      </c>
      <c r="J61" s="8">
        <v>2.7799999999999998E-2</v>
      </c>
      <c r="K61" s="8">
        <v>1.38E-2</v>
      </c>
      <c r="L61" s="8">
        <v>2.01E-2</v>
      </c>
      <c r="M61" s="6">
        <v>60</v>
      </c>
      <c r="N61" s="8" t="s">
        <v>60</v>
      </c>
      <c r="O61" s="10">
        <v>0.08</v>
      </c>
      <c r="P61" s="151">
        <v>1E-3</v>
      </c>
      <c r="Q61" s="8">
        <v>5.9999999999999995E-4</v>
      </c>
      <c r="R61" s="8">
        <v>1.1000000000000001E-3</v>
      </c>
    </row>
    <row r="62" spans="1:18" ht="16">
      <c r="A62" s="6" t="s">
        <v>1452</v>
      </c>
      <c r="B62" s="10">
        <v>0.05</v>
      </c>
      <c r="C62" s="6" t="s">
        <v>2829</v>
      </c>
      <c r="D62" s="6"/>
      <c r="E62" s="6"/>
      <c r="F62" s="6"/>
      <c r="G62" s="152"/>
      <c r="H62" s="158" t="s">
        <v>2891</v>
      </c>
      <c r="I62" s="8">
        <v>1.55E-2</v>
      </c>
      <c r="J62" s="8">
        <v>1.2E-2</v>
      </c>
      <c r="K62" s="8">
        <v>7.6E-3</v>
      </c>
      <c r="L62" s="8">
        <v>1.3899999999999999E-2</v>
      </c>
      <c r="M62" s="6">
        <v>61</v>
      </c>
      <c r="N62" s="8" t="s">
        <v>60</v>
      </c>
      <c r="O62" s="10"/>
      <c r="P62" s="151">
        <v>0</v>
      </c>
      <c r="Q62" s="8">
        <v>0</v>
      </c>
      <c r="R62" s="8">
        <v>0</v>
      </c>
    </row>
    <row r="63" spans="1:18" ht="16">
      <c r="A63" s="6" t="s">
        <v>1646</v>
      </c>
      <c r="B63" s="10">
        <v>0.08</v>
      </c>
      <c r="C63" s="6" t="s">
        <v>2830</v>
      </c>
      <c r="D63" s="6"/>
      <c r="E63" s="6"/>
      <c r="F63" s="6"/>
      <c r="G63" s="152"/>
      <c r="H63" s="158" t="s">
        <v>2858</v>
      </c>
      <c r="I63" s="8">
        <v>1.24E-2</v>
      </c>
      <c r="J63" s="8">
        <v>3.4299999999999997E-2</v>
      </c>
      <c r="K63" s="8">
        <v>5.5999999999999999E-3</v>
      </c>
      <c r="L63" s="8">
        <v>1.4800000000000001E-2</v>
      </c>
      <c r="M63" s="6">
        <v>62</v>
      </c>
      <c r="N63" s="8" t="s">
        <v>60</v>
      </c>
      <c r="O63" s="10"/>
      <c r="P63" s="151">
        <v>0</v>
      </c>
      <c r="Q63" s="8">
        <v>0</v>
      </c>
      <c r="R63" s="8">
        <v>0</v>
      </c>
    </row>
    <row r="64" spans="1:18" ht="16">
      <c r="A64" s="6" t="s">
        <v>1289</v>
      </c>
      <c r="B64" s="10">
        <v>7.0000000000000007E-2</v>
      </c>
      <c r="C64" s="6" t="s">
        <v>60</v>
      </c>
      <c r="D64" s="6"/>
      <c r="E64" s="6"/>
      <c r="F64" s="6"/>
      <c r="G64" s="152"/>
      <c r="H64" s="158" t="s">
        <v>2859</v>
      </c>
      <c r="I64" s="8">
        <v>9.7999999999999997E-3</v>
      </c>
      <c r="J64" s="8">
        <v>2.5499999999999998E-2</v>
      </c>
      <c r="K64" s="8">
        <v>8.3999999999999995E-3</v>
      </c>
      <c r="L64" s="8">
        <v>1.24E-2</v>
      </c>
      <c r="M64" s="6">
        <v>63</v>
      </c>
      <c r="N64" s="8" t="s">
        <v>60</v>
      </c>
      <c r="O64" s="10"/>
      <c r="P64" s="151">
        <v>0</v>
      </c>
      <c r="Q64" s="8">
        <v>0</v>
      </c>
      <c r="R64" s="8">
        <v>0</v>
      </c>
    </row>
    <row r="65" spans="1:18">
      <c r="A65" s="6" t="s">
        <v>1297</v>
      </c>
      <c r="B65" s="10">
        <v>0.03</v>
      </c>
      <c r="C65" s="6" t="s">
        <v>60</v>
      </c>
      <c r="D65" s="6"/>
      <c r="E65" s="6"/>
      <c r="F65" s="6"/>
      <c r="G65" s="6"/>
      <c r="H65" s="6"/>
      <c r="I65" s="6"/>
      <c r="J65" s="6"/>
      <c r="K65" s="6"/>
      <c r="L65" s="6"/>
      <c r="M65" s="6"/>
      <c r="N65" s="6"/>
      <c r="O65" s="10"/>
      <c r="P65" s="151"/>
      <c r="Q65" s="8">
        <v>0</v>
      </c>
      <c r="R65" s="8">
        <v>0</v>
      </c>
    </row>
    <row r="66" spans="1:18">
      <c r="A66" s="6" t="s">
        <v>2487</v>
      </c>
      <c r="B66" s="10">
        <v>0.04</v>
      </c>
      <c r="C66" s="6" t="s">
        <v>2832</v>
      </c>
      <c r="D66" s="6"/>
      <c r="E66" s="6"/>
      <c r="F66" s="6"/>
      <c r="G66" s="6"/>
      <c r="H66" s="6"/>
      <c r="I66" s="6"/>
      <c r="J66" s="6"/>
      <c r="K66" s="6"/>
      <c r="L66" s="6"/>
      <c r="M66" s="6"/>
      <c r="N66" s="6"/>
      <c r="O66" s="6"/>
      <c r="P66" s="6"/>
      <c r="Q66" s="6"/>
      <c r="R66" s="6"/>
    </row>
    <row r="67" spans="1:18">
      <c r="A67" s="6" t="s">
        <v>1635</v>
      </c>
      <c r="B67" s="10">
        <v>0.05</v>
      </c>
      <c r="C67" s="6" t="s">
        <v>60</v>
      </c>
      <c r="D67" s="6"/>
      <c r="E67" s="6"/>
      <c r="F67" s="6"/>
      <c r="G67" s="6"/>
      <c r="H67" s="6"/>
      <c r="I67" s="6"/>
      <c r="J67" s="6"/>
      <c r="K67" s="6"/>
      <c r="L67" s="6"/>
      <c r="M67" s="6"/>
      <c r="N67" s="6"/>
      <c r="O67" s="6"/>
      <c r="P67" s="6"/>
      <c r="Q67" s="6"/>
      <c r="R67" s="6"/>
    </row>
    <row r="68" spans="1:18">
      <c r="A68" s="6"/>
      <c r="B68" s="6"/>
      <c r="C68" s="6"/>
      <c r="D68" s="6"/>
      <c r="E68" s="6"/>
      <c r="F68" s="6"/>
      <c r="G68" s="6"/>
      <c r="H68" s="6"/>
      <c r="I68" s="6"/>
      <c r="J68" s="6"/>
      <c r="K68" s="6"/>
      <c r="L68" s="6"/>
      <c r="M68" s="6"/>
      <c r="N68" s="6"/>
      <c r="O68" s="6"/>
      <c r="P68" s="6"/>
      <c r="Q68" s="6"/>
      <c r="R68" s="6"/>
    </row>
    <row r="69" spans="1:18">
      <c r="A69" s="6"/>
      <c r="B69" s="6"/>
      <c r="C69" s="6"/>
      <c r="D69" s="6"/>
      <c r="E69" s="6"/>
      <c r="F69" s="6"/>
      <c r="G69" s="6"/>
      <c r="H69" s="6"/>
      <c r="I69" s="6"/>
      <c r="J69" s="6"/>
      <c r="K69" s="6"/>
      <c r="L69" s="6"/>
      <c r="M69" s="6"/>
      <c r="N69" s="6"/>
      <c r="O69" s="6"/>
      <c r="P69" s="6"/>
      <c r="Q69" s="6"/>
      <c r="R69" s="6"/>
    </row>
    <row r="70" spans="1:18">
      <c r="A70" s="6" t="s">
        <v>2813</v>
      </c>
      <c r="B70" s="6">
        <v>1</v>
      </c>
      <c r="C70" s="6"/>
      <c r="D70" s="6"/>
      <c r="E70" s="6"/>
      <c r="F70" s="6"/>
      <c r="G70" s="6"/>
      <c r="H70" s="6"/>
      <c r="I70" s="6"/>
      <c r="J70" s="6"/>
      <c r="K70" s="6"/>
      <c r="L70" s="6"/>
      <c r="M70" s="6"/>
      <c r="N70" s="6"/>
      <c r="O70" s="6"/>
      <c r="P70" s="6"/>
      <c r="Q70" s="6"/>
      <c r="R70" s="6"/>
    </row>
    <row r="71" spans="1:18">
      <c r="A71" s="6" t="s">
        <v>2264</v>
      </c>
      <c r="B71" s="6" t="s">
        <v>1494</v>
      </c>
      <c r="C71" s="6" t="s">
        <v>1412</v>
      </c>
      <c r="D71" s="6" t="s">
        <v>2268</v>
      </c>
      <c r="E71" s="6"/>
      <c r="F71" s="6"/>
      <c r="G71" s="6"/>
      <c r="H71" s="6"/>
      <c r="I71" s="6"/>
      <c r="J71" s="6"/>
      <c r="K71" s="6"/>
      <c r="L71" s="6"/>
      <c r="M71" s="6"/>
      <c r="N71" s="6"/>
      <c r="O71" s="6"/>
      <c r="P71" s="6"/>
      <c r="Q71" s="6"/>
      <c r="R71" s="6"/>
    </row>
    <row r="72" spans="1:18">
      <c r="A72" s="6" t="s">
        <v>2265</v>
      </c>
      <c r="B72" s="8">
        <v>1.1599999999999999E-2</v>
      </c>
      <c r="C72" s="8">
        <v>1.6400000000000001E-2</v>
      </c>
      <c r="D72" s="8">
        <v>1.4189000000000001</v>
      </c>
      <c r="E72" s="6"/>
      <c r="F72" s="6"/>
      <c r="G72" s="6"/>
      <c r="H72" s="6"/>
      <c r="I72" s="6"/>
      <c r="J72" s="6"/>
      <c r="K72" s="6"/>
      <c r="L72" s="6"/>
      <c r="M72" s="6"/>
      <c r="N72" s="6"/>
      <c r="O72" s="6"/>
      <c r="P72" s="6"/>
      <c r="Q72" s="6"/>
      <c r="R72" s="6"/>
    </row>
    <row r="73" spans="1:18">
      <c r="A73" s="6" t="s">
        <v>2266</v>
      </c>
      <c r="B73" s="8">
        <v>1.0200000000000001E-2</v>
      </c>
      <c r="C73" s="8">
        <v>1.26E-2</v>
      </c>
      <c r="D73" s="8">
        <v>1.2361</v>
      </c>
      <c r="E73" s="6"/>
      <c r="F73" s="6"/>
      <c r="G73" s="6"/>
      <c r="H73" s="6"/>
      <c r="I73" s="6"/>
      <c r="J73" s="6"/>
      <c r="K73" s="6"/>
      <c r="L73" s="6"/>
      <c r="M73" s="6"/>
      <c r="N73" s="6"/>
      <c r="O73" s="6"/>
      <c r="P73" s="6"/>
      <c r="Q73" s="6"/>
      <c r="R73" s="6"/>
    </row>
    <row r="74" spans="1:18">
      <c r="A74" s="6" t="s">
        <v>2267</v>
      </c>
      <c r="B74" s="8">
        <v>1.01E-2</v>
      </c>
      <c r="C74" s="8">
        <v>1.35E-2</v>
      </c>
      <c r="D74" s="8">
        <v>1.3402000000000001</v>
      </c>
      <c r="E74" s="6"/>
      <c r="F74" s="6"/>
      <c r="G74" s="6"/>
      <c r="H74" s="6"/>
      <c r="I74" s="6"/>
      <c r="J74" s="6"/>
      <c r="K74" s="6"/>
      <c r="L74" s="6"/>
      <c r="M74" s="6"/>
      <c r="N74" s="6"/>
      <c r="O74" s="6"/>
      <c r="P74" s="6"/>
      <c r="Q74" s="6"/>
      <c r="R74" s="6"/>
    </row>
    <row r="75" spans="1:18">
      <c r="A75" s="6"/>
      <c r="B75" s="6"/>
      <c r="C75" s="6"/>
      <c r="D75" s="6"/>
      <c r="E75" s="6"/>
      <c r="F75" s="6"/>
      <c r="G75" s="6"/>
      <c r="H75" s="6"/>
      <c r="I75" s="6"/>
      <c r="J75" s="6"/>
      <c r="K75" s="6"/>
      <c r="L75" s="6"/>
      <c r="M75" s="6"/>
      <c r="N75" s="6"/>
      <c r="O75" s="6"/>
      <c r="P75" s="6"/>
      <c r="Q75" s="6"/>
      <c r="R75" s="6"/>
    </row>
    <row r="76" spans="1:18">
      <c r="A76" s="6"/>
      <c r="B76" s="6"/>
      <c r="C76" s="6"/>
      <c r="D76" s="6"/>
      <c r="E76" s="6"/>
      <c r="F76" s="6"/>
      <c r="G76" s="6"/>
      <c r="H76" s="6"/>
      <c r="I76" s="6"/>
      <c r="J76" s="6"/>
      <c r="K76" s="6"/>
      <c r="L76" s="6"/>
      <c r="M76" s="6"/>
      <c r="N76" s="6"/>
      <c r="O76" s="6"/>
      <c r="P76" s="6"/>
      <c r="Q76" s="6"/>
      <c r="R76" s="6"/>
    </row>
    <row r="77" spans="1:18" ht="19">
      <c r="A77" s="155" t="s">
        <v>2833</v>
      </c>
      <c r="B77" s="155"/>
      <c r="C77" s="155"/>
      <c r="D77" s="155"/>
      <c r="E77" s="155"/>
      <c r="F77" s="155"/>
      <c r="G77" s="155"/>
      <c r="H77" s="155"/>
      <c r="I77" s="6"/>
      <c r="J77" s="6"/>
      <c r="K77" s="6"/>
      <c r="L77" s="6"/>
      <c r="M77" s="6"/>
      <c r="N77" s="6"/>
      <c r="O77" s="6"/>
      <c r="P77" s="6"/>
      <c r="Q77" s="6"/>
      <c r="R77" s="6"/>
    </row>
    <row r="78" spans="1:18">
      <c r="A78" s="6"/>
      <c r="B78" s="6"/>
      <c r="C78" s="6"/>
      <c r="D78" s="6"/>
      <c r="E78" s="6"/>
      <c r="F78" s="6"/>
      <c r="G78" s="6"/>
      <c r="H78" s="6"/>
      <c r="I78" s="6"/>
      <c r="J78" s="6"/>
      <c r="K78" s="6"/>
      <c r="L78" s="6"/>
      <c r="M78" s="6"/>
      <c r="N78" s="6"/>
      <c r="O78" s="6"/>
      <c r="P78" s="6"/>
      <c r="Q78" s="6"/>
      <c r="R78" s="6"/>
    </row>
    <row r="79" spans="1:18">
      <c r="A79" s="78" t="s">
        <v>62</v>
      </c>
      <c r="B79" s="78" t="s">
        <v>138</v>
      </c>
      <c r="C79" s="78" t="s">
        <v>255</v>
      </c>
      <c r="D79" s="6"/>
      <c r="E79" s="6"/>
      <c r="F79" s="6"/>
      <c r="G79" s="6"/>
      <c r="H79" s="6"/>
      <c r="I79" s="6"/>
      <c r="J79" s="6"/>
      <c r="K79" s="6"/>
      <c r="L79" s="6"/>
      <c r="M79" s="6"/>
      <c r="N79" s="6"/>
      <c r="O79" s="6"/>
      <c r="P79" s="6"/>
      <c r="Q79" s="6"/>
      <c r="R79" s="6"/>
    </row>
    <row r="80" spans="1:18">
      <c r="A80" s="6" t="s">
        <v>2332</v>
      </c>
      <c r="B80" s="10">
        <v>0.05</v>
      </c>
      <c r="C80" s="6" t="s">
        <v>2820</v>
      </c>
      <c r="D80" s="6"/>
      <c r="E80" s="6"/>
      <c r="F80" s="6"/>
      <c r="G80" s="6"/>
      <c r="H80" s="6"/>
      <c r="I80" s="6"/>
      <c r="J80" s="6"/>
      <c r="K80" s="6"/>
      <c r="L80" s="6"/>
      <c r="M80" s="6"/>
      <c r="N80" s="6"/>
      <c r="O80" s="6"/>
      <c r="P80" s="6"/>
      <c r="Q80" s="6"/>
      <c r="R80" s="6"/>
    </row>
    <row r="81" spans="1:18">
      <c r="A81" s="6" t="s">
        <v>2350</v>
      </c>
      <c r="B81" s="10">
        <v>0.04</v>
      </c>
      <c r="C81" s="6" t="s">
        <v>2821</v>
      </c>
      <c r="D81" s="6"/>
      <c r="E81" s="6"/>
      <c r="F81" s="6"/>
      <c r="G81" s="6"/>
      <c r="H81" s="6"/>
      <c r="I81" s="6"/>
      <c r="J81" s="6"/>
      <c r="K81" s="6"/>
      <c r="L81" s="6"/>
      <c r="M81" s="6"/>
      <c r="N81" s="6"/>
      <c r="O81" s="6"/>
      <c r="P81" s="6"/>
      <c r="Q81" s="6"/>
      <c r="R81" s="6"/>
    </row>
    <row r="82" spans="1:18">
      <c r="A82" s="6" t="s">
        <v>2340</v>
      </c>
      <c r="B82" s="10">
        <v>0.03</v>
      </c>
      <c r="C82" s="6" t="s">
        <v>2821</v>
      </c>
      <c r="D82" s="6"/>
      <c r="E82" s="6"/>
      <c r="F82" s="6"/>
      <c r="G82" s="6"/>
      <c r="H82" s="6"/>
      <c r="I82" s="6"/>
      <c r="J82" s="6"/>
      <c r="K82" s="6"/>
      <c r="L82" s="6"/>
      <c r="M82" s="6"/>
      <c r="N82" s="6"/>
      <c r="O82" s="6"/>
      <c r="P82" s="6"/>
      <c r="Q82" s="6"/>
      <c r="R82" s="6"/>
    </row>
    <row r="83" spans="1:18">
      <c r="A83" s="6" t="s">
        <v>2474</v>
      </c>
      <c r="B83" s="10">
        <v>7.0000000000000007E-2</v>
      </c>
      <c r="C83" s="6" t="s">
        <v>2822</v>
      </c>
      <c r="D83" s="6"/>
      <c r="E83" s="6"/>
      <c r="F83" s="6"/>
      <c r="G83" s="6"/>
      <c r="H83" s="6"/>
      <c r="I83" s="6"/>
      <c r="J83" s="6"/>
      <c r="K83" s="6"/>
      <c r="L83" s="6"/>
      <c r="M83" s="6"/>
      <c r="N83" s="6"/>
      <c r="O83" s="6"/>
      <c r="P83" s="6"/>
      <c r="Q83" s="6"/>
      <c r="R83" s="6"/>
    </row>
    <row r="84" spans="1:18">
      <c r="A84" s="6" t="s">
        <v>2341</v>
      </c>
      <c r="B84" s="10">
        <v>0.13</v>
      </c>
      <c r="C84" s="6" t="s">
        <v>2827</v>
      </c>
      <c r="D84" s="6"/>
      <c r="E84" s="6"/>
      <c r="F84" s="6"/>
      <c r="G84" s="6"/>
      <c r="H84" s="6"/>
      <c r="I84" s="6"/>
      <c r="J84" s="6"/>
      <c r="K84" s="6"/>
      <c r="L84" s="6"/>
      <c r="M84" s="6"/>
      <c r="N84" s="6"/>
      <c r="O84" s="6"/>
      <c r="P84" s="6"/>
      <c r="Q84" s="6"/>
      <c r="R84" s="6"/>
    </row>
    <row r="85" spans="1:18">
      <c r="A85" s="6" t="s">
        <v>2828</v>
      </c>
      <c r="B85" s="10">
        <v>7.0000000000000007E-2</v>
      </c>
      <c r="C85" s="6" t="s">
        <v>2822</v>
      </c>
      <c r="D85" s="6"/>
      <c r="E85" s="6"/>
      <c r="F85" s="6"/>
      <c r="G85" s="6"/>
      <c r="H85" s="6"/>
      <c r="I85" s="6"/>
      <c r="J85" s="6"/>
      <c r="K85" s="6"/>
      <c r="L85" s="6"/>
      <c r="M85" s="6"/>
      <c r="N85" s="6"/>
      <c r="O85" s="6"/>
      <c r="P85" s="6"/>
      <c r="Q85" s="6"/>
      <c r="R85" s="6"/>
    </row>
    <row r="86" spans="1:18">
      <c r="A86" s="6" t="s">
        <v>2824</v>
      </c>
      <c r="B86" s="10">
        <v>0.08</v>
      </c>
      <c r="C86" s="6" t="s">
        <v>498</v>
      </c>
      <c r="D86" s="6"/>
      <c r="E86" s="6"/>
      <c r="F86" s="6"/>
      <c r="G86" s="6"/>
      <c r="H86" s="6"/>
      <c r="I86" s="6"/>
      <c r="J86" s="6"/>
      <c r="K86" s="6"/>
      <c r="L86" s="6"/>
      <c r="M86" s="6"/>
      <c r="N86" s="6"/>
      <c r="O86" s="6"/>
      <c r="P86" s="6"/>
      <c r="Q86" s="6"/>
      <c r="R86" s="6"/>
    </row>
    <row r="87" spans="1:18">
      <c r="A87" s="6" t="s">
        <v>1452</v>
      </c>
      <c r="B87" s="10">
        <v>0.04</v>
      </c>
      <c r="C87" s="6" t="s">
        <v>2829</v>
      </c>
      <c r="D87" s="6"/>
      <c r="E87" s="6"/>
      <c r="F87" s="6"/>
      <c r="G87" s="6"/>
      <c r="H87" s="6"/>
      <c r="I87" s="6"/>
      <c r="J87" s="6"/>
      <c r="K87" s="6"/>
      <c r="L87" s="6"/>
      <c r="M87" s="6"/>
      <c r="N87" s="6"/>
      <c r="O87" s="6"/>
      <c r="P87" s="6"/>
      <c r="Q87" s="6"/>
      <c r="R87" s="6"/>
    </row>
    <row r="88" spans="1:18">
      <c r="A88" s="6" t="s">
        <v>1646</v>
      </c>
      <c r="B88" s="10">
        <v>0.18</v>
      </c>
      <c r="C88" s="6" t="s">
        <v>2830</v>
      </c>
      <c r="D88" s="6"/>
      <c r="E88" s="6"/>
      <c r="F88" s="6"/>
      <c r="G88" s="6"/>
      <c r="H88" s="6"/>
      <c r="I88" s="6"/>
      <c r="J88" s="6"/>
      <c r="K88" s="6"/>
      <c r="L88" s="6"/>
      <c r="M88" s="6"/>
      <c r="N88" s="6"/>
      <c r="O88" s="6"/>
      <c r="P88" s="6"/>
      <c r="Q88" s="6"/>
      <c r="R88" s="6"/>
    </row>
    <row r="89" spans="1:18">
      <c r="A89" s="6" t="s">
        <v>1610</v>
      </c>
      <c r="B89" s="10">
        <v>0.03</v>
      </c>
      <c r="C89" s="6" t="s">
        <v>2830</v>
      </c>
      <c r="D89" s="6"/>
      <c r="E89" s="6"/>
      <c r="F89" s="6"/>
      <c r="G89" s="6"/>
      <c r="H89" s="6"/>
      <c r="I89" s="6"/>
      <c r="J89" s="6"/>
      <c r="K89" s="6"/>
      <c r="L89" s="6"/>
      <c r="M89" s="6"/>
      <c r="N89" s="6"/>
      <c r="O89" s="6"/>
      <c r="P89" s="6"/>
      <c r="Q89" s="6"/>
      <c r="R89" s="6"/>
    </row>
    <row r="90" spans="1:18">
      <c r="A90" s="6" t="s">
        <v>1289</v>
      </c>
      <c r="B90" s="10">
        <v>0.08</v>
      </c>
      <c r="C90" s="6" t="s">
        <v>60</v>
      </c>
      <c r="D90" s="6"/>
      <c r="E90" s="6"/>
      <c r="F90" s="6"/>
      <c r="G90" s="6"/>
      <c r="H90" s="6"/>
      <c r="I90" s="6"/>
      <c r="J90" s="6"/>
      <c r="K90" s="6"/>
      <c r="L90" s="6"/>
      <c r="M90" s="6"/>
      <c r="N90" s="6"/>
      <c r="O90" s="6"/>
      <c r="P90" s="6"/>
      <c r="Q90" s="6"/>
      <c r="R90" s="6"/>
    </row>
    <row r="91" spans="1:18">
      <c r="A91" s="6" t="s">
        <v>1297</v>
      </c>
      <c r="B91" s="10">
        <v>0.05</v>
      </c>
      <c r="C91" s="6" t="s">
        <v>60</v>
      </c>
      <c r="D91" s="6"/>
      <c r="E91" s="6"/>
      <c r="F91" s="6"/>
      <c r="G91" s="6"/>
      <c r="H91" s="6"/>
      <c r="I91" s="6"/>
      <c r="J91" s="6"/>
      <c r="K91" s="6"/>
      <c r="L91" s="6"/>
      <c r="M91" s="6"/>
      <c r="N91" s="6"/>
      <c r="O91" s="6"/>
      <c r="P91" s="6"/>
      <c r="Q91" s="6"/>
      <c r="R91" s="6"/>
    </row>
    <row r="92" spans="1:18">
      <c r="A92" s="6" t="s">
        <v>1635</v>
      </c>
      <c r="B92" s="10">
        <v>0.05</v>
      </c>
      <c r="C92" s="6" t="s">
        <v>60</v>
      </c>
      <c r="D92" s="6"/>
      <c r="E92" s="6"/>
      <c r="F92" s="6"/>
      <c r="G92" s="6"/>
      <c r="H92" s="6"/>
      <c r="I92" s="6"/>
      <c r="J92" s="6"/>
      <c r="K92" s="6"/>
      <c r="L92" s="6"/>
      <c r="M92" s="6"/>
      <c r="N92" s="6"/>
      <c r="O92" s="6"/>
      <c r="P92" s="6"/>
      <c r="Q92" s="6"/>
      <c r="R92" s="6"/>
    </row>
    <row r="93" spans="1:18">
      <c r="A93" s="6" t="s">
        <v>2487</v>
      </c>
      <c r="B93" s="10">
        <v>0.1</v>
      </c>
      <c r="C93" s="6" t="s">
        <v>2832</v>
      </c>
      <c r="D93" s="6"/>
      <c r="E93" s="6"/>
      <c r="F93" s="6"/>
      <c r="G93" s="6"/>
      <c r="H93" s="6"/>
      <c r="I93" s="6"/>
      <c r="J93" s="6"/>
      <c r="K93" s="6"/>
      <c r="L93" s="6"/>
      <c r="M93" s="6"/>
      <c r="N93" s="6"/>
      <c r="O93" s="6"/>
      <c r="P93" s="6"/>
      <c r="Q93" s="6"/>
      <c r="R93" s="6"/>
    </row>
    <row r="94" spans="1:18">
      <c r="A94" s="6"/>
      <c r="B94" s="6"/>
      <c r="C94" s="6"/>
      <c r="D94" s="6"/>
      <c r="E94" s="6"/>
      <c r="F94" s="6"/>
      <c r="G94" s="6"/>
      <c r="H94" s="6"/>
      <c r="I94" s="6"/>
      <c r="J94" s="6"/>
      <c r="K94" s="6"/>
      <c r="L94" s="6"/>
      <c r="M94" s="6"/>
      <c r="N94" s="6"/>
      <c r="O94" s="6"/>
      <c r="P94" s="6"/>
      <c r="Q94" s="6"/>
      <c r="R94" s="6"/>
    </row>
    <row r="95" spans="1:18">
      <c r="A95" s="6"/>
      <c r="B95" s="6"/>
      <c r="C95" s="6"/>
      <c r="D95" s="6"/>
      <c r="E95" s="6"/>
      <c r="F95" s="6"/>
      <c r="G95" s="6"/>
      <c r="H95" s="6"/>
      <c r="I95" s="6"/>
      <c r="J95" s="6"/>
      <c r="K95" s="6"/>
      <c r="L95" s="6"/>
      <c r="M95" s="6"/>
      <c r="N95" s="6"/>
      <c r="O95" s="6"/>
      <c r="P95" s="6"/>
      <c r="Q95" s="6"/>
      <c r="R95" s="6"/>
    </row>
    <row r="96" spans="1:18">
      <c r="A96" s="6" t="s">
        <v>2813</v>
      </c>
      <c r="B96" s="6">
        <v>1</v>
      </c>
      <c r="C96" s="6"/>
      <c r="D96" s="6"/>
      <c r="E96" s="6"/>
      <c r="F96" s="6"/>
      <c r="G96" s="6"/>
      <c r="H96" s="6"/>
      <c r="I96" s="6"/>
      <c r="J96" s="6"/>
      <c r="K96" s="6"/>
      <c r="L96" s="6"/>
      <c r="M96" s="6"/>
      <c r="N96" s="6"/>
      <c r="O96" s="6"/>
      <c r="P96" s="6"/>
      <c r="Q96" s="6"/>
      <c r="R96" s="6"/>
    </row>
    <row r="97" spans="1:18">
      <c r="A97" s="6" t="s">
        <v>2264</v>
      </c>
      <c r="B97" s="6" t="s">
        <v>1494</v>
      </c>
      <c r="C97" s="6" t="s">
        <v>1412</v>
      </c>
      <c r="D97" s="6" t="s">
        <v>2268</v>
      </c>
      <c r="E97" s="6"/>
      <c r="F97" s="6"/>
      <c r="G97" s="6"/>
      <c r="H97" s="6"/>
      <c r="I97" s="6"/>
      <c r="J97" s="6"/>
      <c r="K97" s="6"/>
      <c r="L97" s="6"/>
      <c r="M97" s="6"/>
      <c r="N97" s="6"/>
      <c r="O97" s="6"/>
      <c r="P97" s="6"/>
      <c r="Q97" s="6"/>
      <c r="R97" s="6"/>
    </row>
    <row r="98" spans="1:18">
      <c r="A98" s="6" t="s">
        <v>2265</v>
      </c>
      <c r="B98" s="8">
        <v>1.1599999999999999E-2</v>
      </c>
      <c r="C98" s="8">
        <v>1.66E-2</v>
      </c>
      <c r="D98" s="8">
        <v>1.4376</v>
      </c>
      <c r="E98" s="6"/>
      <c r="F98" s="6"/>
      <c r="G98" s="6"/>
      <c r="H98" s="6"/>
      <c r="I98" s="6"/>
      <c r="J98" s="6"/>
      <c r="K98" s="6"/>
      <c r="L98" s="6"/>
      <c r="M98" s="6"/>
      <c r="N98" s="6"/>
      <c r="O98" s="6"/>
      <c r="P98" s="6"/>
      <c r="Q98" s="6"/>
      <c r="R98" s="6"/>
    </row>
    <row r="99" spans="1:18">
      <c r="A99" s="6" t="s">
        <v>2266</v>
      </c>
      <c r="B99" s="8">
        <v>1.0200000000000001E-2</v>
      </c>
      <c r="C99" s="8">
        <v>1.23E-2</v>
      </c>
      <c r="D99" s="8">
        <v>1.2013</v>
      </c>
      <c r="E99" s="6"/>
      <c r="F99" s="6"/>
      <c r="G99" s="6"/>
      <c r="H99" s="6"/>
      <c r="I99" s="6"/>
      <c r="J99" s="6"/>
      <c r="K99" s="6"/>
      <c r="L99" s="6"/>
      <c r="M99" s="6"/>
      <c r="N99" s="6"/>
      <c r="O99" s="6"/>
      <c r="P99" s="6"/>
      <c r="Q99" s="6"/>
      <c r="R99" s="6"/>
    </row>
    <row r="100" spans="1:18">
      <c r="A100" s="6" t="s">
        <v>2267</v>
      </c>
      <c r="B100" s="8">
        <v>1.01E-2</v>
      </c>
      <c r="C100" s="8">
        <v>1.32E-2</v>
      </c>
      <c r="D100" s="8">
        <v>1.3105</v>
      </c>
      <c r="E100" s="6"/>
      <c r="F100" s="6"/>
      <c r="G100" s="6"/>
      <c r="H100" s="6"/>
      <c r="I100" s="6"/>
      <c r="J100" s="6"/>
      <c r="K100" s="6"/>
      <c r="L100" s="6"/>
      <c r="M100" s="6"/>
      <c r="N100" s="6"/>
      <c r="O100" s="6"/>
      <c r="P100" s="6"/>
      <c r="Q100" s="6"/>
      <c r="R100" s="6"/>
    </row>
    <row r="101" spans="1:18">
      <c r="A101" s="6"/>
      <c r="B101" s="6"/>
      <c r="C101" s="6"/>
      <c r="D101" s="6"/>
      <c r="E101" s="6"/>
      <c r="F101" s="6"/>
      <c r="G101" s="6"/>
      <c r="H101" s="6"/>
      <c r="I101" s="6"/>
      <c r="J101" s="6"/>
      <c r="K101" s="6"/>
      <c r="L101" s="6"/>
      <c r="M101" s="6"/>
      <c r="N101" s="6"/>
      <c r="O101" s="6"/>
      <c r="P101" s="6"/>
      <c r="Q101" s="6"/>
      <c r="R101" s="6"/>
    </row>
    <row r="102" spans="1:18">
      <c r="A102" s="6"/>
      <c r="B102" s="6"/>
      <c r="C102" s="6"/>
      <c r="D102" s="6"/>
      <c r="E102" s="6"/>
      <c r="F102" s="6"/>
      <c r="G102" s="6"/>
      <c r="H102" s="6"/>
      <c r="I102" s="6"/>
      <c r="J102" s="6"/>
      <c r="K102" s="6"/>
      <c r="L102" s="6"/>
      <c r="M102" s="6"/>
      <c r="N102" s="6"/>
      <c r="O102" s="6"/>
      <c r="P102" s="6"/>
      <c r="Q102" s="6"/>
      <c r="R102" s="6"/>
    </row>
    <row r="103" spans="1:18">
      <c r="A103" s="6"/>
      <c r="B103" s="6"/>
      <c r="C103" s="6"/>
      <c r="D103" s="6"/>
      <c r="E103" s="6"/>
      <c r="F103" s="6"/>
      <c r="G103" s="6"/>
      <c r="H103" s="6"/>
      <c r="I103" s="6"/>
      <c r="J103" s="6"/>
      <c r="K103" s="6"/>
      <c r="L103" s="6"/>
      <c r="M103" s="6"/>
      <c r="N103" s="6"/>
      <c r="O103" s="6"/>
      <c r="P103" s="6"/>
      <c r="Q103" s="6"/>
      <c r="R103" s="6"/>
    </row>
    <row r="104" spans="1:18">
      <c r="A104" s="6"/>
      <c r="B104" s="6"/>
      <c r="C104" s="6"/>
      <c r="D104" s="6"/>
      <c r="E104" s="6"/>
      <c r="F104" s="6"/>
      <c r="G104" s="6"/>
      <c r="H104" s="6"/>
      <c r="I104" s="6"/>
      <c r="J104" s="6"/>
      <c r="K104" s="6"/>
      <c r="L104" s="6"/>
      <c r="M104" s="6"/>
      <c r="N104" s="6"/>
      <c r="O104" s="6"/>
      <c r="P104" s="6"/>
      <c r="Q104" s="6"/>
      <c r="R104" s="6"/>
    </row>
    <row r="105" spans="1:18">
      <c r="A105" s="6"/>
      <c r="B105" s="6"/>
      <c r="C105" s="6"/>
      <c r="D105" s="6"/>
      <c r="E105" s="6"/>
      <c r="F105" s="6"/>
      <c r="G105" s="6"/>
      <c r="H105" s="6"/>
      <c r="I105" s="6"/>
      <c r="J105" s="6"/>
      <c r="K105" s="6"/>
      <c r="L105" s="6"/>
      <c r="M105" s="6"/>
      <c r="N105" s="6"/>
      <c r="O105" s="6"/>
      <c r="P105" s="6"/>
      <c r="Q105" s="6"/>
      <c r="R105" s="6"/>
    </row>
    <row r="106" spans="1:18">
      <c r="A106" s="6"/>
      <c r="B106" s="6"/>
      <c r="C106" s="6"/>
      <c r="D106" s="6"/>
      <c r="E106" s="6"/>
      <c r="F106" s="6"/>
      <c r="G106" s="6"/>
      <c r="H106" s="6"/>
      <c r="I106" s="6"/>
      <c r="J106" s="6"/>
      <c r="K106" s="6"/>
      <c r="L106" s="6"/>
      <c r="M106" s="6"/>
      <c r="N106" s="6"/>
      <c r="O106" s="6"/>
      <c r="P106" s="6"/>
      <c r="Q106" s="6"/>
      <c r="R106" s="6"/>
    </row>
    <row r="107" spans="1:18">
      <c r="A107" s="6"/>
      <c r="B107" s="6"/>
      <c r="C107" s="6"/>
      <c r="D107" s="6"/>
      <c r="E107" s="6"/>
      <c r="F107" s="6"/>
      <c r="G107" s="6"/>
      <c r="H107" s="6"/>
      <c r="I107" s="6"/>
      <c r="J107" s="6"/>
      <c r="K107" s="6"/>
      <c r="L107" s="6"/>
      <c r="M107" s="6"/>
      <c r="N107" s="6"/>
      <c r="O107" s="6"/>
      <c r="P107" s="6"/>
      <c r="Q107" s="6"/>
      <c r="R107" s="6"/>
    </row>
    <row r="108" spans="1:18">
      <c r="A108" s="6"/>
      <c r="B108" s="78"/>
      <c r="C108" s="15"/>
      <c r="D108" s="6"/>
      <c r="E108" s="6"/>
      <c r="F108" s="6"/>
      <c r="G108" s="6"/>
      <c r="H108" s="6"/>
      <c r="I108" s="6"/>
      <c r="J108" s="6"/>
      <c r="K108" s="6"/>
      <c r="L108" s="6"/>
      <c r="M108" s="6"/>
      <c r="N108" s="6"/>
      <c r="O108" s="6"/>
      <c r="P108" s="6"/>
      <c r="Q108" s="6"/>
      <c r="R108" s="6"/>
    </row>
    <row r="109" spans="1:18">
      <c r="A109" s="6"/>
      <c r="B109" s="78"/>
      <c r="C109" s="15"/>
      <c r="D109" s="6"/>
      <c r="E109" s="6"/>
      <c r="F109" s="6"/>
      <c r="G109" s="6"/>
      <c r="H109" s="6"/>
      <c r="I109" s="6"/>
      <c r="J109" s="6"/>
      <c r="K109" s="6"/>
      <c r="L109" s="6"/>
      <c r="M109" s="6"/>
      <c r="N109" s="6"/>
      <c r="O109" s="6"/>
      <c r="P109" s="6"/>
      <c r="Q109" s="6"/>
      <c r="R109" s="6"/>
    </row>
    <row r="110" spans="1:18">
      <c r="A110" s="6"/>
      <c r="B110" s="78"/>
      <c r="C110" s="15"/>
      <c r="D110" s="6"/>
      <c r="E110" s="6"/>
      <c r="F110" s="6"/>
      <c r="G110" s="6"/>
      <c r="H110" s="6"/>
      <c r="I110" s="6"/>
      <c r="J110" s="6"/>
      <c r="K110" s="6"/>
      <c r="L110" s="6"/>
      <c r="M110" s="6"/>
      <c r="N110" s="6"/>
      <c r="O110" s="6"/>
      <c r="P110" s="6"/>
      <c r="Q110" s="6"/>
      <c r="R110" s="6"/>
    </row>
    <row r="111" spans="1:18">
      <c r="A111" s="6"/>
      <c r="B111" s="78"/>
      <c r="C111" s="15"/>
      <c r="D111" s="6"/>
      <c r="E111" s="6"/>
      <c r="F111" s="6"/>
      <c r="G111" s="6"/>
      <c r="H111" s="6"/>
      <c r="I111" s="6"/>
      <c r="J111" s="6"/>
      <c r="K111" s="6"/>
      <c r="L111" s="6"/>
      <c r="M111" s="6"/>
      <c r="N111" s="6"/>
      <c r="O111" s="6"/>
      <c r="P111" s="6"/>
      <c r="Q111" s="6"/>
      <c r="R111" s="6"/>
    </row>
    <row r="112" spans="1:18">
      <c r="A112" s="6"/>
      <c r="B112" s="78"/>
      <c r="C112" s="15"/>
      <c r="D112" s="6"/>
      <c r="E112" s="6"/>
      <c r="F112" s="6"/>
      <c r="G112" s="6"/>
      <c r="H112" s="6"/>
      <c r="I112" s="6"/>
      <c r="J112" s="6"/>
      <c r="K112" s="6"/>
      <c r="L112" s="6"/>
      <c r="M112" s="6"/>
      <c r="N112" s="6"/>
      <c r="O112" s="6"/>
      <c r="P112" s="6"/>
      <c r="Q112" s="6"/>
      <c r="R112" s="6"/>
    </row>
    <row r="113" spans="1:18">
      <c r="A113" s="6"/>
      <c r="B113" s="78"/>
      <c r="C113" s="15"/>
      <c r="D113" s="6"/>
      <c r="E113" s="6"/>
      <c r="F113" s="6"/>
      <c r="G113" s="6"/>
      <c r="H113" s="6"/>
      <c r="I113" s="6"/>
      <c r="J113" s="6"/>
      <c r="K113" s="6"/>
      <c r="L113" s="6"/>
      <c r="M113" s="6"/>
      <c r="N113" s="6"/>
      <c r="O113" s="6"/>
      <c r="P113" s="6"/>
      <c r="Q113" s="6"/>
      <c r="R113" s="6"/>
    </row>
    <row r="114" spans="1:18">
      <c r="A114" s="6"/>
      <c r="B114" s="78"/>
      <c r="C114" s="15"/>
      <c r="D114" s="6"/>
      <c r="E114" s="6"/>
      <c r="F114" s="6"/>
      <c r="G114" s="6"/>
      <c r="H114" s="6"/>
      <c r="I114" s="6"/>
      <c r="J114" s="6"/>
      <c r="K114" s="6"/>
      <c r="L114" s="6"/>
      <c r="M114" s="6"/>
      <c r="N114" s="6"/>
      <c r="O114" s="6"/>
      <c r="P114" s="6"/>
      <c r="Q114" s="6"/>
      <c r="R114" s="6"/>
    </row>
    <row r="115" spans="1:18">
      <c r="A115" s="6"/>
      <c r="B115" s="78"/>
      <c r="C115" s="15"/>
      <c r="D115" s="6"/>
      <c r="E115" s="6"/>
      <c r="F115" s="6"/>
      <c r="G115" s="6"/>
      <c r="H115" s="6"/>
      <c r="I115" s="6"/>
      <c r="J115" s="6"/>
      <c r="K115" s="6"/>
      <c r="L115" s="6"/>
      <c r="M115" s="6"/>
      <c r="N115" s="6"/>
      <c r="O115" s="6"/>
      <c r="P115" s="6"/>
      <c r="Q115" s="6"/>
      <c r="R115" s="6"/>
    </row>
    <row r="116" spans="1:18">
      <c r="A116" s="6"/>
      <c r="B116" s="78"/>
      <c r="C116" s="15"/>
      <c r="D116" s="6"/>
      <c r="E116" s="6"/>
      <c r="F116" s="6"/>
      <c r="G116" s="6"/>
      <c r="H116" s="6"/>
      <c r="I116" s="6"/>
      <c r="J116" s="6"/>
      <c r="K116" s="6"/>
      <c r="L116" s="6"/>
      <c r="M116" s="6"/>
      <c r="N116" s="6"/>
      <c r="O116" s="6"/>
      <c r="P116" s="6"/>
      <c r="Q116" s="6"/>
      <c r="R116" s="6"/>
    </row>
    <row r="117" spans="1:18">
      <c r="A117" s="6"/>
      <c r="B117" s="78"/>
      <c r="C117" s="15"/>
      <c r="D117" s="6"/>
      <c r="E117" s="6"/>
      <c r="F117" s="6"/>
      <c r="G117" s="6"/>
      <c r="H117" s="6"/>
      <c r="I117" s="6"/>
      <c r="J117" s="6"/>
      <c r="K117" s="6"/>
      <c r="L117" s="6"/>
      <c r="M117" s="6"/>
      <c r="N117" s="6"/>
      <c r="O117" s="6"/>
      <c r="P117" s="6"/>
      <c r="Q117" s="6"/>
      <c r="R117" s="6"/>
    </row>
    <row r="118" spans="1:18">
      <c r="A118" s="6"/>
      <c r="B118" s="78"/>
      <c r="C118" s="15"/>
      <c r="D118" s="6"/>
      <c r="E118" s="6"/>
      <c r="F118" s="6"/>
      <c r="G118" s="6"/>
      <c r="H118" s="6"/>
      <c r="I118" s="6"/>
      <c r="J118" s="6"/>
      <c r="K118" s="6"/>
      <c r="L118" s="6"/>
      <c r="M118" s="6"/>
      <c r="N118" s="6"/>
      <c r="O118" s="6"/>
      <c r="P118" s="6"/>
      <c r="Q118" s="6"/>
      <c r="R118" s="6"/>
    </row>
    <row r="119" spans="1:18">
      <c r="A119" s="6"/>
      <c r="B119" s="78"/>
      <c r="C119" s="15"/>
      <c r="D119" s="6"/>
      <c r="E119" s="6"/>
      <c r="F119" s="6"/>
      <c r="G119" s="6"/>
      <c r="H119" s="6"/>
      <c r="I119" s="6"/>
      <c r="J119" s="6"/>
      <c r="K119" s="6"/>
      <c r="L119" s="6"/>
      <c r="M119" s="6"/>
      <c r="N119" s="6"/>
      <c r="O119" s="6"/>
      <c r="P119" s="6"/>
      <c r="Q119" s="6"/>
      <c r="R119" s="6"/>
    </row>
    <row r="120" spans="1:18">
      <c r="A120" s="6"/>
      <c r="B120" s="78"/>
      <c r="C120" s="15"/>
      <c r="D120" s="6"/>
      <c r="E120" s="6"/>
      <c r="F120" s="6"/>
      <c r="G120" s="6"/>
      <c r="H120" s="6"/>
      <c r="I120" s="6"/>
      <c r="J120" s="6"/>
      <c r="K120" s="6"/>
      <c r="L120" s="6"/>
      <c r="M120" s="6"/>
      <c r="N120" s="6"/>
      <c r="O120" s="6"/>
      <c r="P120" s="6"/>
      <c r="Q120" s="6"/>
      <c r="R120" s="6"/>
    </row>
    <row r="121" spans="1:18">
      <c r="A121" s="6"/>
      <c r="B121" s="78"/>
      <c r="C121" s="15"/>
      <c r="D121" s="6"/>
      <c r="E121" s="6"/>
      <c r="F121" s="6"/>
      <c r="G121" s="6"/>
      <c r="H121" s="6"/>
      <c r="I121" s="6"/>
      <c r="J121" s="6"/>
      <c r="K121" s="6"/>
      <c r="L121" s="6"/>
      <c r="M121" s="6"/>
      <c r="N121" s="6"/>
      <c r="O121" s="6"/>
      <c r="P121" s="6"/>
      <c r="Q121" s="6"/>
      <c r="R121" s="6"/>
    </row>
    <row r="122" spans="1:18">
      <c r="A122" s="6"/>
      <c r="B122" s="78"/>
      <c r="C122" s="15"/>
      <c r="D122" s="6"/>
      <c r="E122" s="6"/>
      <c r="F122" s="6"/>
      <c r="G122" s="6"/>
      <c r="H122" s="6"/>
      <c r="I122" s="6"/>
      <c r="J122" s="6"/>
      <c r="K122" s="6"/>
      <c r="L122" s="6"/>
      <c r="M122" s="6"/>
      <c r="N122" s="6"/>
      <c r="O122" s="6"/>
      <c r="P122" s="6"/>
      <c r="Q122" s="6"/>
      <c r="R122" s="6"/>
    </row>
    <row r="123" spans="1:18">
      <c r="A123" s="6"/>
      <c r="B123" s="78"/>
      <c r="C123" s="15"/>
      <c r="D123" s="6"/>
      <c r="E123" s="6"/>
      <c r="F123" s="6"/>
      <c r="G123" s="6"/>
      <c r="H123" s="6"/>
      <c r="I123" s="6"/>
      <c r="J123" s="6"/>
      <c r="K123" s="6"/>
      <c r="L123" s="6"/>
      <c r="M123" s="6"/>
      <c r="N123" s="6"/>
      <c r="O123" s="6"/>
      <c r="P123" s="6"/>
      <c r="Q123" s="6"/>
      <c r="R123" s="6"/>
    </row>
    <row r="124" spans="1:18">
      <c r="A124" s="6"/>
      <c r="B124" s="78"/>
      <c r="C124" s="15"/>
      <c r="D124" s="6"/>
      <c r="E124" s="6"/>
      <c r="F124" s="6"/>
      <c r="G124" s="6"/>
      <c r="H124" s="6"/>
      <c r="I124" s="6"/>
      <c r="J124" s="6"/>
      <c r="K124" s="6"/>
      <c r="L124" s="6"/>
      <c r="M124" s="6"/>
      <c r="N124" s="6"/>
      <c r="O124" s="6"/>
      <c r="P124" s="6"/>
      <c r="Q124" s="6"/>
      <c r="R124" s="6"/>
    </row>
    <row r="125" spans="1:18">
      <c r="A125" s="6"/>
      <c r="B125" s="78"/>
      <c r="C125" s="15"/>
      <c r="D125" s="6"/>
      <c r="E125" s="6"/>
      <c r="F125" s="6"/>
      <c r="G125" s="6"/>
      <c r="H125" s="6"/>
      <c r="I125" s="6"/>
      <c r="J125" s="6"/>
      <c r="K125" s="6"/>
      <c r="L125" s="6"/>
      <c r="M125" s="6"/>
      <c r="N125" s="6"/>
      <c r="O125" s="6"/>
      <c r="P125" s="6"/>
      <c r="Q125" s="6"/>
      <c r="R125" s="6"/>
    </row>
    <row r="126" spans="1:18">
      <c r="A126" s="6"/>
      <c r="B126" s="78"/>
      <c r="C126" s="15"/>
      <c r="D126" s="6"/>
      <c r="E126" s="6"/>
      <c r="F126" s="6"/>
      <c r="G126" s="6"/>
      <c r="H126" s="6"/>
      <c r="I126" s="6"/>
      <c r="J126" s="6"/>
      <c r="K126" s="6"/>
      <c r="L126" s="6"/>
      <c r="M126" s="6"/>
      <c r="N126" s="6"/>
      <c r="O126" s="6"/>
      <c r="P126" s="6"/>
      <c r="Q126" s="6"/>
      <c r="R126" s="6"/>
    </row>
    <row r="127" spans="1:18">
      <c r="A127" s="6"/>
      <c r="B127" s="78"/>
      <c r="C127" s="15"/>
      <c r="D127" s="6"/>
      <c r="E127" s="6"/>
      <c r="F127" s="6"/>
      <c r="G127" s="6"/>
      <c r="H127" s="6"/>
      <c r="I127" s="6"/>
      <c r="J127" s="6"/>
      <c r="K127" s="6"/>
      <c r="L127" s="6"/>
      <c r="M127" s="6"/>
      <c r="N127" s="6"/>
      <c r="O127" s="6"/>
      <c r="P127" s="6"/>
      <c r="Q127" s="6"/>
      <c r="R127" s="6"/>
    </row>
    <row r="128" spans="1:18">
      <c r="A128" s="6"/>
      <c r="B128" s="78"/>
      <c r="C128" s="15"/>
      <c r="D128" s="6"/>
      <c r="E128" s="6"/>
      <c r="F128" s="6"/>
      <c r="G128" s="6"/>
      <c r="H128" s="6"/>
      <c r="I128" s="6"/>
      <c r="J128" s="6"/>
      <c r="K128" s="6"/>
      <c r="L128" s="6"/>
      <c r="M128" s="6"/>
      <c r="N128" s="6"/>
      <c r="O128" s="6"/>
      <c r="P128" s="6"/>
      <c r="Q128" s="6"/>
      <c r="R128" s="6"/>
    </row>
    <row r="129" spans="1:18">
      <c r="A129" s="6"/>
      <c r="B129" s="78"/>
      <c r="C129" s="15"/>
      <c r="D129" s="6"/>
      <c r="E129" s="6"/>
      <c r="F129" s="6"/>
      <c r="G129" s="6"/>
      <c r="H129" s="6"/>
      <c r="I129" s="6"/>
      <c r="J129" s="6"/>
      <c r="K129" s="6"/>
      <c r="L129" s="6"/>
      <c r="M129" s="6"/>
      <c r="N129" s="6"/>
      <c r="O129" s="6"/>
      <c r="P129" s="6"/>
      <c r="Q129" s="6"/>
      <c r="R129" s="6"/>
    </row>
    <row r="130" spans="1:18">
      <c r="A130" s="6"/>
      <c r="B130" s="78"/>
      <c r="C130" s="15"/>
      <c r="D130" s="6"/>
      <c r="E130" s="6"/>
      <c r="F130" s="6"/>
      <c r="G130" s="6"/>
      <c r="H130" s="6"/>
      <c r="I130" s="6"/>
      <c r="J130" s="6"/>
      <c r="K130" s="6"/>
      <c r="L130" s="6"/>
      <c r="M130" s="6"/>
      <c r="N130" s="6"/>
      <c r="O130" s="6"/>
      <c r="P130" s="6"/>
      <c r="Q130" s="6"/>
      <c r="R130" s="6"/>
    </row>
    <row r="131" spans="1:18">
      <c r="A131" s="6"/>
      <c r="B131" s="78"/>
      <c r="C131" s="15"/>
      <c r="D131" s="6"/>
      <c r="E131" s="6"/>
      <c r="F131" s="6"/>
      <c r="G131" s="6"/>
      <c r="H131" s="6"/>
      <c r="I131" s="6"/>
      <c r="J131" s="6"/>
      <c r="K131" s="6"/>
      <c r="L131" s="6"/>
      <c r="M131" s="6"/>
      <c r="N131" s="6"/>
      <c r="O131" s="6"/>
      <c r="P131" s="6"/>
      <c r="Q131" s="6"/>
      <c r="R131" s="6"/>
    </row>
    <row r="132" spans="1:18">
      <c r="A132" s="6"/>
      <c r="B132" s="78"/>
      <c r="C132" s="15"/>
      <c r="D132" s="6"/>
      <c r="E132" s="6"/>
      <c r="F132" s="6"/>
      <c r="G132" s="6"/>
      <c r="H132" s="6"/>
      <c r="I132" s="6"/>
      <c r="J132" s="6"/>
      <c r="K132" s="6"/>
      <c r="L132" s="6"/>
      <c r="M132" s="6"/>
      <c r="N132" s="6"/>
      <c r="O132" s="6"/>
      <c r="P132" s="6"/>
      <c r="Q132" s="6"/>
      <c r="R132" s="6"/>
    </row>
    <row r="133" spans="1:18">
      <c r="A133" s="6"/>
      <c r="B133" s="78"/>
      <c r="C133" s="15"/>
      <c r="D133" s="6"/>
      <c r="E133" s="6"/>
      <c r="F133" s="6"/>
      <c r="G133" s="6"/>
      <c r="H133" s="6"/>
      <c r="I133" s="6"/>
      <c r="J133" s="6"/>
      <c r="K133" s="6"/>
      <c r="L133" s="6"/>
      <c r="M133" s="6"/>
      <c r="N133" s="6"/>
      <c r="O133" s="6"/>
      <c r="P133" s="6"/>
      <c r="Q133" s="6"/>
      <c r="R133" s="6"/>
    </row>
    <row r="134" spans="1:18">
      <c r="A134" s="6"/>
      <c r="B134" s="78"/>
      <c r="C134" s="15"/>
      <c r="D134" s="6"/>
      <c r="E134" s="6"/>
      <c r="F134" s="6"/>
      <c r="G134" s="6"/>
      <c r="H134" s="6"/>
      <c r="I134" s="6"/>
      <c r="J134" s="6"/>
      <c r="K134" s="6"/>
      <c r="L134" s="6"/>
      <c r="M134" s="6"/>
      <c r="N134" s="6"/>
      <c r="O134" s="6"/>
      <c r="P134" s="6"/>
      <c r="Q134" s="6"/>
      <c r="R134" s="6"/>
    </row>
    <row r="135" spans="1:18">
      <c r="A135" s="6"/>
      <c r="B135" s="78"/>
      <c r="C135" s="15"/>
      <c r="D135" s="6"/>
      <c r="E135" s="6"/>
      <c r="F135" s="6"/>
      <c r="G135" s="6"/>
      <c r="H135" s="6"/>
      <c r="I135" s="6"/>
      <c r="J135" s="6"/>
      <c r="K135" s="6"/>
      <c r="L135" s="6"/>
      <c r="M135" s="6"/>
      <c r="N135" s="6"/>
      <c r="O135" s="6"/>
      <c r="P135" s="6"/>
      <c r="Q135" s="6"/>
      <c r="R135" s="6"/>
    </row>
    <row r="136" spans="1:18">
      <c r="A136" s="6"/>
      <c r="B136" s="78"/>
      <c r="C136" s="15"/>
      <c r="D136" s="6"/>
      <c r="E136" s="6"/>
      <c r="F136" s="6"/>
      <c r="G136" s="6"/>
      <c r="H136" s="6"/>
      <c r="I136" s="6"/>
      <c r="J136" s="6"/>
      <c r="K136" s="6"/>
      <c r="L136" s="6"/>
      <c r="M136" s="6"/>
      <c r="N136" s="6"/>
      <c r="O136" s="6"/>
      <c r="P136" s="6"/>
      <c r="Q136" s="6"/>
      <c r="R136" s="6"/>
    </row>
    <row r="137" spans="1:18">
      <c r="A137" s="6"/>
      <c r="B137" s="78"/>
      <c r="C137" s="15"/>
      <c r="D137" s="6"/>
      <c r="E137" s="6"/>
      <c r="F137" s="6"/>
      <c r="G137" s="6"/>
      <c r="H137" s="6"/>
      <c r="I137" s="6"/>
      <c r="J137" s="6"/>
      <c r="K137" s="6"/>
      <c r="L137" s="6"/>
      <c r="M137" s="6"/>
      <c r="N137" s="6"/>
      <c r="O137" s="6"/>
      <c r="P137" s="6"/>
      <c r="Q137" s="6"/>
      <c r="R137" s="6"/>
    </row>
    <row r="138" spans="1:18">
      <c r="A138" s="6"/>
      <c r="B138" s="78"/>
      <c r="C138" s="15"/>
      <c r="D138" s="6"/>
      <c r="E138" s="6"/>
      <c r="F138" s="6"/>
      <c r="G138" s="6"/>
      <c r="H138" s="6"/>
      <c r="I138" s="6"/>
      <c r="J138" s="6"/>
      <c r="K138" s="6"/>
      <c r="L138" s="6"/>
      <c r="M138" s="6"/>
      <c r="N138" s="6"/>
      <c r="O138" s="6"/>
      <c r="P138" s="6"/>
      <c r="Q138" s="6"/>
      <c r="R138" s="6"/>
    </row>
    <row r="139" spans="1:18">
      <c r="A139" s="6"/>
      <c r="B139" s="6"/>
      <c r="C139" s="15" t="s">
        <v>2492</v>
      </c>
      <c r="D139" s="15"/>
      <c r="E139" s="15"/>
      <c r="F139" s="6"/>
      <c r="G139" s="6"/>
      <c r="H139" s="6"/>
      <c r="I139" s="6"/>
      <c r="J139" s="6"/>
      <c r="K139" s="6"/>
      <c r="L139" s="6"/>
      <c r="M139" s="6"/>
      <c r="N139" s="6"/>
      <c r="O139" s="6"/>
      <c r="P139" s="6"/>
      <c r="Q139" s="6"/>
      <c r="R139" s="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A3" sqref="A3:D7"/>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3"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31" t="s">
        <v>1494</v>
      </c>
      <c r="I3" s="5">
        <v>1.2207217643979047E-2</v>
      </c>
      <c r="J3" s="5">
        <v>1.1559474166666665E-2</v>
      </c>
      <c r="K3" s="5">
        <v>1.024659625E-2</v>
      </c>
      <c r="L3" s="5">
        <v>1.0084723888888888E-2</v>
      </c>
      <c r="M3">
        <v>1</v>
      </c>
      <c r="N3" s="3" t="s">
        <v>2811</v>
      </c>
      <c r="O3" s="9"/>
      <c r="P3" s="99">
        <f>J4*O3</f>
        <v>0</v>
      </c>
      <c r="Q3" s="3">
        <f>O3*K4</f>
        <v>0</v>
      </c>
      <c r="R3" s="3">
        <f>O3*L4</f>
        <v>0</v>
      </c>
    </row>
    <row r="4" spans="1:18">
      <c r="A4" s="6" t="s">
        <v>2264</v>
      </c>
      <c r="B4" s="6" t="s">
        <v>1494</v>
      </c>
      <c r="C4" s="6" t="s">
        <v>1412</v>
      </c>
      <c r="D4" s="6" t="s">
        <v>2268</v>
      </c>
      <c r="H4" s="131" t="s">
        <v>2464</v>
      </c>
      <c r="I4" s="5">
        <v>5.718557591623037E-3</v>
      </c>
      <c r="J4" s="5">
        <v>3.2499999999999999E-3</v>
      </c>
      <c r="K4" s="5">
        <v>3.8541666666666655E-3</v>
      </c>
      <c r="L4" s="5">
        <v>3.6416666666666659E-3</v>
      </c>
      <c r="M4">
        <v>2</v>
      </c>
      <c r="N4" s="3" t="s">
        <v>2811</v>
      </c>
      <c r="O4" s="9"/>
      <c r="P4" s="99">
        <f>J5*O4</f>
        <v>0</v>
      </c>
      <c r="Q4" s="3">
        <f>O4*K5</f>
        <v>0</v>
      </c>
      <c r="R4" s="3">
        <f>O4*L5</f>
        <v>0</v>
      </c>
    </row>
    <row r="5" spans="1:18">
      <c r="A5" s="6" t="s">
        <v>2265</v>
      </c>
      <c r="B5" s="5">
        <v>1.1559474166666665E-2</v>
      </c>
      <c r="C5" s="8">
        <f>SUM(P3:P64)</f>
        <v>1.6618193848320594E-2</v>
      </c>
      <c r="D5" s="8">
        <f>C5/B5</f>
        <v>1.4376254151976431</v>
      </c>
      <c r="H5" s="131" t="s">
        <v>2465</v>
      </c>
      <c r="I5" s="5">
        <v>1.2252024267015696E-2</v>
      </c>
      <c r="J5" s="5">
        <v>1.1560935000000001E-2</v>
      </c>
      <c r="K5" s="5">
        <v>1.0252523750000001E-2</v>
      </c>
      <c r="L5" s="5">
        <v>1.0085699722222221E-2</v>
      </c>
      <c r="M5">
        <v>3</v>
      </c>
      <c r="N5" s="3" t="s">
        <v>2811</v>
      </c>
      <c r="O5" s="9"/>
      <c r="P5" s="99">
        <f>J6*O5</f>
        <v>0</v>
      </c>
      <c r="Q5" s="3">
        <f>O5*K6</f>
        <v>0</v>
      </c>
      <c r="R5" s="3">
        <f>O5*L6</f>
        <v>0</v>
      </c>
    </row>
    <row r="6" spans="1:18">
      <c r="A6" s="6" t="s">
        <v>2266</v>
      </c>
      <c r="B6" s="8">
        <v>1.0200000000000001E-2</v>
      </c>
      <c r="C6" s="8">
        <f>SUM(Q3:Q64)</f>
        <v>1.2253041279138378E-2</v>
      </c>
      <c r="D6" s="8">
        <f t="shared" ref="D6:D7" si="0">C6/B6</f>
        <v>1.2012785567782722</v>
      </c>
      <c r="H6" s="131" t="s">
        <v>2466</v>
      </c>
      <c r="I6" s="5">
        <v>1.3768930732984292E-2</v>
      </c>
      <c r="J6" s="5">
        <v>3.1555072499999996E-2</v>
      </c>
      <c r="K6" s="5">
        <v>1.6828640416666669E-2</v>
      </c>
      <c r="L6" s="5">
        <v>1.8055224444444448E-2</v>
      </c>
      <c r="M6">
        <v>4</v>
      </c>
      <c r="N6" s="3" t="s">
        <v>2811</v>
      </c>
      <c r="O6" s="9"/>
      <c r="P6" s="99">
        <f>J7*O6</f>
        <v>0</v>
      </c>
      <c r="Q6" s="3">
        <f>O6*K7</f>
        <v>0</v>
      </c>
      <c r="R6" s="3">
        <f>O6*L7</f>
        <v>0</v>
      </c>
    </row>
    <row r="7" spans="1:18">
      <c r="A7" s="6" t="s">
        <v>2267</v>
      </c>
      <c r="B7" s="8">
        <v>1.01E-2</v>
      </c>
      <c r="C7" s="8">
        <f>SUM(R3:R64)</f>
        <v>1.3235610153745999E-2</v>
      </c>
      <c r="D7" s="8">
        <f t="shared" si="0"/>
        <v>1.3104564508659404</v>
      </c>
      <c r="H7" s="131" t="s">
        <v>2467</v>
      </c>
      <c r="I7" s="5">
        <v>5.8584725916230301E-3</v>
      </c>
      <c r="J7" s="5">
        <v>-7.5988341666666645E-3</v>
      </c>
      <c r="K7" s="5">
        <v>2.3489791666666654E-3</v>
      </c>
      <c r="L7" s="5">
        <v>1.2027438888888883E-3</v>
      </c>
      <c r="M7">
        <v>5</v>
      </c>
      <c r="N7" s="3" t="s">
        <v>2811</v>
      </c>
    </row>
    <row r="8" spans="1:18" ht="16">
      <c r="G8" s="149"/>
      <c r="H8" s="144" t="s">
        <v>2860</v>
      </c>
      <c r="I8" s="5">
        <v>8.6937499999999966E-3</v>
      </c>
      <c r="J8" s="5">
        <v>1.1525000000000001E-2</v>
      </c>
      <c r="K8" s="5">
        <v>1.0216666666666667E-2</v>
      </c>
      <c r="L8" s="5">
        <v>1.0061111111111109E-2</v>
      </c>
      <c r="M8">
        <v>6</v>
      </c>
      <c r="N8" s="3" t="s">
        <v>2812</v>
      </c>
      <c r="O8" s="9">
        <v>0.18</v>
      </c>
      <c r="P8" s="99">
        <f t="shared" ref="P8:P32" si="1">J9*O8</f>
        <v>2.1518796201325254E-3</v>
      </c>
      <c r="Q8" s="3">
        <f t="shared" ref="Q8:Q32" si="2">O8*K9</f>
        <v>1.9548000743105009E-3</v>
      </c>
      <c r="R8" s="3">
        <f t="shared" ref="R8:R32" si="3">O8*L9</f>
        <v>1.947158018834217E-3</v>
      </c>
    </row>
    <row r="9" spans="1:18" ht="16">
      <c r="G9" s="149"/>
      <c r="H9" s="144" t="s">
        <v>2861</v>
      </c>
      <c r="I9" s="5">
        <v>1.0817544549078984E-2</v>
      </c>
      <c r="J9" s="5">
        <v>1.1954886778514031E-2</v>
      </c>
      <c r="K9" s="5">
        <v>1.0860000412836116E-2</v>
      </c>
      <c r="L9" s="5">
        <v>1.0817544549078984E-2</v>
      </c>
      <c r="M9">
        <v>7</v>
      </c>
      <c r="N9" s="3" t="s">
        <v>2812</v>
      </c>
      <c r="O9" s="9"/>
      <c r="P9" s="99">
        <f t="shared" si="1"/>
        <v>0</v>
      </c>
      <c r="Q9" s="3">
        <f t="shared" si="2"/>
        <v>0</v>
      </c>
      <c r="R9" s="3">
        <f t="shared" si="3"/>
        <v>0</v>
      </c>
    </row>
    <row r="10" spans="1:18" ht="20" customHeight="1">
      <c r="A10" s="21" t="s">
        <v>2818</v>
      </c>
      <c r="G10" s="149"/>
      <c r="H10" s="144" t="s">
        <v>2834</v>
      </c>
      <c r="I10" s="5">
        <v>1.0464062499999996E-2</v>
      </c>
      <c r="J10" s="5">
        <v>1.2800000000000001E-2</v>
      </c>
      <c r="K10" s="5">
        <v>1.1641666666666666E-2</v>
      </c>
      <c r="L10" s="5">
        <v>1.1516666666666668E-2</v>
      </c>
      <c r="M10">
        <v>8</v>
      </c>
      <c r="N10" s="3" t="s">
        <v>2812</v>
      </c>
      <c r="O10" s="9">
        <v>0</v>
      </c>
      <c r="P10" s="99">
        <f t="shared" si="1"/>
        <v>0</v>
      </c>
      <c r="Q10" s="3">
        <f t="shared" si="2"/>
        <v>0</v>
      </c>
      <c r="R10" s="3">
        <f t="shared" si="3"/>
        <v>0</v>
      </c>
    </row>
    <row r="11" spans="1:18" ht="16">
      <c r="G11" s="149"/>
      <c r="H11" s="144" t="s">
        <v>2835</v>
      </c>
      <c r="I11" s="5">
        <v>1.0046466571220911E-2</v>
      </c>
      <c r="J11" s="5">
        <v>1.2029482162697039E-2</v>
      </c>
      <c r="K11" s="5">
        <v>1.1094310851525796E-2</v>
      </c>
      <c r="L11" s="5">
        <v>1.1045491479113675E-2</v>
      </c>
      <c r="M11">
        <v>9</v>
      </c>
      <c r="N11" s="3" t="s">
        <v>2812</v>
      </c>
      <c r="O11" s="9"/>
      <c r="P11" s="99">
        <f t="shared" si="1"/>
        <v>0</v>
      </c>
      <c r="Q11" s="3">
        <f t="shared" si="2"/>
        <v>0</v>
      </c>
      <c r="R11" s="3">
        <f t="shared" si="3"/>
        <v>0</v>
      </c>
    </row>
    <row r="12" spans="1:18" ht="19">
      <c r="A12" s="12" t="s">
        <v>2819</v>
      </c>
      <c r="G12" s="149"/>
      <c r="H12" s="144" t="s">
        <v>2836</v>
      </c>
      <c r="I12" s="5">
        <v>1.0247974137909389E-2</v>
      </c>
      <c r="J12" s="5">
        <v>1.2733329517927938E-2</v>
      </c>
      <c r="K12" s="5">
        <v>1.1510414839226898E-2</v>
      </c>
      <c r="L12" s="5">
        <v>1.1351320380995499E-2</v>
      </c>
      <c r="M12">
        <v>10</v>
      </c>
      <c r="N12" s="3" t="s">
        <v>2812</v>
      </c>
      <c r="O12" s="9">
        <v>0.06</v>
      </c>
      <c r="P12" s="99">
        <f t="shared" si="1"/>
        <v>6.8599999999999987E-4</v>
      </c>
      <c r="Q12" s="3">
        <f t="shared" si="2"/>
        <v>6.1075000000000007E-4</v>
      </c>
      <c r="R12" s="3">
        <f t="shared" si="3"/>
        <v>7.3083333333333344E-4</v>
      </c>
    </row>
    <row r="13" spans="1:18" ht="16">
      <c r="G13" s="149"/>
      <c r="H13" s="144" t="s">
        <v>2862</v>
      </c>
      <c r="I13" s="5">
        <v>1.0034375000000002E-2</v>
      </c>
      <c r="J13" s="5">
        <v>1.1433333333333332E-2</v>
      </c>
      <c r="K13" s="5">
        <v>1.0179166666666668E-2</v>
      </c>
      <c r="L13" s="5">
        <v>1.2180555555555557E-2</v>
      </c>
      <c r="M13">
        <v>11</v>
      </c>
      <c r="N13" s="3" t="s">
        <v>2812</v>
      </c>
      <c r="O13" s="9">
        <v>0.05</v>
      </c>
      <c r="P13" s="99">
        <f t="shared" si="1"/>
        <v>5.3791666666666679E-4</v>
      </c>
      <c r="Q13" s="3">
        <f t="shared" si="2"/>
        <v>5.2041666666666501E-4</v>
      </c>
      <c r="R13" s="3">
        <f t="shared" si="3"/>
        <v>5.508333333333334E-4</v>
      </c>
    </row>
    <row r="14" spans="1:18" ht="16">
      <c r="A14" s="13" t="s">
        <v>62</v>
      </c>
      <c r="B14" s="13" t="s">
        <v>138</v>
      </c>
      <c r="C14" s="13" t="s">
        <v>255</v>
      </c>
      <c r="G14" s="149"/>
      <c r="H14" s="144" t="s">
        <v>2863</v>
      </c>
      <c r="I14" s="5">
        <v>9.6421874999999997E-3</v>
      </c>
      <c r="J14" s="5">
        <v>1.0758333333333335E-2</v>
      </c>
      <c r="K14" s="5">
        <v>1.0408333333333301E-2</v>
      </c>
      <c r="L14" s="5">
        <v>1.1016666666666668E-2</v>
      </c>
      <c r="M14">
        <v>12</v>
      </c>
      <c r="N14" s="3" t="s">
        <v>2812</v>
      </c>
      <c r="O14" s="9"/>
      <c r="P14" s="99">
        <f t="shared" si="1"/>
        <v>0</v>
      </c>
      <c r="Q14" s="3">
        <f t="shared" si="2"/>
        <v>0</v>
      </c>
      <c r="R14" s="3">
        <f t="shared" si="3"/>
        <v>0</v>
      </c>
    </row>
    <row r="15" spans="1:18" ht="16">
      <c r="A15" t="s">
        <v>2332</v>
      </c>
      <c r="B15" s="9">
        <v>0.7</v>
      </c>
      <c r="C15" t="s">
        <v>2820</v>
      </c>
      <c r="G15" s="149"/>
      <c r="H15" s="144" t="s">
        <v>2864</v>
      </c>
      <c r="I15" s="5">
        <v>9.489062500000001E-3</v>
      </c>
      <c r="J15" s="5">
        <v>1.0058333333333334E-2</v>
      </c>
      <c r="K15" s="5">
        <v>1.0162499999999998E-2</v>
      </c>
      <c r="L15" s="5">
        <v>1.0836111111111109E-2</v>
      </c>
      <c r="M15">
        <v>13</v>
      </c>
      <c r="N15" s="3" t="s">
        <v>2812</v>
      </c>
      <c r="O15" s="9">
        <v>0.05</v>
      </c>
      <c r="P15" s="99">
        <f t="shared" si="1"/>
        <v>5.7333333333333336E-4</v>
      </c>
      <c r="Q15" s="3">
        <f t="shared" si="2"/>
        <v>5.3625000000000005E-4</v>
      </c>
      <c r="R15" s="3">
        <f t="shared" si="3"/>
        <v>5.5944444444444433E-4</v>
      </c>
    </row>
    <row r="16" spans="1:18" ht="16">
      <c r="A16" t="s">
        <v>2350</v>
      </c>
      <c r="B16" s="9">
        <v>0.1</v>
      </c>
      <c r="C16" t="s">
        <v>2821</v>
      </c>
      <c r="G16" s="149"/>
      <c r="H16" s="144" t="s">
        <v>2837</v>
      </c>
      <c r="I16" s="5">
        <v>9.9625000000000026E-3</v>
      </c>
      <c r="J16" s="5">
        <v>1.1466666666666667E-2</v>
      </c>
      <c r="K16" s="5">
        <v>1.0725E-2</v>
      </c>
      <c r="L16" s="5">
        <v>1.1188888888888887E-2</v>
      </c>
      <c r="M16">
        <v>14</v>
      </c>
      <c r="N16" s="3" t="s">
        <v>2812</v>
      </c>
      <c r="O16" s="9">
        <v>0.05</v>
      </c>
      <c r="P16" s="99">
        <f t="shared" si="1"/>
        <v>5.9208333333333335E-4</v>
      </c>
      <c r="Q16" s="3">
        <f t="shared" si="2"/>
        <v>5.3437500000000002E-4</v>
      </c>
      <c r="R16" s="3">
        <f t="shared" si="3"/>
        <v>5.3902777777777749E-4</v>
      </c>
    </row>
    <row r="17" spans="1:18" ht="16">
      <c r="A17" t="s">
        <v>2340</v>
      </c>
      <c r="B17" s="9">
        <v>0.05</v>
      </c>
      <c r="C17" t="s">
        <v>2821</v>
      </c>
      <c r="G17" s="149"/>
      <c r="H17" s="144" t="s">
        <v>2865</v>
      </c>
      <c r="I17" s="5">
        <v>9.6218749999999985E-3</v>
      </c>
      <c r="J17" s="5">
        <v>1.1841666666666667E-2</v>
      </c>
      <c r="K17" s="5">
        <v>1.0687500000000001E-2</v>
      </c>
      <c r="L17" s="5">
        <v>1.078055555555555E-2</v>
      </c>
      <c r="M17">
        <v>15</v>
      </c>
      <c r="N17" s="3" t="s">
        <v>2812</v>
      </c>
      <c r="O17" s="9"/>
      <c r="P17" s="99">
        <f t="shared" si="1"/>
        <v>0</v>
      </c>
      <c r="Q17" s="3">
        <f t="shared" si="2"/>
        <v>0</v>
      </c>
      <c r="R17" s="3">
        <f t="shared" si="3"/>
        <v>0</v>
      </c>
    </row>
    <row r="18" spans="1:18" ht="16">
      <c r="A18" t="s">
        <v>2474</v>
      </c>
      <c r="B18" s="9">
        <v>7.0000000000000007E-2</v>
      </c>
      <c r="C18" t="s">
        <v>2822</v>
      </c>
      <c r="G18" s="149"/>
      <c r="H18" s="144" t="s">
        <v>2866</v>
      </c>
      <c r="I18" s="5">
        <v>8.6515624999999995E-3</v>
      </c>
      <c r="J18" s="5">
        <v>1.14E-2</v>
      </c>
      <c r="K18" s="5">
        <v>1.0062499999999999E-2</v>
      </c>
      <c r="L18" s="5">
        <v>1.023333333333333E-2</v>
      </c>
      <c r="M18">
        <v>16</v>
      </c>
      <c r="N18" s="3" t="s">
        <v>2812</v>
      </c>
      <c r="O18" s="9"/>
      <c r="P18" s="99">
        <f t="shared" si="1"/>
        <v>0</v>
      </c>
      <c r="Q18" s="3">
        <f t="shared" si="2"/>
        <v>0</v>
      </c>
      <c r="R18" s="3">
        <f t="shared" si="3"/>
        <v>0</v>
      </c>
    </row>
    <row r="19" spans="1:18" ht="16">
      <c r="A19" t="s">
        <v>1452</v>
      </c>
      <c r="B19" s="9">
        <v>0.05</v>
      </c>
      <c r="C19" t="s">
        <v>2823</v>
      </c>
      <c r="G19" s="149"/>
      <c r="H19" s="144" t="s">
        <v>2867</v>
      </c>
      <c r="I19" s="5">
        <v>9.3817624599437828E-3</v>
      </c>
      <c r="J19" s="5">
        <v>1.099930220591964E-2</v>
      </c>
      <c r="K19" s="5">
        <v>1.037722286422163E-2</v>
      </c>
      <c r="L19" s="5">
        <v>1.0966010260016356E-2</v>
      </c>
      <c r="M19">
        <v>17</v>
      </c>
      <c r="N19" s="3" t="s">
        <v>2812</v>
      </c>
      <c r="O19" s="9"/>
      <c r="P19" s="99">
        <f t="shared" si="1"/>
        <v>0</v>
      </c>
      <c r="Q19" s="3">
        <f t="shared" si="2"/>
        <v>0</v>
      </c>
      <c r="R19" s="3">
        <f t="shared" si="3"/>
        <v>0</v>
      </c>
    </row>
    <row r="20" spans="1:18" ht="16">
      <c r="A20" t="s">
        <v>2824</v>
      </c>
      <c r="B20" s="9">
        <v>0.03</v>
      </c>
      <c r="C20" t="s">
        <v>498</v>
      </c>
      <c r="G20" s="149"/>
      <c r="H20" s="144" t="s">
        <v>2838</v>
      </c>
      <c r="I20" s="5">
        <v>9.7201306068155375E-3</v>
      </c>
      <c r="J20" s="5">
        <v>1.1637556781030992E-2</v>
      </c>
      <c r="K20" s="5">
        <v>1.1173544883824243E-2</v>
      </c>
      <c r="L20" s="5">
        <v>1.1127518836035959E-2</v>
      </c>
      <c r="M20">
        <v>18</v>
      </c>
      <c r="N20" s="3" t="s">
        <v>2812</v>
      </c>
      <c r="O20" s="9"/>
      <c r="P20" s="99">
        <f t="shared" si="1"/>
        <v>0</v>
      </c>
      <c r="Q20" s="3">
        <f t="shared" si="2"/>
        <v>0</v>
      </c>
      <c r="R20" s="3">
        <f t="shared" si="3"/>
        <v>0</v>
      </c>
    </row>
    <row r="21" spans="1:18" ht="16">
      <c r="G21" s="149"/>
      <c r="H21" s="144" t="s">
        <v>2868</v>
      </c>
      <c r="I21" s="5">
        <v>8.5115135305431147E-3</v>
      </c>
      <c r="J21" s="5">
        <v>8.5288831180598459E-3</v>
      </c>
      <c r="K21" s="5">
        <v>8.1306715117077377E-3</v>
      </c>
      <c r="L21" s="5">
        <v>8.979085729735381E-3</v>
      </c>
      <c r="M21">
        <v>19</v>
      </c>
      <c r="N21" s="3" t="s">
        <v>2812</v>
      </c>
      <c r="O21" s="9"/>
      <c r="P21" s="99">
        <f t="shared" si="1"/>
        <v>0</v>
      </c>
      <c r="Q21" s="3">
        <f t="shared" si="2"/>
        <v>0</v>
      </c>
      <c r="R21" s="3">
        <f t="shared" si="3"/>
        <v>0</v>
      </c>
    </row>
    <row r="22" spans="1:18" ht="16">
      <c r="A22" t="s">
        <v>2813</v>
      </c>
      <c r="B22">
        <v>1</v>
      </c>
      <c r="G22" s="149"/>
      <c r="H22" s="144" t="s">
        <v>2839</v>
      </c>
      <c r="I22" s="5">
        <v>8.1218173798459931E-3</v>
      </c>
      <c r="J22" s="5">
        <v>6.3759014493910693E-3</v>
      </c>
      <c r="K22" s="5">
        <v>6.1697799189643771E-3</v>
      </c>
      <c r="L22" s="5">
        <v>8.0280472480837497E-3</v>
      </c>
      <c r="M22">
        <v>20</v>
      </c>
      <c r="N22" s="3" t="s">
        <v>2812</v>
      </c>
      <c r="O22" s="9"/>
      <c r="P22" s="99">
        <f t="shared" si="1"/>
        <v>0</v>
      </c>
      <c r="Q22" s="3">
        <f t="shared" si="2"/>
        <v>0</v>
      </c>
      <c r="R22" s="3">
        <f t="shared" si="3"/>
        <v>0</v>
      </c>
    </row>
    <row r="23" spans="1:18" ht="16">
      <c r="A23" t="s">
        <v>2264</v>
      </c>
      <c r="B23" t="s">
        <v>1494</v>
      </c>
      <c r="C23" t="s">
        <v>1412</v>
      </c>
      <c r="D23" t="s">
        <v>2268</v>
      </c>
      <c r="G23" s="149"/>
      <c r="H23" s="144" t="s">
        <v>2840</v>
      </c>
      <c r="I23" s="5">
        <v>1.2185115102923397E-2</v>
      </c>
      <c r="J23" s="5">
        <v>1.3469004076635279E-2</v>
      </c>
      <c r="K23" s="5">
        <v>1.2309798916088641E-2</v>
      </c>
      <c r="L23" s="5">
        <v>1.2183874694833681E-2</v>
      </c>
      <c r="M23">
        <v>21</v>
      </c>
      <c r="N23" s="3" t="s">
        <v>2812</v>
      </c>
      <c r="O23" s="9"/>
      <c r="P23" s="99">
        <f t="shared" si="1"/>
        <v>0</v>
      </c>
      <c r="Q23" s="3">
        <f t="shared" si="2"/>
        <v>0</v>
      </c>
      <c r="R23" s="3">
        <f t="shared" si="3"/>
        <v>0</v>
      </c>
    </row>
    <row r="24" spans="1:18" ht="16">
      <c r="A24" t="s">
        <v>2265</v>
      </c>
      <c r="B24" s="5">
        <v>1.1559474166666665E-2</v>
      </c>
      <c r="C24" s="5">
        <v>1.1946333806919951E-2</v>
      </c>
      <c r="D24" s="5">
        <v>1.0334668891227639</v>
      </c>
      <c r="G24" s="149"/>
      <c r="H24" s="144" t="s">
        <v>2869</v>
      </c>
      <c r="I24" s="5">
        <v>9.7277262696818419E-3</v>
      </c>
      <c r="J24" s="5">
        <v>1.1842087403104348E-2</v>
      </c>
      <c r="K24" s="5">
        <v>1.0601451490001365E-2</v>
      </c>
      <c r="L24" s="5">
        <v>1.067160092307259E-2</v>
      </c>
      <c r="M24">
        <v>22</v>
      </c>
      <c r="N24" s="3" t="s">
        <v>2812</v>
      </c>
      <c r="O24" s="9">
        <v>0.05</v>
      </c>
      <c r="P24" s="99">
        <f t="shared" si="1"/>
        <v>5.8325122862679568E-4</v>
      </c>
      <c r="Q24" s="3">
        <f t="shared" si="2"/>
        <v>5.781167751269116E-4</v>
      </c>
      <c r="R24" s="3">
        <f t="shared" si="3"/>
        <v>5.9497741163047288E-4</v>
      </c>
    </row>
    <row r="25" spans="1:18" ht="16">
      <c r="A25" t="s">
        <v>2266</v>
      </c>
      <c r="B25" s="5">
        <v>1.0200000000000001E-2</v>
      </c>
      <c r="C25" s="5">
        <v>1.1043811189112194E-2</v>
      </c>
      <c r="D25" s="5">
        <v>1.082726587167862</v>
      </c>
      <c r="G25" s="149"/>
      <c r="H25" s="144" t="s">
        <v>2870</v>
      </c>
      <c r="I25" s="5">
        <v>1.0069314378300366E-2</v>
      </c>
      <c r="J25" s="5">
        <v>1.1665024572535912E-2</v>
      </c>
      <c r="K25" s="5">
        <v>1.1562335502538231E-2</v>
      </c>
      <c r="L25" s="5">
        <v>1.1899548232609457E-2</v>
      </c>
      <c r="M25">
        <v>23</v>
      </c>
      <c r="N25" s="3" t="s">
        <v>2812</v>
      </c>
      <c r="O25" s="9"/>
      <c r="P25" s="99">
        <f t="shared" si="1"/>
        <v>0</v>
      </c>
      <c r="Q25" s="3">
        <f t="shared" si="2"/>
        <v>0</v>
      </c>
      <c r="R25" s="3">
        <f t="shared" si="3"/>
        <v>0</v>
      </c>
    </row>
    <row r="26" spans="1:18" ht="16">
      <c r="A26" t="s">
        <v>2267</v>
      </c>
      <c r="B26" s="5">
        <v>1.01E-2</v>
      </c>
      <c r="C26" s="5">
        <v>1.1240123832096872E-2</v>
      </c>
      <c r="D26" s="5">
        <v>1.1128835477323635</v>
      </c>
      <c r="G26" s="149"/>
      <c r="H26" s="144" t="s">
        <v>2871</v>
      </c>
      <c r="I26" s="5">
        <v>1.0889925769667467E-2</v>
      </c>
      <c r="J26" s="5">
        <v>1.1684993593134926E-2</v>
      </c>
      <c r="K26" s="5">
        <v>1.0563768165925478E-2</v>
      </c>
      <c r="L26" s="5">
        <v>9.6349376581632007E-3</v>
      </c>
      <c r="M26">
        <v>24</v>
      </c>
      <c r="N26" s="3" t="s">
        <v>2812</v>
      </c>
      <c r="O26" s="9">
        <v>0.05</v>
      </c>
      <c r="P26" s="99">
        <f t="shared" si="1"/>
        <v>4.8164883289460408E-4</v>
      </c>
      <c r="Q26" s="3">
        <f t="shared" si="2"/>
        <v>4.959360547009677E-4</v>
      </c>
      <c r="R26" s="3">
        <f t="shared" si="3"/>
        <v>5.211738899479775E-4</v>
      </c>
    </row>
    <row r="27" spans="1:18" ht="16">
      <c r="G27" s="149"/>
      <c r="H27" s="144" t="s">
        <v>2841</v>
      </c>
      <c r="I27" s="5">
        <v>1.04216718144242E-2</v>
      </c>
      <c r="J27" s="5">
        <v>9.6329766578920808E-3</v>
      </c>
      <c r="K27" s="5">
        <v>9.9187210940193532E-3</v>
      </c>
      <c r="L27" s="5">
        <v>1.042347779895955E-2</v>
      </c>
      <c r="M27">
        <v>25</v>
      </c>
      <c r="N27" s="3" t="s">
        <v>2812</v>
      </c>
      <c r="O27" s="9"/>
      <c r="P27" s="99">
        <f t="shared" si="1"/>
        <v>0</v>
      </c>
      <c r="Q27" s="3">
        <f t="shared" si="2"/>
        <v>0</v>
      </c>
      <c r="R27" s="3">
        <f t="shared" si="3"/>
        <v>0</v>
      </c>
    </row>
    <row r="28" spans="1:18" ht="16">
      <c r="G28" s="149"/>
      <c r="H28" s="145" t="s">
        <v>2872</v>
      </c>
      <c r="I28" s="5">
        <v>7.9450868312757241E-3</v>
      </c>
      <c r="J28" s="5">
        <v>1.1550025E-2</v>
      </c>
      <c r="K28" s="5">
        <v>1.0216849999999998E-2</v>
      </c>
      <c r="L28" s="5">
        <v>1.0030483333333333E-2</v>
      </c>
      <c r="M28">
        <v>27</v>
      </c>
      <c r="N28" s="3" t="s">
        <v>2812</v>
      </c>
      <c r="O28" s="9"/>
      <c r="P28" s="99">
        <f t="shared" si="1"/>
        <v>0</v>
      </c>
      <c r="Q28" s="3">
        <f t="shared" si="2"/>
        <v>0</v>
      </c>
      <c r="R28" s="3">
        <f t="shared" si="3"/>
        <v>0</v>
      </c>
    </row>
    <row r="29" spans="1:18" ht="19">
      <c r="A29" s="12" t="s">
        <v>2825</v>
      </c>
      <c r="G29" s="149"/>
      <c r="H29" s="145" t="s">
        <v>2873</v>
      </c>
      <c r="I29" s="5">
        <v>8.974055056179776E-3</v>
      </c>
      <c r="J29" s="5">
        <v>1.3298358333333331E-2</v>
      </c>
      <c r="K29" s="5">
        <v>1.2380370833333333E-2</v>
      </c>
      <c r="L29" s="5">
        <v>1.3871086111111106E-2</v>
      </c>
      <c r="M29">
        <v>28</v>
      </c>
      <c r="N29" s="3" t="s">
        <v>2812</v>
      </c>
      <c r="O29" s="9">
        <v>0.08</v>
      </c>
      <c r="P29" s="99">
        <f t="shared" si="1"/>
        <v>8.7205533333333321E-4</v>
      </c>
      <c r="Q29" s="3">
        <f t="shared" si="2"/>
        <v>8.0038066666666659E-4</v>
      </c>
      <c r="R29" s="3">
        <f t="shared" si="3"/>
        <v>7.9387988888888897E-4</v>
      </c>
    </row>
    <row r="30" spans="1:18" ht="16">
      <c r="G30" s="149"/>
      <c r="H30" s="145" t="s">
        <v>2874</v>
      </c>
      <c r="I30" s="5">
        <v>9.5877283783783792E-3</v>
      </c>
      <c r="J30" s="5">
        <v>1.0900691666666665E-2</v>
      </c>
      <c r="K30" s="5">
        <v>1.0004758333333332E-2</v>
      </c>
      <c r="L30" s="5">
        <v>9.9234986111111124E-3</v>
      </c>
      <c r="M30">
        <v>29</v>
      </c>
      <c r="N30" s="3" t="s">
        <v>2812</v>
      </c>
      <c r="O30" s="9"/>
      <c r="P30" s="99">
        <f t="shared" si="1"/>
        <v>0</v>
      </c>
      <c r="Q30" s="3">
        <f t="shared" si="2"/>
        <v>0</v>
      </c>
      <c r="R30" s="3">
        <f t="shared" si="3"/>
        <v>0</v>
      </c>
    </row>
    <row r="31" spans="1:18" ht="16">
      <c r="A31" s="13" t="s">
        <v>62</v>
      </c>
      <c r="B31" s="13" t="s">
        <v>138</v>
      </c>
      <c r="C31" s="13" t="s">
        <v>255</v>
      </c>
      <c r="G31" s="149"/>
      <c r="H31" s="145" t="s">
        <v>2875</v>
      </c>
      <c r="I31" s="5">
        <v>6.4471702702702692E-3</v>
      </c>
      <c r="J31" s="5">
        <v>1.0611366666666665E-2</v>
      </c>
      <c r="K31" s="5">
        <v>6.0201666666666667E-3</v>
      </c>
      <c r="L31" s="5">
        <v>6.6651472222222213E-3</v>
      </c>
      <c r="M31">
        <v>30</v>
      </c>
      <c r="N31" s="3" t="s">
        <v>2812</v>
      </c>
      <c r="O31" s="9"/>
      <c r="P31" s="99">
        <f t="shared" si="1"/>
        <v>0</v>
      </c>
      <c r="Q31" s="3">
        <f t="shared" si="2"/>
        <v>0</v>
      </c>
      <c r="R31" s="3">
        <f t="shared" si="3"/>
        <v>0</v>
      </c>
    </row>
    <row r="32" spans="1:18" ht="16">
      <c r="A32" t="s">
        <v>2332</v>
      </c>
      <c r="B32" s="9">
        <v>0.4</v>
      </c>
      <c r="C32" t="s">
        <v>2820</v>
      </c>
      <c r="G32" s="149"/>
      <c r="H32" s="145" t="s">
        <v>2876</v>
      </c>
      <c r="I32" s="5">
        <v>6.6030381578947375E-3</v>
      </c>
      <c r="J32" s="5">
        <v>1.1835650000000001E-2</v>
      </c>
      <c r="K32" s="5">
        <v>7.7475500000000015E-3</v>
      </c>
      <c r="L32" s="5">
        <v>8.7136888888888903E-3</v>
      </c>
      <c r="M32">
        <v>31</v>
      </c>
      <c r="N32" s="3" t="s">
        <v>2812</v>
      </c>
      <c r="O32" s="9">
        <v>0.08</v>
      </c>
      <c r="P32" s="99">
        <f t="shared" si="1"/>
        <v>1.3231913333333334E-3</v>
      </c>
      <c r="Q32" s="3">
        <f t="shared" si="2"/>
        <v>1.6295183333333333E-3</v>
      </c>
      <c r="R32" s="3">
        <f t="shared" si="3"/>
        <v>1.6563653333333333E-3</v>
      </c>
    </row>
    <row r="33" spans="1:18" ht="16">
      <c r="A33" t="s">
        <v>2350</v>
      </c>
      <c r="B33" s="9">
        <v>7.0000000000000007E-2</v>
      </c>
      <c r="C33" t="s">
        <v>2821</v>
      </c>
      <c r="G33" s="149"/>
      <c r="H33" s="145" t="s">
        <v>2842</v>
      </c>
      <c r="I33" s="5">
        <v>2.0671082608695657E-2</v>
      </c>
      <c r="J33" s="5">
        <v>1.6539891666666667E-2</v>
      </c>
      <c r="K33" s="5">
        <v>2.0368979166666665E-2</v>
      </c>
      <c r="L33" s="5">
        <v>2.0704566666666667E-2</v>
      </c>
      <c r="M33">
        <v>32</v>
      </c>
      <c r="N33" s="3" t="s">
        <v>2812</v>
      </c>
      <c r="O33" s="9">
        <v>0.08</v>
      </c>
      <c r="P33" s="99">
        <f>J33*O33</f>
        <v>1.3231913333333334E-3</v>
      </c>
      <c r="Q33" s="3">
        <f>O33*K33</f>
        <v>1.6295183333333333E-3</v>
      </c>
      <c r="R33" s="3">
        <f>O33*L33</f>
        <v>1.6563653333333333E-3</v>
      </c>
    </row>
    <row r="34" spans="1:18" ht="16">
      <c r="A34" t="s">
        <v>2340</v>
      </c>
      <c r="B34" s="9">
        <v>0.05</v>
      </c>
      <c r="C34" t="s">
        <v>2821</v>
      </c>
      <c r="G34" s="149"/>
      <c r="H34" s="146" t="s">
        <v>2877</v>
      </c>
      <c r="I34" s="5">
        <v>8.1024280373831765E-3</v>
      </c>
      <c r="J34" s="5">
        <v>2.9592666666666662E-3</v>
      </c>
      <c r="K34" s="5">
        <v>3.6570916666666662E-3</v>
      </c>
      <c r="L34" s="5">
        <v>4.8730416666666644E-3</v>
      </c>
      <c r="M34">
        <v>33</v>
      </c>
      <c r="N34" s="3" t="s">
        <v>37</v>
      </c>
      <c r="O34" s="9"/>
      <c r="P34" s="99">
        <f t="shared" ref="P34:P42" si="4">J35*O34</f>
        <v>0</v>
      </c>
      <c r="Q34" s="3">
        <f t="shared" ref="Q34:Q42" si="5">O34*K35</f>
        <v>0</v>
      </c>
      <c r="R34" s="3">
        <f t="shared" ref="R34:R42" si="6">O34*L35</f>
        <v>0</v>
      </c>
    </row>
    <row r="35" spans="1:18" ht="16">
      <c r="A35" t="s">
        <v>2826</v>
      </c>
      <c r="B35" s="9">
        <v>0.04</v>
      </c>
      <c r="C35" t="s">
        <v>2821</v>
      </c>
      <c r="G35" s="149"/>
      <c r="H35" s="146" t="s">
        <v>2843</v>
      </c>
      <c r="I35" s="5">
        <v>8.1740380165289239E-3</v>
      </c>
      <c r="J35" s="5">
        <v>-4.9754166666666751E-4</v>
      </c>
      <c r="K35" s="5">
        <v>1.1615166666666674E-3</v>
      </c>
      <c r="L35" s="5">
        <v>3.0757527777777777E-3</v>
      </c>
      <c r="M35">
        <v>34</v>
      </c>
      <c r="N35" s="3" t="s">
        <v>37</v>
      </c>
      <c r="O35" s="9"/>
      <c r="P35" s="99">
        <f t="shared" si="4"/>
        <v>0</v>
      </c>
      <c r="Q35" s="3">
        <f t="shared" si="5"/>
        <v>0</v>
      </c>
      <c r="R35" s="3">
        <f t="shared" si="6"/>
        <v>0</v>
      </c>
    </row>
    <row r="36" spans="1:18" ht="16">
      <c r="A36" t="s">
        <v>2474</v>
      </c>
      <c r="B36" s="9">
        <v>0.1</v>
      </c>
      <c r="C36" t="s">
        <v>2822</v>
      </c>
      <c r="G36" s="149"/>
      <c r="H36" s="146" t="s">
        <v>2878</v>
      </c>
      <c r="I36" s="5">
        <v>8.0851488372093057E-3</v>
      </c>
      <c r="J36" s="5">
        <v>6.7325083333333322E-3</v>
      </c>
      <c r="K36" s="5">
        <v>6.2287166666666642E-3</v>
      </c>
      <c r="L36" s="5">
        <v>6.9851916666666663E-3</v>
      </c>
      <c r="M36">
        <v>35</v>
      </c>
      <c r="N36" s="3" t="s">
        <v>37</v>
      </c>
      <c r="O36" s="9"/>
      <c r="P36" s="99">
        <f t="shared" si="4"/>
        <v>0</v>
      </c>
      <c r="Q36" s="3">
        <f t="shared" si="5"/>
        <v>0</v>
      </c>
      <c r="R36" s="3">
        <f t="shared" si="6"/>
        <v>0</v>
      </c>
    </row>
    <row r="37" spans="1:18" ht="16">
      <c r="A37" t="s">
        <v>2341</v>
      </c>
      <c r="B37" s="9">
        <v>0.1</v>
      </c>
      <c r="C37" t="s">
        <v>2827</v>
      </c>
      <c r="G37" s="149"/>
      <c r="H37" s="146" t="s">
        <v>2879</v>
      </c>
      <c r="I37" s="5">
        <v>8.6592183486238483E-3</v>
      </c>
      <c r="J37" s="5">
        <v>1.1897599999999999E-2</v>
      </c>
      <c r="K37" s="5">
        <v>9.3129375E-3</v>
      </c>
      <c r="L37" s="5">
        <v>9.5276833333333352E-3</v>
      </c>
      <c r="M37">
        <v>36</v>
      </c>
      <c r="N37" s="3" t="s">
        <v>37</v>
      </c>
      <c r="O37" s="9"/>
      <c r="P37" s="99">
        <f t="shared" si="4"/>
        <v>0</v>
      </c>
      <c r="Q37" s="3">
        <f t="shared" si="5"/>
        <v>0</v>
      </c>
      <c r="R37" s="3">
        <f t="shared" si="6"/>
        <v>0</v>
      </c>
    </row>
    <row r="38" spans="1:18" ht="16">
      <c r="A38" t="s">
        <v>2828</v>
      </c>
      <c r="B38" s="9">
        <v>0.06</v>
      </c>
      <c r="C38" t="s">
        <v>2822</v>
      </c>
      <c r="G38" s="149"/>
      <c r="H38" s="146" t="s">
        <v>2844</v>
      </c>
      <c r="I38" s="5">
        <v>9.8115227722772261E-3</v>
      </c>
      <c r="J38" s="5">
        <v>1.2685525000000003E-2</v>
      </c>
      <c r="K38" s="5">
        <v>8.9065333333333344E-3</v>
      </c>
      <c r="L38" s="5">
        <v>9.1825333333333328E-3</v>
      </c>
      <c r="M38">
        <v>37</v>
      </c>
      <c r="N38" s="3" t="s">
        <v>37</v>
      </c>
      <c r="O38" s="9"/>
      <c r="P38" s="99">
        <f t="shared" si="4"/>
        <v>0</v>
      </c>
      <c r="Q38" s="3">
        <f t="shared" si="5"/>
        <v>0</v>
      </c>
      <c r="R38" s="3">
        <f t="shared" si="6"/>
        <v>0</v>
      </c>
    </row>
    <row r="39" spans="1:18" ht="16">
      <c r="A39" t="s">
        <v>2824</v>
      </c>
      <c r="B39" s="9">
        <v>0.05</v>
      </c>
      <c r="C39" t="s">
        <v>498</v>
      </c>
      <c r="G39" s="149"/>
      <c r="H39" s="146" t="s">
        <v>2845</v>
      </c>
      <c r="I39" s="5">
        <v>9.9101288888888903E-3</v>
      </c>
      <c r="J39" s="5">
        <v>1.3630199999999997E-2</v>
      </c>
      <c r="K39" s="5">
        <v>8.8311583333333336E-3</v>
      </c>
      <c r="L39" s="5">
        <v>9.7336833333333331E-3</v>
      </c>
      <c r="M39">
        <v>38</v>
      </c>
      <c r="N39" s="3" t="s">
        <v>37</v>
      </c>
      <c r="O39" s="9"/>
      <c r="P39" s="99">
        <f t="shared" si="4"/>
        <v>0</v>
      </c>
      <c r="Q39" s="3">
        <f t="shared" si="5"/>
        <v>0</v>
      </c>
      <c r="R39" s="3">
        <f t="shared" si="6"/>
        <v>0</v>
      </c>
    </row>
    <row r="40" spans="1:18" ht="16">
      <c r="A40" t="s">
        <v>1452</v>
      </c>
      <c r="B40" s="9">
        <v>0.05</v>
      </c>
      <c r="C40" t="s">
        <v>2829</v>
      </c>
      <c r="G40" s="149"/>
      <c r="H40" s="146" t="s">
        <v>2846</v>
      </c>
      <c r="I40" s="5">
        <v>1.0744228888888893E-2</v>
      </c>
      <c r="J40" s="5">
        <v>1.1726983333333335E-2</v>
      </c>
      <c r="K40" s="5">
        <v>1.0862549999999999E-2</v>
      </c>
      <c r="L40" s="5">
        <v>1.1284708333333334E-2</v>
      </c>
      <c r="M40">
        <v>39</v>
      </c>
      <c r="N40" s="3" t="s">
        <v>37</v>
      </c>
      <c r="O40" s="9"/>
      <c r="P40" s="99">
        <f t="shared" si="4"/>
        <v>0</v>
      </c>
      <c r="Q40" s="3">
        <f t="shared" si="5"/>
        <v>0</v>
      </c>
      <c r="R40" s="3">
        <f t="shared" si="6"/>
        <v>0</v>
      </c>
    </row>
    <row r="41" spans="1:18" ht="16">
      <c r="A41" t="s">
        <v>1646</v>
      </c>
      <c r="B41" s="9">
        <v>0.04</v>
      </c>
      <c r="C41" t="s">
        <v>2830</v>
      </c>
      <c r="G41" s="149"/>
      <c r="H41" s="146" t="s">
        <v>2880</v>
      </c>
      <c r="I41" s="5">
        <v>7.293271111111087E-3</v>
      </c>
      <c r="J41" s="5">
        <v>1.1405833333333569E-4</v>
      </c>
      <c r="K41" s="5">
        <v>3.9107083333333329E-3</v>
      </c>
      <c r="L41" s="5">
        <v>4.3894833333333301E-3</v>
      </c>
      <c r="M41">
        <v>40</v>
      </c>
      <c r="N41" s="3" t="s">
        <v>37</v>
      </c>
      <c r="O41" s="9"/>
      <c r="P41" s="99">
        <f t="shared" si="4"/>
        <v>0</v>
      </c>
      <c r="Q41" s="3">
        <f t="shared" si="5"/>
        <v>0</v>
      </c>
      <c r="R41" s="3">
        <f t="shared" si="6"/>
        <v>0</v>
      </c>
    </row>
    <row r="42" spans="1:18" ht="16">
      <c r="A42" t="s">
        <v>1289</v>
      </c>
      <c r="B42" s="9">
        <v>0.04</v>
      </c>
      <c r="C42" t="s">
        <v>60</v>
      </c>
      <c r="G42" s="149"/>
      <c r="H42" s="146" t="s">
        <v>2847</v>
      </c>
      <c r="I42" s="5">
        <v>1.0156200000000002E-2</v>
      </c>
      <c r="J42" s="5">
        <v>7.813200000000001E-3</v>
      </c>
      <c r="K42" s="5">
        <v>9.3805249999999989E-3</v>
      </c>
      <c r="L42" s="5">
        <v>6.2113944444444442E-3</v>
      </c>
      <c r="M42">
        <v>41</v>
      </c>
      <c r="N42" s="3" t="s">
        <v>37</v>
      </c>
      <c r="O42" s="9"/>
      <c r="P42" s="99">
        <f t="shared" si="4"/>
        <v>0</v>
      </c>
      <c r="Q42" s="3">
        <f t="shared" si="5"/>
        <v>0</v>
      </c>
      <c r="R42" s="3">
        <f t="shared" si="6"/>
        <v>0</v>
      </c>
    </row>
    <row r="43" spans="1:18" ht="16">
      <c r="G43" s="149"/>
      <c r="H43" s="146" t="s">
        <v>2848</v>
      </c>
      <c r="I43" s="5">
        <v>4.6807428571404757E-3</v>
      </c>
      <c r="J43" s="5">
        <v>4.5964833333333342E-3</v>
      </c>
      <c r="K43" s="5">
        <v>8.9595916666666674E-3</v>
      </c>
      <c r="L43" s="5">
        <v>2.7505666666666675E-3</v>
      </c>
      <c r="M43">
        <v>42</v>
      </c>
      <c r="N43" s="3" t="s">
        <v>37</v>
      </c>
      <c r="O43" s="9"/>
      <c r="P43" s="99">
        <f t="shared" ref="P43:P64" si="7">J44*O43</f>
        <v>0</v>
      </c>
      <c r="Q43" s="3">
        <f t="shared" ref="Q43:Q65" si="8">O43*K44</f>
        <v>0</v>
      </c>
      <c r="R43" s="3">
        <f t="shared" ref="R43:R65" si="9">O43*L44</f>
        <v>0</v>
      </c>
    </row>
    <row r="44" spans="1:18" ht="16">
      <c r="A44" t="s">
        <v>2813</v>
      </c>
      <c r="B44">
        <v>1.0000000000000002</v>
      </c>
      <c r="G44" s="149"/>
      <c r="H44" s="146" t="s">
        <v>2849</v>
      </c>
      <c r="I44" s="5">
        <v>7.8254589189189188E-3</v>
      </c>
      <c r="J44" s="5">
        <v>1.0800366666666667E-2</v>
      </c>
      <c r="K44" s="5">
        <v>7.1290970833333342E-3</v>
      </c>
      <c r="L44" s="5">
        <v>8.0063911111111115E-3</v>
      </c>
      <c r="M44">
        <v>44</v>
      </c>
      <c r="N44" s="3" t="s">
        <v>37</v>
      </c>
      <c r="O44" s="9"/>
      <c r="P44" s="99">
        <f t="shared" si="7"/>
        <v>0</v>
      </c>
      <c r="Q44" s="3">
        <f t="shared" si="8"/>
        <v>0</v>
      </c>
      <c r="R44" s="3">
        <f t="shared" si="9"/>
        <v>0</v>
      </c>
    </row>
    <row r="45" spans="1:18" ht="16">
      <c r="A45" t="s">
        <v>2264</v>
      </c>
      <c r="B45" t="s">
        <v>1494</v>
      </c>
      <c r="C45" t="s">
        <v>1412</v>
      </c>
      <c r="D45" t="s">
        <v>2268</v>
      </c>
      <c r="G45" s="149"/>
      <c r="H45" s="146" t="s">
        <v>2881</v>
      </c>
      <c r="I45" s="5">
        <v>8.295782608695651E-3</v>
      </c>
      <c r="J45" s="5">
        <v>1.3499241666666667E-2</v>
      </c>
      <c r="K45" s="5">
        <v>1.1664233333333334E-2</v>
      </c>
      <c r="L45" s="5">
        <v>1.1384169444444444E-2</v>
      </c>
      <c r="M45">
        <v>45</v>
      </c>
      <c r="N45" s="3" t="s">
        <v>37</v>
      </c>
      <c r="O45" s="9"/>
      <c r="P45" s="99">
        <f t="shared" si="7"/>
        <v>0</v>
      </c>
      <c r="Q45" s="3">
        <f t="shared" si="8"/>
        <v>0</v>
      </c>
      <c r="R45" s="3">
        <f t="shared" si="9"/>
        <v>0</v>
      </c>
    </row>
    <row r="46" spans="1:18" ht="16">
      <c r="A46" t="s">
        <v>2265</v>
      </c>
      <c r="B46" s="5">
        <v>1.1559474166666665E-2</v>
      </c>
      <c r="C46" s="5">
        <v>1.2993499022927013E-2</v>
      </c>
      <c r="D46" s="5">
        <v>1.1240562360868938</v>
      </c>
      <c r="G46" s="149"/>
      <c r="H46" s="146" t="s">
        <v>2882</v>
      </c>
      <c r="I46" s="5">
        <v>1.5422550370370365E-2</v>
      </c>
      <c r="J46" s="5">
        <v>1.0345558333333333E-2</v>
      </c>
      <c r="K46" s="5">
        <v>-1.3012083333333325E-4</v>
      </c>
      <c r="L46" s="5">
        <v>4.493486111111113E-3</v>
      </c>
      <c r="M46">
        <v>46</v>
      </c>
      <c r="N46" s="3" t="s">
        <v>37</v>
      </c>
      <c r="O46" s="9"/>
      <c r="P46" s="99">
        <f t="shared" si="7"/>
        <v>0</v>
      </c>
      <c r="Q46" s="3">
        <f t="shared" si="8"/>
        <v>0</v>
      </c>
      <c r="R46" s="3">
        <f t="shared" si="9"/>
        <v>0</v>
      </c>
    </row>
    <row r="47" spans="1:18" ht="16">
      <c r="A47" t="s">
        <v>2266</v>
      </c>
      <c r="B47" s="5">
        <v>1.0200000000000001E-2</v>
      </c>
      <c r="C47" s="5">
        <v>1.1907104203295658E-2</v>
      </c>
      <c r="D47" s="5">
        <v>1.1673631571858487</v>
      </c>
      <c r="G47" s="149"/>
      <c r="H47" s="146" t="s">
        <v>2883</v>
      </c>
      <c r="I47" s="5">
        <v>7.8622802083333342E-3</v>
      </c>
      <c r="J47" s="5">
        <v>9.7067333333333353E-3</v>
      </c>
      <c r="K47" s="5">
        <v>3.9578458333333335E-3</v>
      </c>
      <c r="L47" s="5">
        <v>6.4311972222222229E-3</v>
      </c>
      <c r="M47">
        <v>47</v>
      </c>
      <c r="N47" s="3" t="s">
        <v>37</v>
      </c>
      <c r="O47" s="9"/>
      <c r="P47" s="99">
        <f t="shared" si="7"/>
        <v>0</v>
      </c>
      <c r="Q47" s="3">
        <f t="shared" si="8"/>
        <v>0</v>
      </c>
      <c r="R47" s="3">
        <f t="shared" si="9"/>
        <v>0</v>
      </c>
    </row>
    <row r="48" spans="1:18" ht="16">
      <c r="A48" t="s">
        <v>2267</v>
      </c>
      <c r="B48" s="5">
        <v>1.01E-2</v>
      </c>
      <c r="C48" s="5">
        <v>1.2422754760098933E-2</v>
      </c>
      <c r="D48" s="5">
        <v>1.2299757188216767</v>
      </c>
      <c r="G48" s="149"/>
      <c r="H48" s="146" t="s">
        <v>2850</v>
      </c>
      <c r="I48" s="5">
        <v>6.5904184210526309E-3</v>
      </c>
      <c r="J48" s="5">
        <v>2.1847733333333331E-2</v>
      </c>
      <c r="K48" s="5">
        <v>1.00712375E-2</v>
      </c>
      <c r="L48" s="5">
        <v>1.2269494444444442E-2</v>
      </c>
      <c r="M48">
        <v>48</v>
      </c>
      <c r="N48" s="3" t="s">
        <v>37</v>
      </c>
      <c r="O48" s="9"/>
      <c r="P48" s="99">
        <f t="shared" si="7"/>
        <v>0</v>
      </c>
      <c r="Q48" s="3">
        <f t="shared" si="8"/>
        <v>0</v>
      </c>
      <c r="R48" s="3">
        <f t="shared" si="9"/>
        <v>0</v>
      </c>
    </row>
    <row r="49" spans="1:18" ht="16">
      <c r="G49" s="149"/>
      <c r="H49" s="146" t="s">
        <v>2884</v>
      </c>
      <c r="I49" s="5">
        <v>5.5489666666666652E-3</v>
      </c>
      <c r="J49" s="5">
        <v>2.0252541666666665E-2</v>
      </c>
      <c r="K49" s="5">
        <v>7.8961041666666659E-3</v>
      </c>
      <c r="L49" s="5">
        <v>1.1623749999999997E-2</v>
      </c>
      <c r="M49">
        <v>49</v>
      </c>
      <c r="N49" s="3" t="s">
        <v>37</v>
      </c>
      <c r="O49" s="9"/>
      <c r="P49" s="99">
        <f t="shared" si="7"/>
        <v>0</v>
      </c>
      <c r="Q49" s="3">
        <f t="shared" si="8"/>
        <v>0</v>
      </c>
      <c r="R49" s="3">
        <f t="shared" si="9"/>
        <v>0</v>
      </c>
    </row>
    <row r="50" spans="1:18" ht="16">
      <c r="G50" s="149"/>
      <c r="H50" s="146" t="s">
        <v>2851</v>
      </c>
      <c r="I50" s="5">
        <v>1.0750535714285718E-2</v>
      </c>
      <c r="J50" s="5">
        <v>3.4500416666666665E-2</v>
      </c>
      <c r="K50" s="5">
        <v>1.7345545833333333E-2</v>
      </c>
      <c r="L50" s="5">
        <v>1.8245566666666668E-2</v>
      </c>
      <c r="M50">
        <v>50</v>
      </c>
      <c r="N50" s="3" t="s">
        <v>37</v>
      </c>
      <c r="O50" s="9"/>
      <c r="P50" s="99">
        <f t="shared" si="7"/>
        <v>0</v>
      </c>
      <c r="Q50" s="3">
        <f t="shared" si="8"/>
        <v>0</v>
      </c>
      <c r="R50" s="3">
        <f t="shared" si="9"/>
        <v>0</v>
      </c>
    </row>
    <row r="51" spans="1:18" ht="19">
      <c r="A51" s="12" t="s">
        <v>2831</v>
      </c>
      <c r="G51" s="149"/>
      <c r="H51" s="147" t="s">
        <v>2885</v>
      </c>
      <c r="I51" s="5">
        <v>1.3932008542713569E-2</v>
      </c>
      <c r="J51" s="5">
        <v>1.484969166666667E-2</v>
      </c>
      <c r="K51" s="5">
        <v>6.1681958333333342E-3</v>
      </c>
      <c r="L51" s="5">
        <v>1.2984983333333332E-2</v>
      </c>
      <c r="M51">
        <v>51</v>
      </c>
      <c r="N51" s="3" t="s">
        <v>60</v>
      </c>
      <c r="O51" s="9"/>
      <c r="P51" s="99">
        <f t="shared" si="7"/>
        <v>0</v>
      </c>
      <c r="Q51" s="3">
        <f t="shared" si="8"/>
        <v>0</v>
      </c>
      <c r="R51" s="3">
        <f t="shared" si="9"/>
        <v>0</v>
      </c>
    </row>
    <row r="52" spans="1:18" ht="16">
      <c r="G52" s="149"/>
      <c r="H52" s="147" t="s">
        <v>2886</v>
      </c>
      <c r="I52" s="5">
        <v>1.1468059813084115E-2</v>
      </c>
      <c r="J52" s="5">
        <v>2.6490074999999998E-2</v>
      </c>
      <c r="K52" s="5">
        <v>6.353079166666665E-3</v>
      </c>
      <c r="L52" s="5">
        <v>1.2861013888888891E-2</v>
      </c>
      <c r="M52">
        <v>52</v>
      </c>
      <c r="N52" s="3" t="s">
        <v>60</v>
      </c>
      <c r="O52" s="9"/>
      <c r="P52" s="99">
        <f t="shared" si="7"/>
        <v>0</v>
      </c>
      <c r="Q52" s="3">
        <f t="shared" si="8"/>
        <v>0</v>
      </c>
      <c r="R52" s="3">
        <f t="shared" si="9"/>
        <v>0</v>
      </c>
    </row>
    <row r="53" spans="1:18" ht="16">
      <c r="A53" s="13" t="s">
        <v>62</v>
      </c>
      <c r="B53" s="13" t="s">
        <v>138</v>
      </c>
      <c r="C53" s="13" t="s">
        <v>255</v>
      </c>
      <c r="G53" s="149"/>
      <c r="H53" s="147" t="s">
        <v>2853</v>
      </c>
      <c r="I53" s="5">
        <v>7.0073836734693843E-3</v>
      </c>
      <c r="J53" s="5">
        <v>2.74399E-2</v>
      </c>
      <c r="K53" s="5">
        <v>7.1322666666666654E-3</v>
      </c>
      <c r="L53" s="5">
        <v>1.3574969444444447E-2</v>
      </c>
      <c r="M53">
        <v>53</v>
      </c>
      <c r="N53" s="3" t="s">
        <v>60</v>
      </c>
      <c r="O53" s="9"/>
      <c r="P53" s="99">
        <f t="shared" si="7"/>
        <v>0</v>
      </c>
      <c r="Q53" s="3">
        <f t="shared" si="8"/>
        <v>0</v>
      </c>
      <c r="R53" s="3">
        <f t="shared" si="9"/>
        <v>0</v>
      </c>
    </row>
    <row r="54" spans="1:18" ht="16">
      <c r="A54" t="s">
        <v>2332</v>
      </c>
      <c r="B54" s="9">
        <v>0.18</v>
      </c>
      <c r="C54" t="s">
        <v>2820</v>
      </c>
      <c r="G54" s="149"/>
      <c r="H54" s="147" t="s">
        <v>2887</v>
      </c>
      <c r="I54" s="5">
        <v>5.3620627027027032E-3</v>
      </c>
      <c r="J54" s="5">
        <v>1.5283333333333335E-2</v>
      </c>
      <c r="K54" s="5">
        <v>2.0878208333333322E-3</v>
      </c>
      <c r="L54" s="5">
        <v>5.5637866666666674E-3</v>
      </c>
      <c r="M54">
        <v>54</v>
      </c>
      <c r="N54" s="3" t="s">
        <v>60</v>
      </c>
      <c r="O54" s="9"/>
      <c r="P54" s="99">
        <f t="shared" si="7"/>
        <v>0</v>
      </c>
      <c r="Q54" s="3">
        <f t="shared" si="8"/>
        <v>0</v>
      </c>
      <c r="R54" s="3">
        <f t="shared" si="9"/>
        <v>0</v>
      </c>
    </row>
    <row r="55" spans="1:18" ht="16">
      <c r="A55" t="s">
        <v>2350</v>
      </c>
      <c r="B55" s="9">
        <v>0.06</v>
      </c>
      <c r="C55" t="s">
        <v>2821</v>
      </c>
      <c r="G55" s="149"/>
      <c r="H55" s="147" t="s">
        <v>2888</v>
      </c>
      <c r="I55" s="5">
        <v>9.3405351515151516E-3</v>
      </c>
      <c r="J55" s="5">
        <v>1.5757858333333329E-2</v>
      </c>
      <c r="K55" s="5">
        <v>3.2465791666666673E-3</v>
      </c>
      <c r="L55" s="5">
        <v>9.8020916666666669E-3</v>
      </c>
      <c r="M55">
        <v>55</v>
      </c>
      <c r="N55" s="3" t="s">
        <v>60</v>
      </c>
      <c r="O55" s="9"/>
      <c r="P55" s="99">
        <f t="shared" si="7"/>
        <v>0</v>
      </c>
      <c r="Q55" s="3">
        <f t="shared" si="8"/>
        <v>0</v>
      </c>
      <c r="R55" s="3">
        <f t="shared" si="9"/>
        <v>0</v>
      </c>
    </row>
    <row r="56" spans="1:18" ht="16">
      <c r="A56" t="s">
        <v>2340</v>
      </c>
      <c r="B56" s="9">
        <v>0.04</v>
      </c>
      <c r="C56" t="s">
        <v>2821</v>
      </c>
      <c r="G56" s="149"/>
      <c r="H56" s="147" t="s">
        <v>2854</v>
      </c>
      <c r="I56" s="5">
        <v>1.8624573901098899E-2</v>
      </c>
      <c r="J56" s="5">
        <v>3.4993208333333331E-2</v>
      </c>
      <c r="K56" s="5">
        <v>1.3145870833333332E-2</v>
      </c>
      <c r="L56" s="5">
        <v>1.7462441666666665E-2</v>
      </c>
      <c r="M56">
        <v>56</v>
      </c>
      <c r="N56" s="3" t="s">
        <v>60</v>
      </c>
      <c r="O56" s="9">
        <v>0.05</v>
      </c>
      <c r="P56" s="99">
        <f t="shared" si="7"/>
        <v>1.6409166666666666E-3</v>
      </c>
      <c r="Q56" s="3">
        <f t="shared" si="8"/>
        <v>6.6406687500000013E-4</v>
      </c>
      <c r="R56" s="3">
        <f t="shared" si="9"/>
        <v>8.4998416666666682E-4</v>
      </c>
    </row>
    <row r="57" spans="1:18" ht="16">
      <c r="A57" t="s">
        <v>2826</v>
      </c>
      <c r="B57" s="9">
        <v>0.05</v>
      </c>
      <c r="C57" t="s">
        <v>2821</v>
      </c>
      <c r="G57" s="149"/>
      <c r="H57" s="147" t="s">
        <v>2855</v>
      </c>
      <c r="I57" s="5">
        <v>1.1053866060606059E-2</v>
      </c>
      <c r="J57" s="5">
        <v>3.2818333333333331E-2</v>
      </c>
      <c r="K57" s="5">
        <v>1.3281337500000002E-2</v>
      </c>
      <c r="L57" s="5">
        <v>1.6999683333333335E-2</v>
      </c>
      <c r="M57">
        <v>57</v>
      </c>
      <c r="N57" s="3" t="s">
        <v>60</v>
      </c>
      <c r="O57" s="9">
        <v>0.04</v>
      </c>
      <c r="P57" s="99">
        <f t="shared" si="7"/>
        <v>1.932214666666667E-3</v>
      </c>
      <c r="Q57" s="3">
        <f t="shared" si="8"/>
        <v>7.9125149999999993E-4</v>
      </c>
      <c r="R57" s="3">
        <f t="shared" si="9"/>
        <v>8.1603655555555546E-4</v>
      </c>
    </row>
    <row r="58" spans="1:18" ht="16">
      <c r="A58" t="s">
        <v>2474</v>
      </c>
      <c r="B58" s="9">
        <v>0.09</v>
      </c>
      <c r="C58" t="s">
        <v>2822</v>
      </c>
      <c r="G58" s="149"/>
      <c r="H58" s="147" t="s">
        <v>2856</v>
      </c>
      <c r="I58" s="5">
        <v>1.6301487499999996E-2</v>
      </c>
      <c r="J58" s="5">
        <v>4.8305366666666676E-2</v>
      </c>
      <c r="K58" s="5">
        <v>1.9781287499999998E-2</v>
      </c>
      <c r="L58" s="5">
        <v>2.0400913888888886E-2</v>
      </c>
      <c r="M58">
        <v>58</v>
      </c>
      <c r="N58" s="3" t="s">
        <v>60</v>
      </c>
      <c r="O58" s="9"/>
      <c r="P58" s="99">
        <f t="shared" si="7"/>
        <v>0</v>
      </c>
      <c r="Q58" s="3">
        <f t="shared" si="8"/>
        <v>0</v>
      </c>
      <c r="R58" s="3">
        <f t="shared" si="9"/>
        <v>0</v>
      </c>
    </row>
    <row r="59" spans="1:18" ht="16">
      <c r="A59" t="s">
        <v>2341</v>
      </c>
      <c r="B59" s="9">
        <v>0.1</v>
      </c>
      <c r="C59" t="s">
        <v>2827</v>
      </c>
      <c r="G59" s="149"/>
      <c r="H59" s="148" t="s">
        <v>2857</v>
      </c>
      <c r="I59" s="5">
        <v>1.465710182926829E-2</v>
      </c>
      <c r="J59" s="5">
        <v>3.7542775E-2</v>
      </c>
      <c r="K59" s="5">
        <v>2.2724112500000004E-2</v>
      </c>
      <c r="L59" s="5">
        <v>2.3624666666666669E-2</v>
      </c>
      <c r="M59">
        <v>43</v>
      </c>
      <c r="N59" s="3" t="s">
        <v>60</v>
      </c>
      <c r="O59" s="9">
        <v>0.1</v>
      </c>
      <c r="P59" s="99">
        <f t="shared" si="7"/>
        <v>2.9624775000000004E-3</v>
      </c>
      <c r="Q59" s="3">
        <f t="shared" si="8"/>
        <v>8.9810333333333351E-4</v>
      </c>
      <c r="R59" s="3">
        <f t="shared" si="9"/>
        <v>9.1131222222222213E-4</v>
      </c>
    </row>
    <row r="60" spans="1:18" ht="16">
      <c r="A60" t="s">
        <v>2828</v>
      </c>
      <c r="B60" s="9">
        <v>7.0000000000000007E-2</v>
      </c>
      <c r="C60" t="s">
        <v>2822</v>
      </c>
      <c r="G60" s="149"/>
      <c r="H60" s="147" t="s">
        <v>2889</v>
      </c>
      <c r="I60" s="5">
        <v>1.7276471641791039E-2</v>
      </c>
      <c r="J60" s="5">
        <v>2.9624775000000002E-2</v>
      </c>
      <c r="K60" s="5">
        <v>8.9810333333333343E-3</v>
      </c>
      <c r="L60" s="5">
        <v>9.1131222222222211E-3</v>
      </c>
      <c r="M60">
        <v>59</v>
      </c>
      <c r="N60" s="3" t="s">
        <v>60</v>
      </c>
      <c r="O60" s="9"/>
      <c r="P60" s="99">
        <f t="shared" si="7"/>
        <v>0</v>
      </c>
      <c r="Q60" s="3">
        <f t="shared" si="8"/>
        <v>0</v>
      </c>
      <c r="R60" s="3">
        <f t="shared" si="9"/>
        <v>0</v>
      </c>
    </row>
    <row r="61" spans="1:18" ht="16">
      <c r="A61" t="s">
        <v>2824</v>
      </c>
      <c r="B61" s="9">
        <v>0.09</v>
      </c>
      <c r="C61" t="s">
        <v>498</v>
      </c>
      <c r="G61" s="149"/>
      <c r="H61" s="147" t="s">
        <v>2890</v>
      </c>
      <c r="I61" s="5">
        <v>1.4006615294117645E-2</v>
      </c>
      <c r="J61" s="5">
        <v>2.7766833333333327E-2</v>
      </c>
      <c r="K61" s="5">
        <v>1.3750499999999997E-2</v>
      </c>
      <c r="L61" s="5">
        <v>2.0145408333333337E-2</v>
      </c>
      <c r="M61">
        <v>60</v>
      </c>
      <c r="N61" s="3" t="s">
        <v>60</v>
      </c>
      <c r="O61" s="9">
        <v>0.08</v>
      </c>
      <c r="P61" s="99">
        <f t="shared" si="7"/>
        <v>9.5803400000000029E-4</v>
      </c>
      <c r="Q61" s="3">
        <f t="shared" si="8"/>
        <v>6.0955766666666669E-4</v>
      </c>
      <c r="R61" s="3">
        <f t="shared" si="9"/>
        <v>1.1082184444444448E-3</v>
      </c>
    </row>
    <row r="62" spans="1:18" ht="16">
      <c r="A62" t="s">
        <v>1452</v>
      </c>
      <c r="B62" s="9">
        <v>0.05</v>
      </c>
      <c r="C62" t="s">
        <v>2829</v>
      </c>
      <c r="G62" s="149"/>
      <c r="H62" s="147" t="s">
        <v>2891</v>
      </c>
      <c r="I62" s="5">
        <v>1.5546468956043955E-2</v>
      </c>
      <c r="J62" s="5">
        <v>1.1975425000000003E-2</v>
      </c>
      <c r="K62" s="5">
        <v>7.6194708333333335E-3</v>
      </c>
      <c r="L62" s="5">
        <v>1.3852730555555559E-2</v>
      </c>
      <c r="M62">
        <v>61</v>
      </c>
      <c r="N62" s="3" t="s">
        <v>60</v>
      </c>
      <c r="O62" s="9"/>
      <c r="P62" s="99">
        <f t="shared" si="7"/>
        <v>0</v>
      </c>
      <c r="Q62" s="3">
        <f t="shared" si="8"/>
        <v>0</v>
      </c>
      <c r="R62" s="3">
        <f t="shared" si="9"/>
        <v>0</v>
      </c>
    </row>
    <row r="63" spans="1:18" ht="16">
      <c r="A63" t="s">
        <v>1646</v>
      </c>
      <c r="B63" s="9">
        <v>0.08</v>
      </c>
      <c r="C63" t="s">
        <v>2830</v>
      </c>
      <c r="G63" s="149"/>
      <c r="H63" s="147" t="s">
        <v>2858</v>
      </c>
      <c r="I63" s="5">
        <v>1.2401705978260865E-2</v>
      </c>
      <c r="J63" s="5">
        <v>3.4270241666666666E-2</v>
      </c>
      <c r="K63" s="5">
        <v>5.5559916666666695E-3</v>
      </c>
      <c r="L63" s="5">
        <v>1.4822113888888893E-2</v>
      </c>
      <c r="M63">
        <v>62</v>
      </c>
      <c r="N63" s="3" t="s">
        <v>60</v>
      </c>
      <c r="O63" s="9"/>
      <c r="P63" s="99">
        <f t="shared" si="7"/>
        <v>0</v>
      </c>
      <c r="Q63" s="3">
        <f t="shared" si="8"/>
        <v>0</v>
      </c>
      <c r="R63" s="3">
        <f t="shared" si="9"/>
        <v>0</v>
      </c>
    </row>
    <row r="64" spans="1:18" ht="16">
      <c r="A64" t="s">
        <v>1289</v>
      </c>
      <c r="B64" s="9">
        <v>7.0000000000000007E-2</v>
      </c>
      <c r="C64" t="s">
        <v>60</v>
      </c>
      <c r="G64" s="149"/>
      <c r="H64" s="147" t="s">
        <v>2859</v>
      </c>
      <c r="I64" s="5">
        <v>9.8458415178571419E-3</v>
      </c>
      <c r="J64" s="5">
        <v>2.5539216666666659E-2</v>
      </c>
      <c r="K64" s="5">
        <v>8.425358333333334E-3</v>
      </c>
      <c r="L64" s="5">
        <v>1.2447855555555557E-2</v>
      </c>
      <c r="M64">
        <v>63</v>
      </c>
      <c r="N64" s="3" t="s">
        <v>60</v>
      </c>
      <c r="O64" s="9"/>
      <c r="P64" s="99">
        <f t="shared" si="7"/>
        <v>0</v>
      </c>
      <c r="Q64" s="3">
        <f t="shared" si="8"/>
        <v>0</v>
      </c>
      <c r="R64" s="3">
        <f t="shared" si="9"/>
        <v>0</v>
      </c>
    </row>
    <row r="65" spans="1:18">
      <c r="A65" t="s">
        <v>1297</v>
      </c>
      <c r="B65" s="9">
        <v>0.03</v>
      </c>
      <c r="C65" t="s">
        <v>60</v>
      </c>
      <c r="O65" s="9"/>
      <c r="P65" s="99"/>
      <c r="Q65" s="3">
        <f t="shared" si="8"/>
        <v>0</v>
      </c>
      <c r="R65" s="3">
        <f t="shared" si="9"/>
        <v>0</v>
      </c>
    </row>
    <row r="66" spans="1:18">
      <c r="A66" t="s">
        <v>2487</v>
      </c>
      <c r="B66" s="9">
        <v>0.04</v>
      </c>
      <c r="C66" t="s">
        <v>2832</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2833</v>
      </c>
    </row>
    <row r="79" spans="1:18">
      <c r="A79" s="13" t="s">
        <v>62</v>
      </c>
      <c r="B79" s="13" t="s">
        <v>138</v>
      </c>
      <c r="C79" s="13" t="s">
        <v>255</v>
      </c>
    </row>
    <row r="80" spans="1:18">
      <c r="A80" t="s">
        <v>2332</v>
      </c>
      <c r="B80" s="9">
        <v>0.05</v>
      </c>
      <c r="C80" t="s">
        <v>2820</v>
      </c>
    </row>
    <row r="81" spans="1:3">
      <c r="A81" t="s">
        <v>2350</v>
      </c>
      <c r="B81" s="9">
        <v>0.04</v>
      </c>
      <c r="C81" t="s">
        <v>2821</v>
      </c>
    </row>
    <row r="82" spans="1:3">
      <c r="A82" t="s">
        <v>2340</v>
      </c>
      <c r="B82" s="9">
        <v>0.03</v>
      </c>
      <c r="C82" t="s">
        <v>2821</v>
      </c>
    </row>
    <row r="83" spans="1:3">
      <c r="A83" t="s">
        <v>2474</v>
      </c>
      <c r="B83" s="9">
        <v>7.0000000000000007E-2</v>
      </c>
      <c r="C83" t="s">
        <v>2822</v>
      </c>
    </row>
    <row r="84" spans="1:3">
      <c r="A84" t="s">
        <v>2341</v>
      </c>
      <c r="B84" s="9">
        <v>0.13</v>
      </c>
      <c r="C84" t="s">
        <v>2827</v>
      </c>
    </row>
    <row r="85" spans="1:3">
      <c r="A85" t="s">
        <v>2828</v>
      </c>
      <c r="B85" s="9">
        <v>7.0000000000000007E-2</v>
      </c>
      <c r="C85" t="s">
        <v>2822</v>
      </c>
    </row>
    <row r="86" spans="1:3">
      <c r="A86" t="s">
        <v>2824</v>
      </c>
      <c r="B86" s="9">
        <v>0.08</v>
      </c>
      <c r="C86" t="s">
        <v>498</v>
      </c>
    </row>
    <row r="87" spans="1:3">
      <c r="A87" t="s">
        <v>1452</v>
      </c>
      <c r="B87" s="9">
        <v>0.04</v>
      </c>
      <c r="C87" t="s">
        <v>2829</v>
      </c>
    </row>
    <row r="88" spans="1:3">
      <c r="A88" t="s">
        <v>1646</v>
      </c>
      <c r="B88" s="9">
        <v>0.18</v>
      </c>
      <c r="C88" t="s">
        <v>2830</v>
      </c>
    </row>
    <row r="89" spans="1:3">
      <c r="A89" t="s">
        <v>1610</v>
      </c>
      <c r="B89" s="9">
        <v>0.03</v>
      </c>
      <c r="C89" t="s">
        <v>2830</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2832</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F3877-908B-1344-A6CC-179AC6729749}">
  <dimension ref="A1:G46"/>
  <sheetViews>
    <sheetView workbookViewId="0">
      <selection activeCell="A4" sqref="A4"/>
    </sheetView>
  </sheetViews>
  <sheetFormatPr baseColWidth="10" defaultRowHeight="15"/>
  <cols>
    <col min="1" max="1" width="25.33203125" bestFit="1" customWidth="1"/>
  </cols>
  <sheetData>
    <row r="1" spans="1:7">
      <c r="A1" t="s">
        <v>2915</v>
      </c>
    </row>
    <row r="2" spans="1:7">
      <c r="A2" s="169" t="s">
        <v>2860</v>
      </c>
      <c r="B2" s="9">
        <v>1</v>
      </c>
    </row>
    <row r="4" spans="1:7">
      <c r="A4" t="s">
        <v>1412</v>
      </c>
    </row>
    <row r="5" spans="1:7" ht="17" customHeight="1">
      <c r="A5" s="169" t="s">
        <v>2860</v>
      </c>
      <c r="B5" s="10">
        <v>0.8</v>
      </c>
      <c r="C5" t="s">
        <v>2813</v>
      </c>
      <c r="D5" s="5">
        <v>1.0000000000000002</v>
      </c>
      <c r="E5" s="5"/>
      <c r="F5" s="5"/>
    </row>
    <row r="6" spans="1:7">
      <c r="A6" s="170" t="s">
        <v>2861</v>
      </c>
      <c r="B6" s="10">
        <v>0.04</v>
      </c>
      <c r="C6" t="s">
        <v>2264</v>
      </c>
      <c r="D6" s="5" t="s">
        <v>1494</v>
      </c>
      <c r="E6" s="5" t="s">
        <v>1412</v>
      </c>
      <c r="F6" s="5" t="s">
        <v>2268</v>
      </c>
      <c r="G6" s="6" t="s">
        <v>2916</v>
      </c>
    </row>
    <row r="7" spans="1:7">
      <c r="A7" s="170" t="s">
        <v>2865</v>
      </c>
      <c r="B7" s="10">
        <v>0.04</v>
      </c>
      <c r="C7" t="s">
        <v>2265</v>
      </c>
      <c r="D7" s="5">
        <v>1.15594741666667E-2</v>
      </c>
      <c r="E7" s="5">
        <v>1.1703905614411356E-2</v>
      </c>
      <c r="F7" s="5">
        <v>1.0124946382216193</v>
      </c>
      <c r="G7" s="5">
        <f>(E7+1)^12-1</f>
        <v>0.14984981251470786</v>
      </c>
    </row>
    <row r="8" spans="1:7">
      <c r="A8" s="170" t="s">
        <v>2869</v>
      </c>
      <c r="B8" s="10">
        <v>0.04</v>
      </c>
      <c r="C8" t="s">
        <v>2266</v>
      </c>
      <c r="D8" s="5">
        <v>1.0200000000000001E-2</v>
      </c>
      <c r="E8" s="5">
        <v>1.0445811222251297E-2</v>
      </c>
      <c r="F8" s="5">
        <v>1.0240991394364016</v>
      </c>
      <c r="G8" s="5">
        <f t="shared" ref="G8:G9" si="0">(E8+1)^12-1</f>
        <v>0.13280807081236556</v>
      </c>
    </row>
    <row r="9" spans="1:7">
      <c r="A9" s="171" t="s">
        <v>2873</v>
      </c>
      <c r="B9" s="10">
        <v>0.08</v>
      </c>
      <c r="C9" t="s">
        <v>2267</v>
      </c>
      <c r="D9" s="5">
        <v>1.01E-2</v>
      </c>
      <c r="E9" s="5">
        <v>1.0445576775320991E-2</v>
      </c>
      <c r="F9" s="5">
        <v>1.034215522309009</v>
      </c>
      <c r="G9" s="5">
        <f t="shared" si="0"/>
        <v>0.13280491676254647</v>
      </c>
    </row>
    <row r="11" spans="1:7">
      <c r="A11" t="s">
        <v>1433</v>
      </c>
    </row>
    <row r="12" spans="1:7">
      <c r="A12" s="163" t="s">
        <v>2860</v>
      </c>
      <c r="B12" s="10">
        <v>0.5</v>
      </c>
      <c r="C12" s="2" t="s">
        <v>2813</v>
      </c>
      <c r="D12" s="5">
        <v>1</v>
      </c>
      <c r="E12" s="5"/>
      <c r="F12" s="5"/>
      <c r="G12" s="5"/>
    </row>
    <row r="13" spans="1:7">
      <c r="A13" s="163" t="s">
        <v>2861</v>
      </c>
      <c r="B13" s="10">
        <v>0.05</v>
      </c>
      <c r="C13" s="2" t="s">
        <v>2264</v>
      </c>
      <c r="D13" s="5" t="s">
        <v>1494</v>
      </c>
      <c r="E13" s="5" t="s">
        <v>1412</v>
      </c>
      <c r="F13" s="5" t="s">
        <v>2268</v>
      </c>
      <c r="G13" s="5" t="s">
        <v>2916</v>
      </c>
    </row>
    <row r="14" spans="1:7">
      <c r="A14" s="163" t="s">
        <v>2863</v>
      </c>
      <c r="B14" s="10">
        <v>0.06</v>
      </c>
      <c r="C14" s="2" t="s">
        <v>2265</v>
      </c>
      <c r="D14" s="5">
        <v>1.15594741666667E-2</v>
      </c>
      <c r="E14" s="5">
        <v>1.2339820534278515E-2</v>
      </c>
      <c r="F14" s="5">
        <v>1.0675070817548129</v>
      </c>
      <c r="G14" s="5">
        <v>0.15855283067206116</v>
      </c>
    </row>
    <row r="15" spans="1:7">
      <c r="A15" s="163" t="s">
        <v>2865</v>
      </c>
      <c r="B15" s="10">
        <v>0.1</v>
      </c>
      <c r="C15" s="2" t="s">
        <v>2266</v>
      </c>
      <c r="D15" s="5">
        <v>1.0200000000000001E-2</v>
      </c>
      <c r="E15" s="5">
        <v>1.0431218153066111E-2</v>
      </c>
      <c r="F15" s="5">
        <v>1.0226684463790303</v>
      </c>
      <c r="G15" s="5">
        <v>0.13261176340041914</v>
      </c>
    </row>
    <row r="16" spans="1:7">
      <c r="A16" s="163" t="s">
        <v>2869</v>
      </c>
      <c r="B16" s="10">
        <v>0.08</v>
      </c>
      <c r="C16" s="2" t="s">
        <v>2267</v>
      </c>
      <c r="D16" s="5">
        <v>1.01E-2</v>
      </c>
      <c r="E16" s="5">
        <v>1.0716477744356257E-2</v>
      </c>
      <c r="F16" s="5">
        <v>1.0610374004313126</v>
      </c>
      <c r="G16" s="5">
        <v>0.13645476236465726</v>
      </c>
    </row>
    <row r="17" spans="1:7">
      <c r="A17" s="164" t="s">
        <v>2873</v>
      </c>
      <c r="B17" s="10">
        <v>0.1</v>
      </c>
    </row>
    <row r="18" spans="1:7">
      <c r="A18" s="165" t="s">
        <v>2845</v>
      </c>
      <c r="B18" s="10">
        <v>0.06</v>
      </c>
    </row>
    <row r="19" spans="1:7">
      <c r="A19" s="165" t="s">
        <v>2905</v>
      </c>
      <c r="B19" s="10">
        <v>0.05</v>
      </c>
    </row>
    <row r="21" spans="1:7">
      <c r="A21" t="s">
        <v>2060</v>
      </c>
    </row>
    <row r="22" spans="1:7">
      <c r="A22" s="163" t="s">
        <v>2860</v>
      </c>
      <c r="B22" s="10">
        <v>0.3</v>
      </c>
      <c r="C22" s="172" t="s">
        <v>2813</v>
      </c>
      <c r="D22" s="5">
        <v>1</v>
      </c>
      <c r="E22" s="5"/>
      <c r="F22" s="5"/>
      <c r="G22" s="5"/>
    </row>
    <row r="23" spans="1:7">
      <c r="A23" s="163" t="s">
        <v>2861</v>
      </c>
      <c r="B23" s="10">
        <v>0.05</v>
      </c>
      <c r="C23" s="172" t="s">
        <v>2264</v>
      </c>
      <c r="D23" s="172" t="s">
        <v>1494</v>
      </c>
      <c r="E23" s="172" t="s">
        <v>1412</v>
      </c>
      <c r="F23" s="172" t="s">
        <v>2268</v>
      </c>
      <c r="G23" s="172" t="s">
        <v>2916</v>
      </c>
    </row>
    <row r="24" spans="1:7">
      <c r="A24" s="163" t="s">
        <v>2862</v>
      </c>
      <c r="B24" s="10">
        <v>0.08</v>
      </c>
      <c r="C24" s="172" t="s">
        <v>2265</v>
      </c>
      <c r="D24" s="5">
        <v>1.15594741666667E-2</v>
      </c>
      <c r="E24" s="172">
        <v>1.4810727594027831E-2</v>
      </c>
      <c r="F24" s="172">
        <v>1.2812630903866336</v>
      </c>
      <c r="G24" s="5">
        <v>0.19294547497021775</v>
      </c>
    </row>
    <row r="25" spans="1:7">
      <c r="A25" s="163" t="s">
        <v>2863</v>
      </c>
      <c r="B25" s="10">
        <v>0.08</v>
      </c>
      <c r="C25" s="172" t="s">
        <v>2266</v>
      </c>
      <c r="D25" s="172">
        <v>1.0200000000000001E-2</v>
      </c>
      <c r="E25" s="172">
        <v>1.0935315613478125E-2</v>
      </c>
      <c r="F25" s="172">
        <v>1.072089766027267</v>
      </c>
      <c r="G25" s="5">
        <v>0.13941103016848744</v>
      </c>
    </row>
    <row r="26" spans="1:7">
      <c r="A26" s="163" t="s">
        <v>2865</v>
      </c>
      <c r="B26" s="10">
        <v>0.1</v>
      </c>
      <c r="C26" s="172" t="s">
        <v>2267</v>
      </c>
      <c r="D26" s="172">
        <v>1.01E-2</v>
      </c>
      <c r="E26" s="172">
        <v>1.1766946433129036E-2</v>
      </c>
      <c r="F26" s="172">
        <v>1.1650442012999047</v>
      </c>
      <c r="G26" s="5">
        <v>0.15070989405562041</v>
      </c>
    </row>
    <row r="27" spans="1:7">
      <c r="A27" s="163" t="s">
        <v>2869</v>
      </c>
      <c r="B27" s="10">
        <v>0.08</v>
      </c>
    </row>
    <row r="28" spans="1:7">
      <c r="A28" s="164" t="s">
        <v>2873</v>
      </c>
      <c r="B28" s="10">
        <v>0.1</v>
      </c>
    </row>
    <row r="29" spans="1:7">
      <c r="A29" s="165" t="s">
        <v>2845</v>
      </c>
      <c r="B29" s="10">
        <v>0.06</v>
      </c>
    </row>
    <row r="30" spans="1:7">
      <c r="A30" s="165" t="s">
        <v>2905</v>
      </c>
      <c r="B30" s="10">
        <v>0.05</v>
      </c>
    </row>
    <row r="31" spans="1:7">
      <c r="A31" s="166" t="s">
        <v>2917</v>
      </c>
      <c r="B31" s="10">
        <v>0.05</v>
      </c>
    </row>
    <row r="32" spans="1:7">
      <c r="A32" s="166" t="s">
        <v>2890</v>
      </c>
      <c r="B32" s="10">
        <v>0.05</v>
      </c>
    </row>
    <row r="34" spans="1:7">
      <c r="A34" t="s">
        <v>2918</v>
      </c>
    </row>
    <row r="35" spans="1:7">
      <c r="A35" s="163" t="s">
        <v>2860</v>
      </c>
      <c r="B35" s="10">
        <v>0.2</v>
      </c>
      <c r="C35" s="5" t="s">
        <v>2813</v>
      </c>
      <c r="D35" s="5">
        <v>0.99999999999999989</v>
      </c>
      <c r="E35" s="5"/>
      <c r="F35" s="5"/>
      <c r="G35" s="5"/>
    </row>
    <row r="36" spans="1:7">
      <c r="A36" s="163" t="s">
        <v>2861</v>
      </c>
      <c r="B36" s="10">
        <v>0.05</v>
      </c>
      <c r="C36" s="5" t="s">
        <v>2264</v>
      </c>
      <c r="D36" s="5" t="s">
        <v>1494</v>
      </c>
      <c r="E36" s="5" t="s">
        <v>1412</v>
      </c>
      <c r="F36" s="5" t="s">
        <v>2268</v>
      </c>
      <c r="G36" s="5" t="s">
        <v>2916</v>
      </c>
    </row>
    <row r="37" spans="1:7">
      <c r="A37" s="163" t="s">
        <v>2862</v>
      </c>
      <c r="B37" s="10">
        <v>7.0000000000000007E-2</v>
      </c>
      <c r="C37" s="5" t="s">
        <v>2265</v>
      </c>
      <c r="D37" s="5">
        <v>1.15594741666667E-2</v>
      </c>
      <c r="E37" s="5">
        <v>1.713919522497007E-2</v>
      </c>
      <c r="F37" s="5">
        <v>1.4826967886128632</v>
      </c>
      <c r="G37" s="5">
        <v>0.22620951240184017</v>
      </c>
    </row>
    <row r="38" spans="1:7">
      <c r="A38" s="163" t="s">
        <v>2863</v>
      </c>
      <c r="B38" s="10">
        <v>7.0000000000000007E-2</v>
      </c>
      <c r="C38" s="5" t="s">
        <v>2266</v>
      </c>
      <c r="D38" s="5">
        <v>1.0200000000000001E-2</v>
      </c>
      <c r="E38" s="5">
        <v>1.1105646355267031E-2</v>
      </c>
      <c r="F38" s="5">
        <v>1.0887888583595129</v>
      </c>
      <c r="G38" s="5">
        <v>0.14171689491098127</v>
      </c>
    </row>
    <row r="39" spans="1:7">
      <c r="A39" s="163" t="s">
        <v>2865</v>
      </c>
      <c r="B39" s="10">
        <v>0.08</v>
      </c>
      <c r="C39" s="5" t="s">
        <v>2267</v>
      </c>
      <c r="D39" s="5">
        <v>1.01E-2</v>
      </c>
      <c r="E39" s="5">
        <v>1.2216082541067297E-2</v>
      </c>
      <c r="F39" s="5">
        <v>1.2095131228779501</v>
      </c>
      <c r="G39" s="5">
        <v>0.15685465780575791</v>
      </c>
    </row>
    <row r="40" spans="1:7">
      <c r="A40" s="163" t="s">
        <v>2869</v>
      </c>
      <c r="B40" s="10">
        <v>0.08</v>
      </c>
    </row>
    <row r="41" spans="1:7">
      <c r="A41" s="164" t="s">
        <v>2873</v>
      </c>
      <c r="B41" s="10">
        <v>0.1</v>
      </c>
    </row>
    <row r="42" spans="1:7">
      <c r="A42" s="165" t="s">
        <v>2919</v>
      </c>
      <c r="B42" s="10">
        <v>0.08</v>
      </c>
    </row>
    <row r="43" spans="1:7">
      <c r="A43" s="165" t="s">
        <v>2905</v>
      </c>
      <c r="B43" s="10">
        <v>0.08</v>
      </c>
    </row>
    <row r="44" spans="1:7">
      <c r="A44" s="166" t="s">
        <v>2917</v>
      </c>
      <c r="B44" s="10">
        <v>0.08</v>
      </c>
    </row>
    <row r="45" spans="1:7">
      <c r="A45" s="166" t="s">
        <v>2889</v>
      </c>
      <c r="B45" s="10">
        <v>0.03</v>
      </c>
    </row>
    <row r="46" spans="1:7">
      <c r="A46" s="166" t="s">
        <v>2890</v>
      </c>
      <c r="B46" s="10">
        <v>0.08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F121-C6D2-DF49-B13C-43481BFFEAF0}">
  <dimension ref="A1:G53"/>
  <sheetViews>
    <sheetView workbookViewId="0">
      <selection activeCell="B53" sqref="A1:B53"/>
    </sheetView>
  </sheetViews>
  <sheetFormatPr baseColWidth="10" defaultRowHeight="15"/>
  <cols>
    <col min="1" max="1" width="33.83203125" customWidth="1"/>
  </cols>
  <sheetData>
    <row r="1" spans="1:7">
      <c r="A1" s="6" t="s">
        <v>2915</v>
      </c>
      <c r="B1" s="6"/>
      <c r="C1" s="6"/>
      <c r="D1" s="6"/>
      <c r="E1" s="6"/>
      <c r="F1" s="6"/>
      <c r="G1" s="6"/>
    </row>
    <row r="2" spans="1:7">
      <c r="A2" s="169" t="s">
        <v>2860</v>
      </c>
      <c r="B2" s="10">
        <v>1</v>
      </c>
      <c r="C2" s="6"/>
      <c r="D2" s="6"/>
      <c r="E2" s="6"/>
      <c r="F2" s="6"/>
      <c r="G2" s="6"/>
    </row>
    <row r="3" spans="1:7">
      <c r="A3" s="6"/>
      <c r="B3" s="6"/>
      <c r="C3" s="6"/>
      <c r="D3" s="6"/>
      <c r="E3" s="6"/>
      <c r="F3" s="6"/>
      <c r="G3" s="6"/>
    </row>
    <row r="4" spans="1:7">
      <c r="A4" s="6" t="s">
        <v>1412</v>
      </c>
      <c r="B4" s="6"/>
      <c r="C4" s="6"/>
      <c r="D4" s="6"/>
      <c r="E4" s="6"/>
      <c r="F4" s="6"/>
      <c r="G4" s="6"/>
    </row>
    <row r="5" spans="1:7">
      <c r="A5" s="163" t="s">
        <v>2860</v>
      </c>
      <c r="B5" s="10">
        <v>0.8</v>
      </c>
      <c r="C5" s="6" t="s">
        <v>2813</v>
      </c>
      <c r="D5" s="8">
        <v>1.0000000000000002</v>
      </c>
      <c r="E5" s="8"/>
      <c r="F5" s="8"/>
      <c r="G5" s="6"/>
    </row>
    <row r="6" spans="1:7">
      <c r="A6" s="163" t="s">
        <v>2861</v>
      </c>
      <c r="B6" s="10">
        <v>0.04</v>
      </c>
      <c r="C6" s="6" t="s">
        <v>2264</v>
      </c>
      <c r="D6" s="8" t="s">
        <v>1494</v>
      </c>
      <c r="E6" s="8" t="s">
        <v>1412</v>
      </c>
      <c r="F6" s="8" t="s">
        <v>2268</v>
      </c>
      <c r="G6" s="6" t="s">
        <v>2916</v>
      </c>
    </row>
    <row r="7" spans="1:7">
      <c r="A7" s="163" t="s">
        <v>2834</v>
      </c>
      <c r="B7" s="10">
        <v>0.05</v>
      </c>
      <c r="C7" s="6" t="s">
        <v>2265</v>
      </c>
      <c r="D7" s="8">
        <v>1.15594741666667E-2</v>
      </c>
      <c r="E7" s="8">
        <v>1.1719317858291008E-2</v>
      </c>
      <c r="F7" s="8">
        <v>1.0138279379597765</v>
      </c>
      <c r="G7" s="8">
        <v>0.1500600311436302</v>
      </c>
    </row>
    <row r="8" spans="1:7">
      <c r="A8" s="163" t="s">
        <v>2863</v>
      </c>
      <c r="B8" s="10">
        <v>0.03</v>
      </c>
      <c r="C8" s="6" t="s">
        <v>2266</v>
      </c>
      <c r="D8" s="8">
        <v>1.0200000000000001E-2</v>
      </c>
      <c r="E8" s="8">
        <v>1.0488633566837893E-2</v>
      </c>
      <c r="F8" s="8">
        <v>1.0282974085135188</v>
      </c>
      <c r="G8" s="8">
        <v>0.13338430129128054</v>
      </c>
    </row>
    <row r="9" spans="1:7">
      <c r="A9" s="164" t="s">
        <v>2873</v>
      </c>
      <c r="B9" s="10">
        <v>0.08</v>
      </c>
      <c r="C9" s="6" t="s">
        <v>2267</v>
      </c>
      <c r="D9" s="8">
        <v>1.01E-2</v>
      </c>
      <c r="E9" s="8">
        <v>1.049386620948466E-2</v>
      </c>
      <c r="F9" s="8">
        <v>1.0389966544044218</v>
      </c>
      <c r="G9" s="8">
        <v>0.13345473173941125</v>
      </c>
    </row>
    <row r="10" spans="1:7">
      <c r="A10" s="6"/>
      <c r="B10" s="6"/>
      <c r="C10" s="6"/>
      <c r="D10" s="6"/>
      <c r="E10" s="6"/>
      <c r="F10" s="6"/>
      <c r="G10" s="6"/>
    </row>
    <row r="11" spans="1:7">
      <c r="A11" s="6" t="s">
        <v>1433</v>
      </c>
      <c r="B11" s="6"/>
      <c r="C11" s="6"/>
      <c r="D11" s="6"/>
      <c r="E11" s="6"/>
      <c r="F11" s="6"/>
      <c r="G11" s="6"/>
    </row>
    <row r="12" spans="1:7">
      <c r="A12" s="163" t="s">
        <v>2860</v>
      </c>
      <c r="B12" s="10">
        <v>0.5</v>
      </c>
      <c r="C12" s="5" t="s">
        <v>2813</v>
      </c>
      <c r="D12" s="5">
        <v>1.0000000000000002</v>
      </c>
      <c r="E12" s="5"/>
      <c r="F12" s="5"/>
      <c r="G12" s="5"/>
    </row>
    <row r="13" spans="1:7">
      <c r="A13" s="163" t="s">
        <v>2861</v>
      </c>
      <c r="B13" s="10">
        <v>0.05</v>
      </c>
      <c r="C13" s="5" t="s">
        <v>2264</v>
      </c>
      <c r="D13" s="5" t="s">
        <v>1494</v>
      </c>
      <c r="E13" s="5" t="s">
        <v>1412</v>
      </c>
      <c r="F13" s="5" t="s">
        <v>2268</v>
      </c>
      <c r="G13" s="5" t="s">
        <v>2916</v>
      </c>
    </row>
    <row r="14" spans="1:7">
      <c r="A14" s="163" t="s">
        <v>2834</v>
      </c>
      <c r="B14" s="10">
        <v>0.06</v>
      </c>
      <c r="C14" s="5" t="s">
        <v>2265</v>
      </c>
      <c r="D14" s="5">
        <v>1.15594741666667E-2</v>
      </c>
      <c r="E14" s="5">
        <v>1.3710201168275222E-2</v>
      </c>
      <c r="F14" s="5">
        <v>1.186057511838249</v>
      </c>
      <c r="G14" s="5">
        <v>0.17751325044809474</v>
      </c>
    </row>
    <row r="15" spans="1:7">
      <c r="A15" s="163" t="s">
        <v>2863</v>
      </c>
      <c r="B15" s="10">
        <v>0.05</v>
      </c>
      <c r="C15" s="5" t="s">
        <v>2266</v>
      </c>
      <c r="D15" s="5">
        <v>1.0200000000000001E-2</v>
      </c>
      <c r="E15" s="5">
        <v>1.1317637685506301E-2</v>
      </c>
      <c r="F15" s="5">
        <v>1.1095723221084608</v>
      </c>
      <c r="G15" s="5">
        <v>0.14459271759010672</v>
      </c>
    </row>
    <row r="16" spans="1:7">
      <c r="A16" s="163" t="s">
        <v>2840</v>
      </c>
      <c r="B16" s="10">
        <v>0.04</v>
      </c>
      <c r="C16" s="5" t="s">
        <v>2267</v>
      </c>
      <c r="D16" s="5">
        <v>1.01E-2</v>
      </c>
      <c r="E16" s="5">
        <v>1.1625586031860232E-2</v>
      </c>
      <c r="F16" s="5">
        <v>1.1510481219663595</v>
      </c>
      <c r="G16" s="5">
        <v>0.14878209983795565</v>
      </c>
    </row>
    <row r="17" spans="1:7">
      <c r="A17" s="164" t="s">
        <v>2873</v>
      </c>
      <c r="B17" s="10">
        <v>0.1</v>
      </c>
    </row>
    <row r="18" spans="1:7">
      <c r="A18" s="164" t="s">
        <v>2842</v>
      </c>
      <c r="B18" s="10">
        <v>0.05</v>
      </c>
    </row>
    <row r="19" spans="1:7">
      <c r="A19" s="165" t="s">
        <v>2919</v>
      </c>
      <c r="B19" s="10">
        <v>0.05</v>
      </c>
    </row>
    <row r="20" spans="1:7">
      <c r="A20" s="165" t="s">
        <v>2905</v>
      </c>
      <c r="B20" s="10">
        <v>0.05</v>
      </c>
    </row>
    <row r="21" spans="1:7">
      <c r="A21" s="165" t="s">
        <v>2851</v>
      </c>
      <c r="B21" s="10">
        <v>0.05</v>
      </c>
    </row>
    <row r="23" spans="1:7">
      <c r="A23" s="6" t="s">
        <v>1434</v>
      </c>
    </row>
    <row r="24" spans="1:7">
      <c r="A24" s="163" t="s">
        <v>2860</v>
      </c>
      <c r="B24" s="10">
        <v>0.3</v>
      </c>
      <c r="C24" s="5" t="s">
        <v>2813</v>
      </c>
      <c r="D24" s="5">
        <v>1</v>
      </c>
      <c r="E24" s="5"/>
      <c r="F24" s="5"/>
      <c r="G24" s="5"/>
    </row>
    <row r="25" spans="1:7">
      <c r="A25" s="163" t="s">
        <v>2861</v>
      </c>
      <c r="B25" s="10">
        <v>0.05</v>
      </c>
      <c r="C25" s="5" t="s">
        <v>2264</v>
      </c>
      <c r="D25" s="5" t="s">
        <v>1494</v>
      </c>
      <c r="E25" s="5" t="s">
        <v>1412</v>
      </c>
      <c r="F25" s="5" t="s">
        <v>2268</v>
      </c>
      <c r="G25" s="5" t="s">
        <v>2916</v>
      </c>
    </row>
    <row r="26" spans="1:7">
      <c r="A26" s="163" t="s">
        <v>2834</v>
      </c>
      <c r="B26" s="10">
        <v>0.1</v>
      </c>
      <c r="C26" s="5" t="s">
        <v>2265</v>
      </c>
      <c r="D26" s="5">
        <v>1.15594741666667E-2</v>
      </c>
      <c r="E26" s="5">
        <v>1.634566852559239E-2</v>
      </c>
      <c r="F26" s="5">
        <v>1.41404948788478</v>
      </c>
      <c r="G26" s="5">
        <v>0.21477903327556436</v>
      </c>
    </row>
    <row r="27" spans="1:7">
      <c r="A27" s="163" t="s">
        <v>2863</v>
      </c>
      <c r="B27" s="10">
        <v>0.04</v>
      </c>
      <c r="C27" s="5" t="s">
        <v>2266</v>
      </c>
      <c r="D27" s="5">
        <v>1.0200000000000001E-2</v>
      </c>
      <c r="E27" s="5">
        <v>1.2111176418175605E-2</v>
      </c>
      <c r="F27" s="5">
        <v>1.1873702370760395</v>
      </c>
      <c r="G27" s="5">
        <v>0.15541671998305695</v>
      </c>
    </row>
    <row r="28" spans="1:7">
      <c r="A28" s="163" t="s">
        <v>2838</v>
      </c>
      <c r="B28" s="10">
        <v>0.03</v>
      </c>
      <c r="C28" s="5" t="s">
        <v>2267</v>
      </c>
      <c r="D28" s="5">
        <v>1.01E-2</v>
      </c>
      <c r="E28" s="5">
        <v>1.2760871454457203E-2</v>
      </c>
      <c r="F28" s="5">
        <v>1.2634526192531885</v>
      </c>
      <c r="G28" s="5">
        <v>0.16434843998269377</v>
      </c>
    </row>
    <row r="29" spans="1:7">
      <c r="A29" s="163" t="s">
        <v>2840</v>
      </c>
      <c r="B29" s="10">
        <v>0.06</v>
      </c>
    </row>
    <row r="30" spans="1:7">
      <c r="A30" s="164" t="s">
        <v>2873</v>
      </c>
      <c r="B30" s="10">
        <v>0.1</v>
      </c>
    </row>
    <row r="31" spans="1:7">
      <c r="A31" s="164" t="s">
        <v>2842</v>
      </c>
      <c r="B31" s="10">
        <v>0.05</v>
      </c>
    </row>
    <row r="32" spans="1:7">
      <c r="A32" s="165" t="s">
        <v>2919</v>
      </c>
      <c r="B32" s="10">
        <v>0.06</v>
      </c>
    </row>
    <row r="33" spans="1:7">
      <c r="A33" s="165" t="s">
        <v>2905</v>
      </c>
      <c r="B33" s="10">
        <v>0.06</v>
      </c>
    </row>
    <row r="34" spans="1:7">
      <c r="A34" s="165" t="s">
        <v>2851</v>
      </c>
      <c r="B34" s="10">
        <v>0.05</v>
      </c>
    </row>
    <row r="35" spans="1:7">
      <c r="A35" s="166" t="s">
        <v>2917</v>
      </c>
      <c r="B35" s="10">
        <v>0.03</v>
      </c>
    </row>
    <row r="36" spans="1:7">
      <c r="A36" s="166" t="s">
        <v>2890</v>
      </c>
      <c r="B36" s="10">
        <v>0.04</v>
      </c>
    </row>
    <row r="37" spans="1:7">
      <c r="A37" s="167" t="s">
        <v>2857</v>
      </c>
      <c r="B37" s="10">
        <v>0.03</v>
      </c>
    </row>
    <row r="39" spans="1:7">
      <c r="A39" t="s">
        <v>2918</v>
      </c>
    </row>
    <row r="40" spans="1:7">
      <c r="A40" s="169" t="s">
        <v>2860</v>
      </c>
      <c r="B40" s="10">
        <v>0.2</v>
      </c>
      <c r="C40" s="5" t="s">
        <v>2813</v>
      </c>
      <c r="D40" s="5">
        <v>1.0000000000000002</v>
      </c>
      <c r="E40" s="5"/>
      <c r="F40" s="5"/>
      <c r="G40" s="5"/>
    </row>
    <row r="41" spans="1:7">
      <c r="A41" s="170" t="s">
        <v>2861</v>
      </c>
      <c r="B41" s="10">
        <v>0.05</v>
      </c>
      <c r="C41" s="5" t="s">
        <v>2264</v>
      </c>
      <c r="D41" s="5" t="s">
        <v>1494</v>
      </c>
      <c r="E41" s="5" t="s">
        <v>1412</v>
      </c>
      <c r="F41" s="5" t="s">
        <v>2268</v>
      </c>
      <c r="G41" s="5" t="s">
        <v>2916</v>
      </c>
    </row>
    <row r="42" spans="1:7">
      <c r="A42" s="170" t="s">
        <v>2834</v>
      </c>
      <c r="B42" s="10">
        <v>0.1</v>
      </c>
      <c r="C42" s="5" t="s">
        <v>2265</v>
      </c>
      <c r="D42" s="5">
        <v>1.15594741666667E-2</v>
      </c>
      <c r="E42" s="5">
        <v>1.8343970705462558E-2</v>
      </c>
      <c r="F42" s="5">
        <v>1.586920861708387</v>
      </c>
      <c r="G42" s="5">
        <v>0.24375247219856733</v>
      </c>
    </row>
    <row r="43" spans="1:7">
      <c r="A43" s="170" t="s">
        <v>2863</v>
      </c>
      <c r="B43" s="10">
        <v>0.04</v>
      </c>
      <c r="C43" s="5" t="s">
        <v>2266</v>
      </c>
      <c r="D43" s="5">
        <v>1.0200000000000001E-2</v>
      </c>
      <c r="E43" s="5">
        <v>1.2927277354124087E-2</v>
      </c>
      <c r="F43" s="5">
        <v>1.2673801327572634</v>
      </c>
      <c r="G43" s="5">
        <v>0.16664627332595372</v>
      </c>
    </row>
    <row r="44" spans="1:7">
      <c r="A44" s="170" t="s">
        <v>2838</v>
      </c>
      <c r="B44" s="10">
        <v>0.03</v>
      </c>
      <c r="C44" s="5" t="s">
        <v>2267</v>
      </c>
      <c r="D44" s="5">
        <v>1.01E-2</v>
      </c>
      <c r="E44" s="5">
        <v>1.376460165318103E-2</v>
      </c>
      <c r="F44" s="5">
        <v>1.362831846849607</v>
      </c>
      <c r="G44" s="5">
        <v>0.17827176547944701</v>
      </c>
    </row>
    <row r="45" spans="1:7">
      <c r="A45" s="170" t="s">
        <v>2840</v>
      </c>
      <c r="B45" s="10">
        <v>0.06</v>
      </c>
    </row>
    <row r="46" spans="1:7">
      <c r="A46" s="171" t="s">
        <v>2873</v>
      </c>
      <c r="B46" s="10">
        <v>0.1</v>
      </c>
    </row>
    <row r="47" spans="1:7">
      <c r="A47" s="171" t="s">
        <v>2842</v>
      </c>
      <c r="B47" s="10">
        <v>0.08</v>
      </c>
    </row>
    <row r="48" spans="1:7">
      <c r="A48" s="173" t="s">
        <v>2919</v>
      </c>
      <c r="B48" s="10">
        <v>0.06</v>
      </c>
    </row>
    <row r="49" spans="1:2">
      <c r="A49" s="173" t="s">
        <v>2905</v>
      </c>
      <c r="B49" s="10">
        <v>0.06</v>
      </c>
    </row>
    <row r="50" spans="1:2">
      <c r="A50" s="173" t="s">
        <v>2851</v>
      </c>
      <c r="B50" s="10">
        <v>0.05</v>
      </c>
    </row>
    <row r="51" spans="1:2">
      <c r="A51" s="174" t="s">
        <v>2917</v>
      </c>
      <c r="B51" s="10">
        <v>0.06</v>
      </c>
    </row>
    <row r="52" spans="1:2">
      <c r="A52" s="174" t="s">
        <v>2890</v>
      </c>
      <c r="B52" s="10">
        <v>0.06</v>
      </c>
    </row>
    <row r="53" spans="1:2">
      <c r="A53" s="174" t="s">
        <v>2857</v>
      </c>
      <c r="B53" s="10">
        <v>0.05</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8E78A-1C27-C347-BBBB-1E6BEC28FDB2}">
  <dimension ref="A1:G48"/>
  <sheetViews>
    <sheetView workbookViewId="0">
      <selection activeCell="B6" sqref="B6:B9"/>
    </sheetView>
  </sheetViews>
  <sheetFormatPr baseColWidth="10" defaultRowHeight="15"/>
  <cols>
    <col min="1" max="1" width="25.33203125" bestFit="1" customWidth="1"/>
  </cols>
  <sheetData>
    <row r="1" spans="1:7">
      <c r="A1" t="s">
        <v>2915</v>
      </c>
    </row>
    <row r="2" spans="1:7">
      <c r="A2" s="169" t="s">
        <v>2922</v>
      </c>
      <c r="B2" s="9">
        <v>1</v>
      </c>
    </row>
    <row r="4" spans="1:7">
      <c r="A4" t="s">
        <v>1412</v>
      </c>
    </row>
    <row r="5" spans="1:7">
      <c r="A5" s="163" t="s">
        <v>2860</v>
      </c>
      <c r="B5" s="10">
        <v>0.8</v>
      </c>
      <c r="C5" s="6" t="s">
        <v>2813</v>
      </c>
      <c r="D5" s="2">
        <v>1.0000000000000002</v>
      </c>
    </row>
    <row r="6" spans="1:7">
      <c r="A6" s="163" t="s">
        <v>2861</v>
      </c>
      <c r="B6" s="10">
        <v>0.03</v>
      </c>
      <c r="C6" s="6" t="s">
        <v>2264</v>
      </c>
      <c r="D6" s="6" t="s">
        <v>1494</v>
      </c>
      <c r="E6" s="6" t="s">
        <v>1412</v>
      </c>
      <c r="F6" s="6" t="s">
        <v>2268</v>
      </c>
      <c r="G6" s="6" t="s">
        <v>2916</v>
      </c>
    </row>
    <row r="7" spans="1:7">
      <c r="A7" s="163" t="s">
        <v>2865</v>
      </c>
      <c r="B7" s="10">
        <v>0.05</v>
      </c>
      <c r="C7" s="6" t="s">
        <v>2265</v>
      </c>
      <c r="D7" s="5">
        <v>1.15594741666667E-2</v>
      </c>
      <c r="E7" s="8">
        <v>1.1688830265914557E-2</v>
      </c>
      <c r="F7" s="8">
        <v>1.0111904830083771</v>
      </c>
      <c r="G7" s="5">
        <v>0.14964422312073666</v>
      </c>
    </row>
    <row r="8" spans="1:7">
      <c r="A8" s="163" t="s">
        <v>2869</v>
      </c>
      <c r="B8" s="10">
        <v>0.05</v>
      </c>
      <c r="C8" s="6" t="s">
        <v>2266</v>
      </c>
      <c r="D8" s="8">
        <v>1.0200000000000001E-2</v>
      </c>
      <c r="E8" s="8">
        <v>1.042662102421789E-2</v>
      </c>
      <c r="F8" s="8">
        <v>1.0222177474723422</v>
      </c>
      <c r="G8" s="5">
        <v>0.13254992882725714</v>
      </c>
    </row>
    <row r="9" spans="1:7">
      <c r="A9" s="164" t="s">
        <v>2873</v>
      </c>
      <c r="B9" s="10">
        <v>7.0000000000000007E-2</v>
      </c>
      <c r="C9" s="6" t="s">
        <v>2267</v>
      </c>
      <c r="D9" s="8">
        <v>1.01E-2</v>
      </c>
      <c r="E9" s="8">
        <v>1.0413525130571859E-2</v>
      </c>
      <c r="F9" s="8">
        <v>1.0310420921358276</v>
      </c>
      <c r="G9" s="5">
        <v>0.13237379693344664</v>
      </c>
    </row>
    <row r="11" spans="1:7">
      <c r="A11" t="s">
        <v>1433</v>
      </c>
    </row>
    <row r="12" spans="1:7">
      <c r="A12" s="163" t="s">
        <v>2860</v>
      </c>
      <c r="B12" s="10">
        <v>0.5</v>
      </c>
      <c r="C12" s="6" t="s">
        <v>2813</v>
      </c>
      <c r="D12" s="2">
        <v>0.99999999999999978</v>
      </c>
    </row>
    <row r="13" spans="1:7">
      <c r="A13" s="163" t="s">
        <v>2861</v>
      </c>
      <c r="B13" s="10">
        <v>0.04</v>
      </c>
      <c r="C13" s="6" t="s">
        <v>2264</v>
      </c>
      <c r="D13" s="6" t="s">
        <v>1494</v>
      </c>
      <c r="E13" s="6" t="s">
        <v>1412</v>
      </c>
      <c r="F13" s="6" t="s">
        <v>2268</v>
      </c>
      <c r="G13" s="6" t="s">
        <v>2916</v>
      </c>
    </row>
    <row r="14" spans="1:7">
      <c r="A14" s="163" t="s">
        <v>2865</v>
      </c>
      <c r="B14" s="10">
        <v>0.08</v>
      </c>
      <c r="C14" s="6" t="s">
        <v>2265</v>
      </c>
      <c r="D14" s="5">
        <v>1.15594741666667E-2</v>
      </c>
      <c r="E14" s="8">
        <v>1.5407965071368971E-2</v>
      </c>
      <c r="F14" s="8">
        <v>1.3329295821950027</v>
      </c>
      <c r="G14" s="5">
        <v>0.20139768106736855</v>
      </c>
    </row>
    <row r="15" spans="1:7">
      <c r="A15" s="163" t="s">
        <v>2869</v>
      </c>
      <c r="B15" s="10">
        <v>7.0000000000000007E-2</v>
      </c>
      <c r="C15" s="6" t="s">
        <v>2266</v>
      </c>
      <c r="D15" s="8">
        <v>1.0200000000000001E-2</v>
      </c>
      <c r="E15" s="8">
        <v>1.0954815440328083E-2</v>
      </c>
      <c r="F15" s="8">
        <v>1.0740015137576551</v>
      </c>
      <c r="G15" s="5">
        <v>0.13967479392933591</v>
      </c>
    </row>
    <row r="16" spans="1:7">
      <c r="A16" s="164" t="s">
        <v>2873</v>
      </c>
      <c r="B16" s="10">
        <v>0.09</v>
      </c>
      <c r="C16" s="6" t="s">
        <v>2267</v>
      </c>
      <c r="D16" s="8">
        <v>1.01E-2</v>
      </c>
      <c r="E16" s="8">
        <v>1.1302674343737253E-2</v>
      </c>
      <c r="F16" s="8">
        <v>1.1190766676967576</v>
      </c>
      <c r="G16" s="5">
        <v>0.14438951094912289</v>
      </c>
    </row>
    <row r="17" spans="1:7">
      <c r="A17" s="165" t="s">
        <v>2919</v>
      </c>
      <c r="B17" s="10">
        <v>0.06</v>
      </c>
    </row>
    <row r="18" spans="1:7">
      <c r="A18" s="165" t="s">
        <v>2905</v>
      </c>
      <c r="B18" s="10">
        <v>0.08</v>
      </c>
    </row>
    <row r="19" spans="1:7">
      <c r="A19" s="166" t="s">
        <v>2917</v>
      </c>
      <c r="B19" s="10">
        <v>0.08</v>
      </c>
    </row>
    <row r="21" spans="1:7">
      <c r="A21" t="s">
        <v>2920</v>
      </c>
    </row>
    <row r="22" spans="1:7">
      <c r="A22" s="163" t="s">
        <v>2860</v>
      </c>
      <c r="B22" s="10">
        <v>0.25</v>
      </c>
      <c r="C22" s="5" t="s">
        <v>2813</v>
      </c>
      <c r="D22" s="5">
        <v>0.99999999999999978</v>
      </c>
      <c r="E22" s="5"/>
      <c r="F22" s="5"/>
      <c r="G22" s="5"/>
    </row>
    <row r="23" spans="1:7">
      <c r="A23" s="163" t="s">
        <v>2861</v>
      </c>
      <c r="B23" s="10">
        <v>0.04</v>
      </c>
      <c r="C23" s="5" t="s">
        <v>2264</v>
      </c>
      <c r="D23" s="5" t="s">
        <v>1494</v>
      </c>
      <c r="E23" s="5" t="s">
        <v>1412</v>
      </c>
      <c r="F23" s="5" t="s">
        <v>2268</v>
      </c>
      <c r="G23" s="5" t="s">
        <v>2916</v>
      </c>
    </row>
    <row r="24" spans="1:7">
      <c r="A24" s="163" t="s">
        <v>2862</v>
      </c>
      <c r="B24" s="10">
        <v>0.06</v>
      </c>
      <c r="C24" s="5" t="s">
        <v>2265</v>
      </c>
      <c r="D24" s="5">
        <v>1.15594741666667E-2</v>
      </c>
      <c r="E24" s="5">
        <v>1.8739965071860258E-2</v>
      </c>
      <c r="F24" s="5">
        <v>1.6211779880004811</v>
      </c>
      <c r="G24" s="5">
        <v>0.24956866461760785</v>
      </c>
    </row>
    <row r="25" spans="1:7">
      <c r="A25" s="163" t="s">
        <v>2865</v>
      </c>
      <c r="B25" s="10">
        <v>0.08</v>
      </c>
      <c r="C25" s="5" t="s">
        <v>2266</v>
      </c>
      <c r="D25" s="5">
        <v>1.0200000000000001E-2</v>
      </c>
      <c r="E25" s="5">
        <v>1.11099822434474E-2</v>
      </c>
      <c r="F25" s="5">
        <v>1.0892139454360195</v>
      </c>
      <c r="G25" s="5">
        <v>0.14177564810140497</v>
      </c>
    </row>
    <row r="26" spans="1:7">
      <c r="A26" s="163" t="s">
        <v>2869</v>
      </c>
      <c r="B26" s="10">
        <v>7.0000000000000007E-2</v>
      </c>
      <c r="C26" s="5" t="s">
        <v>2267</v>
      </c>
      <c r="D26" s="5">
        <v>1.01E-2</v>
      </c>
      <c r="E26" s="5">
        <v>1.2152642679589237E-2</v>
      </c>
      <c r="F26" s="5">
        <v>1.203231948474182</v>
      </c>
      <c r="G26" s="5">
        <v>0.1559848979897076</v>
      </c>
    </row>
    <row r="27" spans="1:7">
      <c r="A27" s="164" t="s">
        <v>2873</v>
      </c>
      <c r="B27" s="10">
        <v>0.09</v>
      </c>
    </row>
    <row r="28" spans="1:7">
      <c r="A28" s="165" t="s">
        <v>2919</v>
      </c>
      <c r="B28" s="10">
        <v>0.06</v>
      </c>
    </row>
    <row r="29" spans="1:7">
      <c r="A29" s="165" t="s">
        <v>2905</v>
      </c>
      <c r="B29" s="10">
        <v>0.09</v>
      </c>
    </row>
    <row r="30" spans="1:7">
      <c r="A30" s="166" t="s">
        <v>2917</v>
      </c>
      <c r="B30" s="10">
        <v>0.1</v>
      </c>
    </row>
    <row r="31" spans="1:7">
      <c r="A31" s="166" t="s">
        <v>2889</v>
      </c>
      <c r="B31" s="10">
        <v>0.08</v>
      </c>
    </row>
    <row r="32" spans="1:7">
      <c r="A32" s="166" t="s">
        <v>2890</v>
      </c>
      <c r="B32" s="10">
        <v>0.08</v>
      </c>
    </row>
    <row r="34" spans="1:7">
      <c r="A34" t="s">
        <v>2918</v>
      </c>
    </row>
    <row r="35" spans="1:7">
      <c r="A35" s="163" t="s">
        <v>2860</v>
      </c>
      <c r="B35" s="10">
        <v>0.15</v>
      </c>
      <c r="C35" s="5" t="s">
        <v>2813</v>
      </c>
      <c r="D35" s="5">
        <v>0.99999999999999989</v>
      </c>
      <c r="E35" s="5"/>
      <c r="F35" s="5"/>
      <c r="G35" s="5"/>
    </row>
    <row r="36" spans="1:7">
      <c r="A36" s="163" t="s">
        <v>2861</v>
      </c>
      <c r="B36" s="10">
        <v>0.05</v>
      </c>
      <c r="C36" s="5" t="s">
        <v>2264</v>
      </c>
      <c r="D36" s="5" t="s">
        <v>1494</v>
      </c>
      <c r="E36" s="5" t="s">
        <v>1412</v>
      </c>
      <c r="F36" s="5" t="s">
        <v>2268</v>
      </c>
      <c r="G36" s="5" t="s">
        <v>2916</v>
      </c>
    </row>
    <row r="37" spans="1:7">
      <c r="A37" s="163" t="s">
        <v>2862</v>
      </c>
      <c r="B37" s="10">
        <v>7.0000000000000007E-2</v>
      </c>
      <c r="C37" s="5" t="s">
        <v>2265</v>
      </c>
      <c r="D37" s="5">
        <v>1.15594741666667E-2</v>
      </c>
      <c r="E37" s="5">
        <v>1.9535863403951158E-2</v>
      </c>
      <c r="F37" s="5">
        <v>1.6900304566003055</v>
      </c>
      <c r="G37" s="5">
        <v>0.26133395361682399</v>
      </c>
    </row>
    <row r="38" spans="1:7">
      <c r="A38" s="163" t="s">
        <v>2865</v>
      </c>
      <c r="B38" s="10">
        <v>7.0000000000000007E-2</v>
      </c>
      <c r="C38" s="5" t="s">
        <v>2266</v>
      </c>
      <c r="D38" s="5">
        <v>1.0200000000000001E-2</v>
      </c>
      <c r="E38" s="5">
        <v>1.1104116917628824E-2</v>
      </c>
      <c r="F38" s="5">
        <v>1.0886389134930219</v>
      </c>
      <c r="G38" s="5">
        <v>0.14169617102002063</v>
      </c>
    </row>
    <row r="39" spans="1:7">
      <c r="A39" s="163" t="s">
        <v>2869</v>
      </c>
      <c r="B39" s="10">
        <v>0.08</v>
      </c>
      <c r="C39" s="5" t="s">
        <v>2267</v>
      </c>
      <c r="D39" s="5">
        <v>1.01E-2</v>
      </c>
      <c r="E39" s="5">
        <v>1.2362450066319648E-2</v>
      </c>
      <c r="F39" s="5">
        <v>1.2240049570613514</v>
      </c>
      <c r="G39" s="5">
        <v>0.1588636440740141</v>
      </c>
    </row>
    <row r="40" spans="1:7">
      <c r="A40" s="164" t="s">
        <v>2873</v>
      </c>
      <c r="B40" s="10">
        <v>0.1</v>
      </c>
    </row>
    <row r="41" spans="1:7">
      <c r="A41" s="165" t="s">
        <v>2919</v>
      </c>
      <c r="B41" s="10">
        <v>0.08</v>
      </c>
    </row>
    <row r="42" spans="1:7">
      <c r="A42" s="165" t="s">
        <v>2905</v>
      </c>
      <c r="B42" s="10">
        <v>0.1</v>
      </c>
    </row>
    <row r="43" spans="1:7">
      <c r="A43" s="166" t="s">
        <v>2917</v>
      </c>
      <c r="B43" s="10">
        <v>0.1</v>
      </c>
    </row>
    <row r="44" spans="1:7">
      <c r="A44" s="166" t="s">
        <v>2889</v>
      </c>
      <c r="B44" s="10">
        <v>0.1</v>
      </c>
    </row>
    <row r="45" spans="1:7">
      <c r="A45" s="166" t="s">
        <v>2890</v>
      </c>
      <c r="B45" s="10">
        <v>0.1</v>
      </c>
    </row>
    <row r="47" spans="1:7">
      <c r="A47" s="147" t="s">
        <v>1494</v>
      </c>
    </row>
    <row r="48" spans="1:7">
      <c r="A48" s="147" t="s">
        <v>1494</v>
      </c>
      <c r="B48" s="9">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5834-0F24-B54C-8371-6A2B78EA621F}">
  <dimension ref="A1:M53"/>
  <sheetViews>
    <sheetView workbookViewId="0">
      <selection activeCell="A5" sqref="A5:A9"/>
    </sheetView>
  </sheetViews>
  <sheetFormatPr baseColWidth="10" defaultRowHeight="15"/>
  <cols>
    <col min="1" max="1" width="25" bestFit="1" customWidth="1"/>
    <col min="13" max="13" width="15" bestFit="1" customWidth="1"/>
  </cols>
  <sheetData>
    <row r="1" spans="1:7">
      <c r="A1" s="6" t="s">
        <v>2915</v>
      </c>
      <c r="B1" s="6"/>
    </row>
    <row r="2" spans="1:7">
      <c r="A2" s="169" t="s">
        <v>2860</v>
      </c>
      <c r="B2" s="10">
        <v>1</v>
      </c>
    </row>
    <row r="4" spans="1:7">
      <c r="A4" t="s">
        <v>1412</v>
      </c>
    </row>
    <row r="5" spans="1:7">
      <c r="A5" s="163" t="s">
        <v>2860</v>
      </c>
      <c r="B5" s="10">
        <v>0.8</v>
      </c>
      <c r="C5" s="5" t="s">
        <v>2813</v>
      </c>
      <c r="D5" s="5">
        <v>1.0000000000000002</v>
      </c>
      <c r="E5" s="5"/>
      <c r="F5" s="5"/>
      <c r="G5" s="5"/>
    </row>
    <row r="6" spans="1:7">
      <c r="A6" s="163" t="s">
        <v>2861</v>
      </c>
      <c r="B6" s="10">
        <v>0.03</v>
      </c>
      <c r="C6" s="5" t="s">
        <v>2264</v>
      </c>
      <c r="D6" s="5" t="s">
        <v>1494</v>
      </c>
      <c r="E6" s="5" t="s">
        <v>1412</v>
      </c>
      <c r="F6" s="5" t="s">
        <v>2268</v>
      </c>
      <c r="G6" s="5" t="s">
        <v>2916</v>
      </c>
    </row>
    <row r="7" spans="1:7">
      <c r="A7" s="163" t="s">
        <v>2834</v>
      </c>
      <c r="B7" s="10">
        <v>0.05</v>
      </c>
      <c r="C7" s="5" t="s">
        <v>2265</v>
      </c>
      <c r="D7" s="5">
        <v>1.15594741666667E-2</v>
      </c>
      <c r="E7" s="5">
        <v>1.1818154156001608E-2</v>
      </c>
      <c r="F7" s="5">
        <v>1.0223781796304237</v>
      </c>
      <c r="G7" s="5">
        <v>0.15140896776037871</v>
      </c>
    </row>
    <row r="8" spans="1:7">
      <c r="A8" s="163" t="s">
        <v>2840</v>
      </c>
      <c r="B8" s="10">
        <v>0.05</v>
      </c>
      <c r="C8" s="5" t="s">
        <v>2266</v>
      </c>
      <c r="D8" s="5">
        <v>1.0200000000000001E-2</v>
      </c>
      <c r="E8" s="5">
        <v>1.0559811673639256E-2</v>
      </c>
      <c r="F8" s="5">
        <v>1.0352756542783583</v>
      </c>
      <c r="G8" s="5">
        <v>0.13434269002156918</v>
      </c>
    </row>
    <row r="9" spans="1:7">
      <c r="A9" s="164" t="s">
        <v>2873</v>
      </c>
      <c r="B9" s="10">
        <v>7.0000000000000007E-2</v>
      </c>
      <c r="C9" s="5" t="s">
        <v>2267</v>
      </c>
      <c r="D9" s="5">
        <v>1.01E-2</v>
      </c>
      <c r="E9" s="5">
        <v>1.0526040954925391E-2</v>
      </c>
      <c r="F9" s="5">
        <v>1.0421822727648902</v>
      </c>
      <c r="G9" s="5">
        <v>0.1338878863288735</v>
      </c>
    </row>
    <row r="10" spans="1:7">
      <c r="C10" s="5"/>
      <c r="D10" s="5"/>
      <c r="E10" s="5"/>
      <c r="F10" s="5"/>
      <c r="G10" s="5"/>
    </row>
    <row r="11" spans="1:7">
      <c r="A11" t="s">
        <v>1433</v>
      </c>
    </row>
    <row r="12" spans="1:7">
      <c r="A12" s="163" t="s">
        <v>2860</v>
      </c>
      <c r="B12" s="10">
        <v>0.5</v>
      </c>
      <c r="C12" s="5" t="s">
        <v>2813</v>
      </c>
      <c r="D12" s="5">
        <v>1.0000000000000002</v>
      </c>
      <c r="E12" s="5"/>
      <c r="F12" s="5"/>
      <c r="G12" s="5"/>
    </row>
    <row r="13" spans="1:7">
      <c r="A13" s="163" t="s">
        <v>2861</v>
      </c>
      <c r="B13" s="10">
        <v>0.04</v>
      </c>
      <c r="C13" s="5" t="s">
        <v>2264</v>
      </c>
      <c r="D13" s="5" t="s">
        <v>1494</v>
      </c>
      <c r="E13" s="5" t="s">
        <v>1412</v>
      </c>
      <c r="F13" s="5" t="s">
        <v>2268</v>
      </c>
      <c r="G13" s="5" t="s">
        <v>2916</v>
      </c>
    </row>
    <row r="14" spans="1:7">
      <c r="A14" s="163" t="s">
        <v>2834</v>
      </c>
      <c r="B14" s="10">
        <v>7.0000000000000007E-2</v>
      </c>
      <c r="C14" s="5" t="s">
        <v>2265</v>
      </c>
      <c r="D14" s="5">
        <v>1.15594741666667E-2</v>
      </c>
      <c r="E14" s="5">
        <v>1.4827326142856465E-2</v>
      </c>
      <c r="F14" s="5">
        <v>1.28269901632836</v>
      </c>
      <c r="G14" s="5">
        <v>0.19317964212569305</v>
      </c>
    </row>
    <row r="15" spans="1:7">
      <c r="A15" s="163" t="s">
        <v>2840</v>
      </c>
      <c r="B15" s="10">
        <v>0.06</v>
      </c>
      <c r="C15" s="5" t="s">
        <v>2266</v>
      </c>
      <c r="D15" s="5">
        <v>1.0200000000000001E-2</v>
      </c>
      <c r="E15" s="5">
        <v>1.1931085139596859E-2</v>
      </c>
      <c r="F15" s="5">
        <v>1.1697142293722411</v>
      </c>
      <c r="G15" s="5">
        <v>0.15295204658988548</v>
      </c>
    </row>
    <row r="16" spans="1:7">
      <c r="A16" s="164" t="s">
        <v>2873</v>
      </c>
      <c r="B16" s="10">
        <v>0.09</v>
      </c>
      <c r="C16" s="5" t="s">
        <v>2267</v>
      </c>
      <c r="D16" s="5">
        <v>1.01E-2</v>
      </c>
      <c r="E16" s="5">
        <v>1.2219409586243559E-2</v>
      </c>
      <c r="F16" s="5">
        <v>1.2098425332914415</v>
      </c>
      <c r="G16" s="5">
        <v>0.15690028810967616</v>
      </c>
    </row>
    <row r="17" spans="1:13">
      <c r="A17" s="164" t="s">
        <v>2842</v>
      </c>
      <c r="B17" s="10">
        <v>0.06</v>
      </c>
    </row>
    <row r="18" spans="1:13">
      <c r="A18" s="165" t="s">
        <v>2919</v>
      </c>
      <c r="B18" s="10">
        <v>0.04</v>
      </c>
    </row>
    <row r="19" spans="1:13">
      <c r="A19" s="165" t="s">
        <v>2905</v>
      </c>
      <c r="B19" s="10">
        <v>0.05</v>
      </c>
    </row>
    <row r="20" spans="1:13">
      <c r="A20" s="165" t="s">
        <v>2851</v>
      </c>
      <c r="B20" s="10">
        <v>0.05</v>
      </c>
    </row>
    <row r="21" spans="1:13">
      <c r="A21" s="167" t="s">
        <v>2857</v>
      </c>
      <c r="B21" s="10">
        <v>0.04</v>
      </c>
      <c r="M21" s="1"/>
    </row>
    <row r="22" spans="1:13">
      <c r="M22" s="1"/>
    </row>
    <row r="23" spans="1:13">
      <c r="A23" t="s">
        <v>2921</v>
      </c>
      <c r="M23" s="1"/>
    </row>
    <row r="24" spans="1:13">
      <c r="A24" s="163" t="s">
        <v>2860</v>
      </c>
      <c r="B24" s="10">
        <v>0.25</v>
      </c>
      <c r="C24" s="5" t="s">
        <v>2813</v>
      </c>
      <c r="D24" s="5">
        <v>1.0000000000000004</v>
      </c>
      <c r="E24" s="5"/>
      <c r="F24" s="5"/>
      <c r="G24" s="5"/>
      <c r="M24" s="1"/>
    </row>
    <row r="25" spans="1:13">
      <c r="A25" s="163" t="s">
        <v>2861</v>
      </c>
      <c r="B25" s="10">
        <v>0.04</v>
      </c>
      <c r="C25" s="5" t="s">
        <v>2264</v>
      </c>
      <c r="D25" s="5" t="s">
        <v>1494</v>
      </c>
      <c r="E25" s="5" t="s">
        <v>1412</v>
      </c>
      <c r="F25" s="5" t="s">
        <v>2268</v>
      </c>
      <c r="G25" s="5" t="s">
        <v>2916</v>
      </c>
      <c r="M25" s="1"/>
    </row>
    <row r="26" spans="1:13">
      <c r="A26" s="163" t="s">
        <v>2834</v>
      </c>
      <c r="B26" s="10">
        <v>0.1</v>
      </c>
      <c r="C26" s="5" t="s">
        <v>2265</v>
      </c>
      <c r="D26" s="5">
        <v>1.15594741666667E-2</v>
      </c>
      <c r="E26" s="5">
        <v>1.9046410751544642E-2</v>
      </c>
      <c r="F26" s="5">
        <v>1.647688335726164</v>
      </c>
      <c r="G26" s="5">
        <v>0.25408670568629144</v>
      </c>
      <c r="M26" s="1"/>
    </row>
    <row r="27" spans="1:13">
      <c r="A27" s="163" t="s">
        <v>2838</v>
      </c>
      <c r="B27" s="10">
        <v>0.03</v>
      </c>
      <c r="C27" s="5" t="s">
        <v>2266</v>
      </c>
      <c r="D27" s="5">
        <v>1.0200000000000001E-2</v>
      </c>
      <c r="E27" s="5">
        <v>1.2589848946470025E-2</v>
      </c>
      <c r="F27" s="5">
        <v>1.2342989163205906</v>
      </c>
      <c r="G27" s="5">
        <v>0.16199118127843914</v>
      </c>
      <c r="M27" s="1"/>
    </row>
    <row r="28" spans="1:13">
      <c r="A28" s="163" t="s">
        <v>2840</v>
      </c>
      <c r="B28" s="10">
        <v>0.06</v>
      </c>
      <c r="C28" s="5" t="s">
        <v>2267</v>
      </c>
      <c r="D28" s="5">
        <v>1.01E-2</v>
      </c>
      <c r="E28" s="5">
        <v>1.3547934311481635E-2</v>
      </c>
      <c r="F28" s="5">
        <v>1.3413796348001619</v>
      </c>
      <c r="G28" s="5">
        <v>0.17525339458670808</v>
      </c>
      <c r="M28" s="1"/>
    </row>
    <row r="29" spans="1:13">
      <c r="A29" s="164" t="s">
        <v>2873</v>
      </c>
      <c r="B29" s="10">
        <v>0.09</v>
      </c>
      <c r="M29" s="1"/>
    </row>
    <row r="30" spans="1:13">
      <c r="A30" s="164" t="s">
        <v>2842</v>
      </c>
      <c r="B30" s="10">
        <v>0.05</v>
      </c>
      <c r="M30" s="1"/>
    </row>
    <row r="31" spans="1:13">
      <c r="A31" s="165" t="s">
        <v>2919</v>
      </c>
      <c r="B31" s="10">
        <v>0.06</v>
      </c>
      <c r="M31" s="1"/>
    </row>
    <row r="32" spans="1:13">
      <c r="A32" s="165" t="s">
        <v>2905</v>
      </c>
      <c r="B32" s="10">
        <v>0.06</v>
      </c>
      <c r="M32" s="1"/>
    </row>
    <row r="33" spans="1:13">
      <c r="A33" s="165" t="s">
        <v>2851</v>
      </c>
      <c r="B33" s="10">
        <v>0.05</v>
      </c>
      <c r="M33" s="1"/>
    </row>
    <row r="34" spans="1:13">
      <c r="A34" s="166" t="s">
        <v>2854</v>
      </c>
      <c r="B34" s="10">
        <v>0.06</v>
      </c>
      <c r="M34" s="1"/>
    </row>
    <row r="35" spans="1:13">
      <c r="A35" s="166" t="s">
        <v>2917</v>
      </c>
      <c r="B35" s="10">
        <v>0.05</v>
      </c>
      <c r="M35" s="1"/>
    </row>
    <row r="36" spans="1:13">
      <c r="A36" s="166" t="s">
        <v>2890</v>
      </c>
      <c r="B36" s="10">
        <v>0.05</v>
      </c>
      <c r="M36" s="1"/>
    </row>
    <row r="37" spans="1:13">
      <c r="A37" s="167" t="s">
        <v>2857</v>
      </c>
      <c r="B37" s="10">
        <v>0.05</v>
      </c>
      <c r="M37" s="1"/>
    </row>
    <row r="38" spans="1:13">
      <c r="M38" s="1"/>
    </row>
    <row r="39" spans="1:13">
      <c r="A39" t="s">
        <v>2918</v>
      </c>
      <c r="M39" s="1"/>
    </row>
    <row r="40" spans="1:13">
      <c r="A40" s="163" t="s">
        <v>2860</v>
      </c>
      <c r="B40" s="10">
        <v>0.12</v>
      </c>
      <c r="C40" s="5" t="s">
        <v>2813</v>
      </c>
      <c r="D40" s="5">
        <v>1.0000000000000002</v>
      </c>
      <c r="E40" s="5"/>
      <c r="F40" s="5"/>
      <c r="G40" s="5"/>
      <c r="M40" s="1"/>
    </row>
    <row r="41" spans="1:13">
      <c r="A41" s="163" t="s">
        <v>2861</v>
      </c>
      <c r="B41" s="10">
        <v>0.04</v>
      </c>
      <c r="C41" s="5" t="s">
        <v>2264</v>
      </c>
      <c r="D41" s="5" t="s">
        <v>1494</v>
      </c>
      <c r="E41" s="5" t="s">
        <v>1412</v>
      </c>
      <c r="F41" s="5" t="s">
        <v>2268</v>
      </c>
      <c r="G41" s="5" t="s">
        <v>2916</v>
      </c>
      <c r="M41" s="1"/>
    </row>
    <row r="42" spans="1:13">
      <c r="A42" s="163" t="s">
        <v>2834</v>
      </c>
      <c r="B42" s="10">
        <v>0.1</v>
      </c>
      <c r="C42" s="5" t="s">
        <v>2265</v>
      </c>
      <c r="D42" s="5">
        <v>1.15594741666667E-2</v>
      </c>
      <c r="E42" s="5">
        <v>2.1970018266750664E-2</v>
      </c>
      <c r="F42" s="5">
        <v>1.9006070648182398</v>
      </c>
      <c r="G42" s="5">
        <v>0.29794969299432084</v>
      </c>
      <c r="M42" s="1"/>
    </row>
    <row r="43" spans="1:13">
      <c r="A43" s="163" t="s">
        <v>2838</v>
      </c>
      <c r="B43" s="10">
        <v>0.03</v>
      </c>
      <c r="C43" s="5" t="s">
        <v>2266</v>
      </c>
      <c r="D43" s="5">
        <v>1.0200000000000001E-2</v>
      </c>
      <c r="E43" s="5">
        <v>1.3541299392550072E-2</v>
      </c>
      <c r="F43" s="5">
        <v>1.3275783718186345</v>
      </c>
      <c r="G43" s="5">
        <v>0.17516107614782395</v>
      </c>
      <c r="M43" s="1"/>
    </row>
    <row r="44" spans="1:13">
      <c r="A44" s="163" t="s">
        <v>2840</v>
      </c>
      <c r="B44" s="10">
        <v>0.06</v>
      </c>
      <c r="C44" s="5" t="s">
        <v>2267</v>
      </c>
      <c r="D44" s="5">
        <v>1.01E-2</v>
      </c>
      <c r="E44" s="5">
        <v>1.4850022809814425E-2</v>
      </c>
      <c r="F44" s="5">
        <v>1.4702992881004382</v>
      </c>
      <c r="G44" s="5">
        <v>0.19349990783050242</v>
      </c>
      <c r="M44" s="1"/>
    </row>
    <row r="45" spans="1:13">
      <c r="A45" s="164" t="s">
        <v>2873</v>
      </c>
      <c r="B45" s="10">
        <v>0.09</v>
      </c>
      <c r="M45" s="1"/>
    </row>
    <row r="46" spans="1:13">
      <c r="A46" s="164" t="s">
        <v>2842</v>
      </c>
      <c r="B46" s="10">
        <v>0.08</v>
      </c>
      <c r="M46" s="1"/>
    </row>
    <row r="47" spans="1:13">
      <c r="A47" s="165" t="s">
        <v>2919</v>
      </c>
      <c r="B47" s="10">
        <v>0.04</v>
      </c>
      <c r="M47" s="1"/>
    </row>
    <row r="48" spans="1:13">
      <c r="A48" s="165" t="s">
        <v>2905</v>
      </c>
      <c r="B48" s="10">
        <v>0.06</v>
      </c>
      <c r="M48" s="1"/>
    </row>
    <row r="49" spans="1:13">
      <c r="A49" s="165" t="s">
        <v>2851</v>
      </c>
      <c r="B49" s="10">
        <v>7.0000000000000007E-2</v>
      </c>
      <c r="M49" s="1"/>
    </row>
    <row r="50" spans="1:13">
      <c r="A50" s="166" t="s">
        <v>2854</v>
      </c>
      <c r="B50" s="10">
        <v>0.1</v>
      </c>
      <c r="M50" s="1"/>
    </row>
    <row r="51" spans="1:13">
      <c r="A51" s="166" t="s">
        <v>2917</v>
      </c>
      <c r="B51" s="10">
        <v>7.0000000000000007E-2</v>
      </c>
    </row>
    <row r="52" spans="1:13">
      <c r="A52" s="166" t="s">
        <v>2890</v>
      </c>
      <c r="B52" s="10">
        <v>7.0000000000000007E-2</v>
      </c>
    </row>
    <row r="53" spans="1:13">
      <c r="A53" s="167" t="s">
        <v>2857</v>
      </c>
      <c r="B53" s="10">
        <v>7.0000000000000007E-2</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C418-E0F8-7E4F-BF62-97D124CACFFD}">
  <dimension ref="A1:N88"/>
  <sheetViews>
    <sheetView workbookViewId="0">
      <selection activeCell="A4" sqref="A4:B9"/>
    </sheetView>
  </sheetViews>
  <sheetFormatPr baseColWidth="10" defaultRowHeight="15"/>
  <cols>
    <col min="1" max="1" width="25.33203125" bestFit="1" customWidth="1"/>
    <col min="13" max="13" width="20.5" customWidth="1"/>
    <col min="14" max="14" width="14.33203125" bestFit="1" customWidth="1"/>
  </cols>
  <sheetData>
    <row r="1" spans="1:14">
      <c r="A1" t="s">
        <v>2915</v>
      </c>
      <c r="M1" t="s">
        <v>62</v>
      </c>
      <c r="N1" t="s">
        <v>2953</v>
      </c>
    </row>
    <row r="2" spans="1:14">
      <c r="A2" s="169" t="s">
        <v>2922</v>
      </c>
      <c r="B2" s="9">
        <v>1</v>
      </c>
      <c r="M2" t="s">
        <v>1454</v>
      </c>
      <c r="N2" s="26">
        <v>30</v>
      </c>
    </row>
    <row r="3" spans="1:14">
      <c r="M3" t="s">
        <v>506</v>
      </c>
      <c r="N3" s="26">
        <v>1000</v>
      </c>
    </row>
    <row r="4" spans="1:14">
      <c r="A4" t="s">
        <v>1412</v>
      </c>
      <c r="M4" t="s">
        <v>2468</v>
      </c>
      <c r="N4" s="26">
        <v>502</v>
      </c>
    </row>
    <row r="5" spans="1:14">
      <c r="A5" s="163" t="s">
        <v>2860</v>
      </c>
      <c r="B5" s="10">
        <v>0.8</v>
      </c>
      <c r="C5" s="6" t="s">
        <v>2813</v>
      </c>
      <c r="D5" s="2">
        <v>1.0000000000000002</v>
      </c>
      <c r="M5" t="s">
        <v>2469</v>
      </c>
      <c r="N5" s="26">
        <v>502</v>
      </c>
    </row>
    <row r="6" spans="1:14">
      <c r="A6" s="163" t="s">
        <v>2861</v>
      </c>
      <c r="B6" s="10">
        <v>0.03</v>
      </c>
      <c r="C6" s="6" t="s">
        <v>2264</v>
      </c>
      <c r="D6" s="6" t="s">
        <v>1494</v>
      </c>
      <c r="E6" s="6" t="s">
        <v>1412</v>
      </c>
      <c r="F6" s="6" t="s">
        <v>2268</v>
      </c>
      <c r="G6" s="6" t="s">
        <v>2916</v>
      </c>
      <c r="M6" t="s">
        <v>2350</v>
      </c>
      <c r="N6" s="26">
        <v>502</v>
      </c>
    </row>
    <row r="7" spans="1:14">
      <c r="A7" s="163" t="s">
        <v>2865</v>
      </c>
      <c r="B7" s="10">
        <v>0.05</v>
      </c>
      <c r="C7" s="6" t="s">
        <v>2265</v>
      </c>
      <c r="D7" s="5">
        <v>1.15594741666667E-2</v>
      </c>
      <c r="E7" s="8">
        <v>1.1688830265914557E-2</v>
      </c>
      <c r="F7" s="8">
        <v>1.0111904830083771</v>
      </c>
      <c r="G7" s="5">
        <v>0.14964422312073666</v>
      </c>
      <c r="M7" t="s">
        <v>2900</v>
      </c>
      <c r="N7" s="26">
        <v>1000</v>
      </c>
    </row>
    <row r="8" spans="1:14">
      <c r="A8" s="163" t="s">
        <v>2869</v>
      </c>
      <c r="B8" s="10">
        <v>0.05</v>
      </c>
      <c r="C8" s="6" t="s">
        <v>2266</v>
      </c>
      <c r="D8" s="8">
        <v>1.0200000000000001E-2</v>
      </c>
      <c r="E8" s="8">
        <v>1.042662102421789E-2</v>
      </c>
      <c r="F8" s="8">
        <v>1.0222177474723422</v>
      </c>
      <c r="G8" s="5">
        <v>0.13254992882725714</v>
      </c>
      <c r="M8" t="s">
        <v>1455</v>
      </c>
      <c r="N8" s="26">
        <v>1000</v>
      </c>
    </row>
    <row r="9" spans="1:14">
      <c r="A9" s="164" t="s">
        <v>2873</v>
      </c>
      <c r="B9" s="10">
        <v>7.0000000000000007E-2</v>
      </c>
      <c r="C9" s="6" t="s">
        <v>2267</v>
      </c>
      <c r="D9" s="8">
        <v>1.01E-2</v>
      </c>
      <c r="E9" s="8">
        <v>1.0413525130571859E-2</v>
      </c>
      <c r="F9" s="8">
        <v>1.0310420921358276</v>
      </c>
      <c r="G9" s="5">
        <v>0.13237379693344664</v>
      </c>
      <c r="M9" t="s">
        <v>1450</v>
      </c>
      <c r="N9" s="26">
        <v>1000</v>
      </c>
    </row>
    <row r="10" spans="1:14">
      <c r="M10" t="s">
        <v>1452</v>
      </c>
      <c r="N10" s="26">
        <v>500</v>
      </c>
    </row>
    <row r="11" spans="1:14">
      <c r="A11" t="s">
        <v>1433</v>
      </c>
      <c r="M11" t="s">
        <v>2346</v>
      </c>
      <c r="N11" s="26">
        <v>500</v>
      </c>
    </row>
    <row r="12" spans="1:14">
      <c r="A12" s="163" t="s">
        <v>2860</v>
      </c>
      <c r="B12" s="10">
        <v>0.5</v>
      </c>
      <c r="C12" s="6" t="s">
        <v>2813</v>
      </c>
      <c r="D12" s="2">
        <v>0.99999999999999978</v>
      </c>
      <c r="M12" t="s">
        <v>2347</v>
      </c>
      <c r="N12" s="26">
        <v>100</v>
      </c>
    </row>
    <row r="13" spans="1:14">
      <c r="A13" s="163" t="s">
        <v>2861</v>
      </c>
      <c r="B13" s="10">
        <v>0.04</v>
      </c>
      <c r="C13" s="6" t="s">
        <v>2264</v>
      </c>
      <c r="D13" s="6" t="s">
        <v>1494</v>
      </c>
      <c r="E13" s="6" t="s">
        <v>1412</v>
      </c>
      <c r="F13" s="6" t="s">
        <v>2268</v>
      </c>
      <c r="G13" s="6" t="s">
        <v>2916</v>
      </c>
      <c r="M13" t="s">
        <v>2348</v>
      </c>
      <c r="N13" s="26">
        <v>500</v>
      </c>
    </row>
    <row r="14" spans="1:14">
      <c r="A14" s="163" t="s">
        <v>2865</v>
      </c>
      <c r="B14" s="10">
        <v>0.08</v>
      </c>
      <c r="C14" s="6" t="s">
        <v>2265</v>
      </c>
      <c r="D14" s="5">
        <v>1.15594741666667E-2</v>
      </c>
      <c r="E14" s="8">
        <v>1.5407965071368971E-2</v>
      </c>
      <c r="F14" s="8">
        <v>1.3329295821950027</v>
      </c>
      <c r="G14" s="5">
        <v>0.20139768106736855</v>
      </c>
      <c r="M14" t="s">
        <v>2344</v>
      </c>
      <c r="N14" s="26">
        <v>5000</v>
      </c>
    </row>
    <row r="15" spans="1:14">
      <c r="A15" s="163" t="s">
        <v>2869</v>
      </c>
      <c r="B15" s="10">
        <v>7.0000000000000007E-2</v>
      </c>
      <c r="C15" s="6" t="s">
        <v>2266</v>
      </c>
      <c r="D15" s="8">
        <v>1.0200000000000001E-2</v>
      </c>
      <c r="E15" s="8">
        <v>1.0954815440328083E-2</v>
      </c>
      <c r="F15" s="8">
        <v>1.0740015137576551</v>
      </c>
      <c r="G15" s="5">
        <v>0.13967479392933591</v>
      </c>
      <c r="M15" t="s">
        <v>1420</v>
      </c>
      <c r="N15" s="26">
        <v>1000</v>
      </c>
    </row>
    <row r="16" spans="1:14">
      <c r="A16" s="164" t="s">
        <v>2873</v>
      </c>
      <c r="B16" s="10">
        <v>0.09</v>
      </c>
      <c r="C16" s="6" t="s">
        <v>2267</v>
      </c>
      <c r="D16" s="8">
        <v>1.01E-2</v>
      </c>
      <c r="E16" s="8">
        <v>1.1302674343737253E-2</v>
      </c>
      <c r="F16" s="8">
        <v>1.1190766676967576</v>
      </c>
      <c r="G16" s="5">
        <v>0.14438951094912289</v>
      </c>
      <c r="M16" t="s">
        <v>1421</v>
      </c>
      <c r="N16" s="26">
        <v>1000</v>
      </c>
    </row>
    <row r="17" spans="1:14">
      <c r="A17" s="165" t="s">
        <v>2919</v>
      </c>
      <c r="B17" s="10">
        <v>0.06</v>
      </c>
      <c r="M17" t="s">
        <v>2959</v>
      </c>
      <c r="N17" s="26">
        <v>10038</v>
      </c>
    </row>
    <row r="18" spans="1:14">
      <c r="A18" s="165" t="s">
        <v>2905</v>
      </c>
      <c r="B18" s="10">
        <v>0.08</v>
      </c>
      <c r="M18" t="s">
        <v>2340</v>
      </c>
      <c r="N18" s="26">
        <v>1000</v>
      </c>
    </row>
    <row r="19" spans="1:14">
      <c r="A19" s="166" t="s">
        <v>2917</v>
      </c>
      <c r="B19" s="10">
        <v>0.08</v>
      </c>
      <c r="M19" t="s">
        <v>2274</v>
      </c>
      <c r="N19" t="s">
        <v>2961</v>
      </c>
    </row>
    <row r="20" spans="1:14">
      <c r="M20" t="s">
        <v>356</v>
      </c>
      <c r="N20" s="26">
        <v>500</v>
      </c>
    </row>
    <row r="21" spans="1:14">
      <c r="A21" t="s">
        <v>2920</v>
      </c>
      <c r="M21" t="s">
        <v>2351</v>
      </c>
      <c r="N21" s="26">
        <v>500</v>
      </c>
    </row>
    <row r="22" spans="1:14">
      <c r="A22" s="163" t="s">
        <v>2860</v>
      </c>
      <c r="B22" s="10">
        <v>0.25</v>
      </c>
      <c r="C22" s="5" t="s">
        <v>2813</v>
      </c>
      <c r="D22" s="5">
        <v>0.99999999999999978</v>
      </c>
      <c r="E22" s="5"/>
      <c r="F22" s="5"/>
      <c r="G22" s="5"/>
      <c r="M22" t="s">
        <v>2473</v>
      </c>
      <c r="N22" t="s">
        <v>2961</v>
      </c>
    </row>
    <row r="23" spans="1:14">
      <c r="A23" s="163" t="s">
        <v>2861</v>
      </c>
      <c r="B23" s="10">
        <v>0.04</v>
      </c>
      <c r="C23" s="5" t="s">
        <v>2264</v>
      </c>
      <c r="D23" s="5" t="s">
        <v>1494</v>
      </c>
      <c r="E23" s="5" t="s">
        <v>1412</v>
      </c>
      <c r="F23" s="5" t="s">
        <v>2268</v>
      </c>
      <c r="G23" s="5" t="s">
        <v>2916</v>
      </c>
      <c r="M23" t="s">
        <v>2474</v>
      </c>
      <c r="N23" s="26">
        <v>3000</v>
      </c>
    </row>
    <row r="24" spans="1:14">
      <c r="A24" s="163" t="s">
        <v>2862</v>
      </c>
      <c r="B24" s="10">
        <v>0.06</v>
      </c>
      <c r="C24" s="5" t="s">
        <v>2265</v>
      </c>
      <c r="D24" s="5">
        <v>1.15594741666667E-2</v>
      </c>
      <c r="E24" s="5">
        <v>1.8739965071860258E-2</v>
      </c>
      <c r="F24" s="5">
        <v>1.6211779880004811</v>
      </c>
      <c r="G24" s="5">
        <v>0.24956866461760785</v>
      </c>
      <c r="M24" t="s">
        <v>2475</v>
      </c>
      <c r="N24" s="26">
        <v>500</v>
      </c>
    </row>
    <row r="25" spans="1:14">
      <c r="A25" s="163" t="s">
        <v>2865</v>
      </c>
      <c r="B25" s="10">
        <v>0.08</v>
      </c>
      <c r="C25" s="5" t="s">
        <v>2266</v>
      </c>
      <c r="D25" s="5">
        <v>1.0200000000000001E-2</v>
      </c>
      <c r="E25" s="5">
        <v>1.11099822434474E-2</v>
      </c>
      <c r="F25" s="5">
        <v>1.0892139454360195</v>
      </c>
      <c r="G25" s="5">
        <v>0.14177564810140497</v>
      </c>
      <c r="M25" t="s">
        <v>2965</v>
      </c>
      <c r="N25" s="26">
        <v>500</v>
      </c>
    </row>
    <row r="26" spans="1:14">
      <c r="A26" s="163" t="s">
        <v>2869</v>
      </c>
      <c r="B26" s="10">
        <v>7.0000000000000007E-2</v>
      </c>
      <c r="C26" s="5" t="s">
        <v>2267</v>
      </c>
      <c r="D26" s="5">
        <v>1.01E-2</v>
      </c>
      <c r="E26" s="5">
        <v>1.2152642679589237E-2</v>
      </c>
      <c r="F26" s="5">
        <v>1.203231948474182</v>
      </c>
      <c r="G26" s="5">
        <v>0.1559848979897076</v>
      </c>
      <c r="M26" t="s">
        <v>2824</v>
      </c>
      <c r="N26" s="26">
        <v>100</v>
      </c>
    </row>
    <row r="27" spans="1:14">
      <c r="A27" s="164" t="s">
        <v>2873</v>
      </c>
      <c r="B27" s="10">
        <v>0.09</v>
      </c>
      <c r="M27" t="s">
        <v>2341</v>
      </c>
      <c r="N27" s="26">
        <v>10000</v>
      </c>
    </row>
    <row r="28" spans="1:14">
      <c r="A28" s="165" t="s">
        <v>2919</v>
      </c>
      <c r="B28" s="10">
        <v>0.06</v>
      </c>
      <c r="M28" t="s">
        <v>2478</v>
      </c>
      <c r="N28" s="26">
        <v>10000</v>
      </c>
    </row>
    <row r="29" spans="1:14">
      <c r="A29" s="165" t="s">
        <v>2905</v>
      </c>
      <c r="B29" s="10">
        <v>0.09</v>
      </c>
      <c r="M29" t="s">
        <v>2479</v>
      </c>
      <c r="N29" s="26">
        <v>10000</v>
      </c>
    </row>
    <row r="30" spans="1:14">
      <c r="A30" s="166" t="s">
        <v>2917</v>
      </c>
      <c r="B30" s="10">
        <v>0.1</v>
      </c>
      <c r="M30" t="s">
        <v>1606</v>
      </c>
      <c r="N30" s="26">
        <v>5000</v>
      </c>
    </row>
    <row r="31" spans="1:14">
      <c r="A31" s="166" t="s">
        <v>2889</v>
      </c>
      <c r="B31" s="10">
        <v>0.08</v>
      </c>
      <c r="M31" t="s">
        <v>1610</v>
      </c>
      <c r="N31" s="26">
        <v>500</v>
      </c>
    </row>
    <row r="32" spans="1:14">
      <c r="A32" s="166" t="s">
        <v>2890</v>
      </c>
      <c r="B32" s="10">
        <v>0.08</v>
      </c>
      <c r="M32" t="s">
        <v>1611</v>
      </c>
      <c r="N32" s="26">
        <v>500</v>
      </c>
    </row>
    <row r="33" spans="1:14">
      <c r="M33" t="s">
        <v>402</v>
      </c>
      <c r="N33" s="26">
        <v>500</v>
      </c>
    </row>
    <row r="34" spans="1:14">
      <c r="A34" t="s">
        <v>2918</v>
      </c>
      <c r="M34" t="s">
        <v>2480</v>
      </c>
      <c r="N34" s="26">
        <v>500</v>
      </c>
    </row>
    <row r="35" spans="1:14">
      <c r="A35" s="163" t="s">
        <v>2860</v>
      </c>
      <c r="B35" s="10">
        <v>0.15</v>
      </c>
      <c r="C35" s="5" t="s">
        <v>2813</v>
      </c>
      <c r="D35" s="5">
        <v>0.99999999999999989</v>
      </c>
      <c r="E35" s="5"/>
      <c r="F35" s="5"/>
      <c r="G35" s="5"/>
      <c r="M35" t="s">
        <v>1620</v>
      </c>
      <c r="N35" s="26">
        <v>5000</v>
      </c>
    </row>
    <row r="36" spans="1:14">
      <c r="A36" s="163" t="s">
        <v>2861</v>
      </c>
      <c r="B36" s="10">
        <v>0.05</v>
      </c>
      <c r="C36" s="5" t="s">
        <v>2264</v>
      </c>
      <c r="D36" s="5" t="s">
        <v>1494</v>
      </c>
      <c r="E36" s="5" t="s">
        <v>1412</v>
      </c>
      <c r="F36" s="5" t="s">
        <v>2268</v>
      </c>
      <c r="G36" s="5" t="s">
        <v>2916</v>
      </c>
      <c r="M36" t="s">
        <v>387</v>
      </c>
      <c r="N36" s="26">
        <v>50000</v>
      </c>
    </row>
    <row r="37" spans="1:14">
      <c r="A37" s="163" t="s">
        <v>2862</v>
      </c>
      <c r="B37" s="10">
        <v>7.0000000000000007E-2</v>
      </c>
      <c r="C37" s="5" t="s">
        <v>2265</v>
      </c>
      <c r="D37" s="5">
        <v>1.15594741666667E-2</v>
      </c>
      <c r="E37" s="5">
        <v>1.9535863403951158E-2</v>
      </c>
      <c r="F37" s="5">
        <v>1.6900304566003055</v>
      </c>
      <c r="G37" s="5">
        <v>0.26133395361682399</v>
      </c>
      <c r="M37" t="s">
        <v>1614</v>
      </c>
      <c r="N37" s="26">
        <v>200000</v>
      </c>
    </row>
    <row r="38" spans="1:14">
      <c r="A38" s="163" t="s">
        <v>2865</v>
      </c>
      <c r="B38" s="10">
        <v>7.0000000000000007E-2</v>
      </c>
      <c r="C38" s="5" t="s">
        <v>2266</v>
      </c>
      <c r="D38" s="5">
        <v>1.0200000000000001E-2</v>
      </c>
      <c r="E38" s="5">
        <v>1.1104116917628824E-2</v>
      </c>
      <c r="F38" s="5">
        <v>1.0886389134930219</v>
      </c>
      <c r="G38" s="5">
        <v>0.14169617102002063</v>
      </c>
      <c r="M38" t="s">
        <v>1613</v>
      </c>
      <c r="N38" s="26">
        <v>100</v>
      </c>
    </row>
    <row r="39" spans="1:14">
      <c r="A39" s="163" t="s">
        <v>2869</v>
      </c>
      <c r="B39" s="10">
        <v>0.08</v>
      </c>
      <c r="C39" s="5" t="s">
        <v>2267</v>
      </c>
      <c r="D39" s="5">
        <v>1.01E-2</v>
      </c>
      <c r="E39" s="5">
        <v>1.2362450066319648E-2</v>
      </c>
      <c r="F39" s="5">
        <v>1.2240049570613514</v>
      </c>
      <c r="G39" s="5">
        <v>0.1588636440740141</v>
      </c>
      <c r="M39" t="s">
        <v>2481</v>
      </c>
      <c r="N39" s="26">
        <v>50000</v>
      </c>
    </row>
    <row r="40" spans="1:14">
      <c r="A40" s="164" t="s">
        <v>2873</v>
      </c>
      <c r="B40" s="10">
        <v>0.1</v>
      </c>
      <c r="M40" t="s">
        <v>450</v>
      </c>
      <c r="N40" s="26">
        <v>5000</v>
      </c>
    </row>
    <row r="41" spans="1:14">
      <c r="A41" s="165" t="s">
        <v>2919</v>
      </c>
      <c r="B41" s="10">
        <v>0.08</v>
      </c>
      <c r="M41" t="s">
        <v>1619</v>
      </c>
      <c r="N41" s="26">
        <v>5000</v>
      </c>
    </row>
    <row r="42" spans="1:14">
      <c r="A42" s="165" t="s">
        <v>2905</v>
      </c>
      <c r="B42" s="10">
        <v>0.1</v>
      </c>
      <c r="M42" t="s">
        <v>1643</v>
      </c>
      <c r="N42" s="26">
        <v>500</v>
      </c>
    </row>
    <row r="43" spans="1:14">
      <c r="A43" s="166" t="s">
        <v>2917</v>
      </c>
      <c r="B43" s="10">
        <v>0.1</v>
      </c>
      <c r="M43" t="s">
        <v>1724</v>
      </c>
      <c r="N43" s="26">
        <v>500</v>
      </c>
    </row>
    <row r="44" spans="1:14">
      <c r="A44" s="166" t="s">
        <v>2889</v>
      </c>
      <c r="B44" s="10">
        <v>0.1</v>
      </c>
      <c r="M44" t="s">
        <v>1647</v>
      </c>
      <c r="N44" s="26">
        <v>500</v>
      </c>
    </row>
    <row r="45" spans="1:14">
      <c r="A45" s="166" t="s">
        <v>2890</v>
      </c>
      <c r="B45" s="10">
        <v>0.1</v>
      </c>
      <c r="M45" t="s">
        <v>1631</v>
      </c>
      <c r="N45" t="s">
        <v>2961</v>
      </c>
    </row>
    <row r="46" spans="1:14">
      <c r="M46" t="s">
        <v>1632</v>
      </c>
      <c r="N46" s="26">
        <v>50000</v>
      </c>
    </row>
    <row r="47" spans="1:14">
      <c r="A47" t="s">
        <v>2989</v>
      </c>
      <c r="M47" t="s">
        <v>2972</v>
      </c>
      <c r="N47" s="26">
        <v>5000</v>
      </c>
    </row>
    <row r="48" spans="1:14">
      <c r="A48" s="163" t="s">
        <v>2860</v>
      </c>
      <c r="B48" s="10">
        <v>0.7</v>
      </c>
      <c r="C48" s="5" t="s">
        <v>2813</v>
      </c>
      <c r="D48" s="5">
        <v>0.99999999999999989</v>
      </c>
      <c r="E48" s="5"/>
      <c r="F48" s="5"/>
      <c r="G48" s="5"/>
      <c r="M48" t="s">
        <v>1285</v>
      </c>
      <c r="N48" s="26">
        <v>10000</v>
      </c>
    </row>
    <row r="49" spans="1:14">
      <c r="A49" s="163" t="s">
        <v>2861</v>
      </c>
      <c r="B49" s="10">
        <v>0.1</v>
      </c>
      <c r="C49" s="5" t="s">
        <v>2264</v>
      </c>
      <c r="D49" s="5" t="s">
        <v>1494</v>
      </c>
      <c r="E49" s="5" t="s">
        <v>1412</v>
      </c>
      <c r="F49" s="5" t="s">
        <v>2268</v>
      </c>
      <c r="G49" s="5" t="s">
        <v>2916</v>
      </c>
      <c r="M49" t="s">
        <v>1635</v>
      </c>
      <c r="N49" s="26">
        <v>300000</v>
      </c>
    </row>
    <row r="50" spans="1:14">
      <c r="A50" s="163" t="s">
        <v>2865</v>
      </c>
      <c r="B50" s="10">
        <v>0.1</v>
      </c>
      <c r="C50" s="5" t="s">
        <v>2265</v>
      </c>
      <c r="D50" s="5">
        <v>1.15594741666667E-2</v>
      </c>
      <c r="E50" s="5">
        <v>1.1630824198921008E-2</v>
      </c>
      <c r="F50" s="5">
        <v>1.0061724288860869</v>
      </c>
      <c r="G50" s="5">
        <v>0.14885348218351813</v>
      </c>
      <c r="M50" t="s">
        <v>2486</v>
      </c>
      <c r="N50" s="26">
        <v>1000</v>
      </c>
    </row>
    <row r="51" spans="1:14">
      <c r="A51" s="163" t="s">
        <v>2869</v>
      </c>
      <c r="B51" s="10">
        <v>0.1</v>
      </c>
      <c r="C51" s="5" t="s">
        <v>2266</v>
      </c>
      <c r="D51" s="5">
        <v>1.0200000000000001E-2</v>
      </c>
      <c r="E51" s="5">
        <v>1.0365299605989422E-2</v>
      </c>
      <c r="F51" s="5">
        <v>1.016205843724453</v>
      </c>
      <c r="G51" s="5">
        <v>0.13172540908842612</v>
      </c>
      <c r="M51" t="s">
        <v>2976</v>
      </c>
      <c r="N51" s="26">
        <v>1000</v>
      </c>
    </row>
    <row r="52" spans="1:14">
      <c r="A52" s="156" t="s">
        <v>2873</v>
      </c>
      <c r="B52" s="10">
        <v>0</v>
      </c>
      <c r="C52" s="5" t="s">
        <v>2267</v>
      </c>
      <c r="D52" s="5">
        <v>1.01E-2</v>
      </c>
      <c r="E52" s="5">
        <v>1.0268534238754044E-2</v>
      </c>
      <c r="F52" s="5">
        <v>1.0166865582924796</v>
      </c>
      <c r="G52" s="5">
        <v>0.13042543382643657</v>
      </c>
      <c r="M52" t="s">
        <v>2978</v>
      </c>
      <c r="N52" s="26">
        <v>1000</v>
      </c>
    </row>
    <row r="53" spans="1:14">
      <c r="M53" t="s">
        <v>1857</v>
      </c>
      <c r="N53" s="26">
        <v>5000</v>
      </c>
    </row>
    <row r="54" spans="1:14">
      <c r="A54" t="s">
        <v>2990</v>
      </c>
      <c r="M54" t="s">
        <v>2980</v>
      </c>
      <c r="N54" s="26">
        <v>1000</v>
      </c>
    </row>
    <row r="55" spans="1:14">
      <c r="A55" s="163" t="s">
        <v>2860</v>
      </c>
      <c r="B55" s="10">
        <v>0.5</v>
      </c>
      <c r="C55" s="5" t="s">
        <v>2813</v>
      </c>
      <c r="D55" s="5">
        <v>1</v>
      </c>
      <c r="E55" s="5"/>
      <c r="F55" s="5"/>
      <c r="G55" s="5"/>
      <c r="M55" t="s">
        <v>2491</v>
      </c>
      <c r="N55" s="26">
        <v>5000</v>
      </c>
    </row>
    <row r="56" spans="1:14">
      <c r="A56" s="163" t="s">
        <v>2861</v>
      </c>
      <c r="B56" s="10">
        <v>0.1</v>
      </c>
      <c r="C56" s="5" t="s">
        <v>2264</v>
      </c>
      <c r="D56" s="5" t="s">
        <v>1494</v>
      </c>
      <c r="E56" s="5" t="s">
        <v>1412</v>
      </c>
      <c r="F56" s="5" t="s">
        <v>2268</v>
      </c>
      <c r="G56" s="5" t="s">
        <v>2916</v>
      </c>
      <c r="M56" t="s">
        <v>2492</v>
      </c>
      <c r="N56" t="s">
        <v>2961</v>
      </c>
    </row>
    <row r="57" spans="1:14">
      <c r="A57" s="163" t="s">
        <v>2865</v>
      </c>
      <c r="B57" s="10">
        <v>0.1</v>
      </c>
      <c r="C57" s="5" t="s">
        <v>2265</v>
      </c>
      <c r="D57" s="5">
        <v>1.15594741666667E-2</v>
      </c>
      <c r="E57" s="5">
        <v>1.5668109652497784E-2</v>
      </c>
      <c r="F57" s="5">
        <v>1.3554344623805543</v>
      </c>
      <c r="G57" s="5">
        <v>0.20509642531160632</v>
      </c>
      <c r="M57" t="s">
        <v>1646</v>
      </c>
      <c r="N57" s="26">
        <v>50000</v>
      </c>
    </row>
    <row r="58" spans="1:14">
      <c r="A58" s="163" t="s">
        <v>2869</v>
      </c>
      <c r="B58" s="10">
        <v>0.1</v>
      </c>
      <c r="C58" s="5" t="s">
        <v>2266</v>
      </c>
      <c r="D58" s="5">
        <v>1.0200000000000001E-2</v>
      </c>
      <c r="E58" s="5">
        <v>1.1001720057931041E-2</v>
      </c>
      <c r="F58" s="5">
        <v>1.0786000056795138</v>
      </c>
      <c r="G58" s="5">
        <v>0.14030947693509899</v>
      </c>
    </row>
    <row r="59" spans="1:14">
      <c r="A59" s="164" t="s">
        <v>2873</v>
      </c>
      <c r="B59" s="10">
        <v>0</v>
      </c>
      <c r="C59" s="5" t="s">
        <v>2267</v>
      </c>
      <c r="D59" s="5">
        <v>1.01E-2</v>
      </c>
      <c r="E59" s="5">
        <v>1.1155317638371055E-2</v>
      </c>
      <c r="F59" s="5">
        <v>1.1044868948882234</v>
      </c>
      <c r="G59" s="5">
        <v>0.1423901286351974</v>
      </c>
    </row>
    <row r="60" spans="1:14">
      <c r="A60" s="165" t="s">
        <v>2919</v>
      </c>
      <c r="B60" s="10">
        <v>0.05</v>
      </c>
    </row>
    <row r="61" spans="1:14">
      <c r="A61" s="165" t="s">
        <v>2905</v>
      </c>
      <c r="B61" s="10">
        <v>0.05</v>
      </c>
    </row>
    <row r="62" spans="1:14">
      <c r="A62" s="166" t="s">
        <v>2917</v>
      </c>
      <c r="B62" s="10">
        <v>0.1</v>
      </c>
    </row>
    <row r="64" spans="1:14">
      <c r="A64" t="s">
        <v>2987</v>
      </c>
    </row>
    <row r="65" spans="1:7">
      <c r="A65" s="163" t="s">
        <v>2860</v>
      </c>
      <c r="B65" s="10">
        <v>0.25</v>
      </c>
      <c r="C65" s="6" t="s">
        <v>2813</v>
      </c>
      <c r="D65" s="2">
        <v>0.99999999999999978</v>
      </c>
    </row>
    <row r="66" spans="1:7">
      <c r="A66" s="163" t="s">
        <v>2861</v>
      </c>
      <c r="B66" s="10">
        <v>0.1</v>
      </c>
      <c r="C66" s="6" t="s">
        <v>2264</v>
      </c>
      <c r="D66" s="6" t="s">
        <v>1494</v>
      </c>
      <c r="E66" s="6" t="s">
        <v>1412</v>
      </c>
      <c r="F66" s="6" t="s">
        <v>2268</v>
      </c>
      <c r="G66" s="6" t="s">
        <v>2916</v>
      </c>
    </row>
    <row r="67" spans="1:7">
      <c r="A67" s="163" t="s">
        <v>2862</v>
      </c>
      <c r="B67" s="10">
        <v>0.1</v>
      </c>
      <c r="C67" s="6" t="s">
        <v>2265</v>
      </c>
      <c r="D67" s="5">
        <v>1.15594741666667E-2</v>
      </c>
      <c r="E67" s="8">
        <v>1.7555988467536088E-2</v>
      </c>
      <c r="F67" s="8">
        <v>1.5187532074911456</v>
      </c>
      <c r="G67" s="5">
        <v>0.23225268815244293</v>
      </c>
    </row>
    <row r="68" spans="1:7">
      <c r="A68" s="163" t="s">
        <v>2865</v>
      </c>
      <c r="B68" s="10">
        <v>0.1</v>
      </c>
      <c r="C68" s="6" t="s">
        <v>2266</v>
      </c>
      <c r="D68" s="8">
        <v>1.0200000000000001E-2</v>
      </c>
      <c r="E68" s="8">
        <v>1.0690474454735314E-2</v>
      </c>
      <c r="F68" s="8">
        <v>1.0480857308564033</v>
      </c>
      <c r="G68" s="5">
        <v>0.13610395322987023</v>
      </c>
    </row>
    <row r="69" spans="1:7">
      <c r="A69" s="163" t="s">
        <v>2869</v>
      </c>
      <c r="B69" s="10">
        <v>0.1</v>
      </c>
      <c r="C69" s="6" t="s">
        <v>2267</v>
      </c>
      <c r="D69" s="8">
        <v>1.01E-2</v>
      </c>
      <c r="E69" s="8">
        <v>1.1157961291137598E-2</v>
      </c>
      <c r="F69" s="8">
        <v>1.1047486426868909</v>
      </c>
      <c r="G69" s="5">
        <v>0.14242597032479365</v>
      </c>
    </row>
    <row r="70" spans="1:7">
      <c r="A70" s="164" t="s">
        <v>2873</v>
      </c>
      <c r="B70" s="10">
        <v>0</v>
      </c>
    </row>
    <row r="71" spans="1:7">
      <c r="A71" s="165" t="s">
        <v>2919</v>
      </c>
      <c r="B71" s="10">
        <v>0.08</v>
      </c>
    </row>
    <row r="72" spans="1:7">
      <c r="A72" s="165" t="s">
        <v>2905</v>
      </c>
      <c r="B72" s="10">
        <v>7.0000000000000007E-2</v>
      </c>
    </row>
    <row r="73" spans="1:7">
      <c r="A73" s="166" t="s">
        <v>2917</v>
      </c>
      <c r="B73" s="10">
        <v>0.1</v>
      </c>
    </row>
    <row r="74" spans="1:7">
      <c r="A74" s="166" t="s">
        <v>2889</v>
      </c>
      <c r="B74" s="10">
        <v>0.1</v>
      </c>
    </row>
    <row r="75" spans="1:7">
      <c r="A75" s="166" t="s">
        <v>2890</v>
      </c>
      <c r="B75" s="10">
        <v>0</v>
      </c>
    </row>
    <row r="77" spans="1:7">
      <c r="A77" t="s">
        <v>2988</v>
      </c>
    </row>
    <row r="78" spans="1:7">
      <c r="A78" s="163" t="s">
        <v>2860</v>
      </c>
      <c r="B78" s="10">
        <v>0.15</v>
      </c>
      <c r="C78" s="5" t="s">
        <v>2813</v>
      </c>
      <c r="D78" s="5">
        <v>0.99999999999999989</v>
      </c>
      <c r="E78" s="5"/>
      <c r="F78" s="5"/>
      <c r="G78" s="5"/>
    </row>
    <row r="79" spans="1:7">
      <c r="A79" s="163" t="s">
        <v>2861</v>
      </c>
      <c r="B79" s="10">
        <v>0.1</v>
      </c>
      <c r="C79" s="5" t="s">
        <v>2264</v>
      </c>
      <c r="D79" s="5" t="s">
        <v>1494</v>
      </c>
      <c r="E79" s="5" t="s">
        <v>1412</v>
      </c>
      <c r="F79" s="5" t="s">
        <v>2268</v>
      </c>
      <c r="G79" s="5" t="s">
        <v>2916</v>
      </c>
    </row>
    <row r="80" spans="1:7">
      <c r="A80" s="163" t="s">
        <v>2862</v>
      </c>
      <c r="B80" s="10">
        <v>0.1</v>
      </c>
      <c r="C80" s="5" t="s">
        <v>2265</v>
      </c>
      <c r="D80" s="5">
        <v>1.15594741666667E-2</v>
      </c>
      <c r="E80" s="5">
        <v>1.9614409060717354E-2</v>
      </c>
      <c r="F80" s="5">
        <v>1.6968253726694718</v>
      </c>
      <c r="G80" s="5">
        <v>0.26250053496866776</v>
      </c>
    </row>
    <row r="81" spans="1:7">
      <c r="A81" s="163" t="s">
        <v>2865</v>
      </c>
      <c r="B81" s="10">
        <v>0.1</v>
      </c>
      <c r="C81" s="5" t="s">
        <v>2266</v>
      </c>
      <c r="D81" s="5">
        <v>1.0200000000000001E-2</v>
      </c>
      <c r="E81" s="5">
        <v>1.1013786221127008E-2</v>
      </c>
      <c r="F81" s="5">
        <v>1.0797829628555891</v>
      </c>
      <c r="G81" s="5">
        <v>0.14047280085252356</v>
      </c>
    </row>
    <row r="82" spans="1:7">
      <c r="A82" s="163" t="s">
        <v>2869</v>
      </c>
      <c r="B82" s="10">
        <v>0.1</v>
      </c>
      <c r="C82" s="5" t="s">
        <v>2267</v>
      </c>
      <c r="D82" s="5">
        <v>1.01E-2</v>
      </c>
      <c r="E82" s="5">
        <v>1.1612551867557963E-2</v>
      </c>
      <c r="F82" s="5">
        <v>1.1497576106493033</v>
      </c>
      <c r="G82" s="5">
        <v>0.14860449633944706</v>
      </c>
    </row>
    <row r="83" spans="1:7">
      <c r="A83" s="164" t="s">
        <v>2873</v>
      </c>
      <c r="B83" s="10">
        <v>0</v>
      </c>
    </row>
    <row r="84" spans="1:7">
      <c r="A84" s="165" t="s">
        <v>2919</v>
      </c>
      <c r="B84" s="10">
        <v>0.1</v>
      </c>
    </row>
    <row r="85" spans="1:7">
      <c r="A85" s="165" t="s">
        <v>2905</v>
      </c>
      <c r="B85" s="10">
        <v>0.1</v>
      </c>
    </row>
    <row r="86" spans="1:7">
      <c r="A86" s="166" t="s">
        <v>2917</v>
      </c>
      <c r="B86" s="10">
        <v>0.15</v>
      </c>
    </row>
    <row r="87" spans="1:7">
      <c r="A87" s="166" t="s">
        <v>2889</v>
      </c>
      <c r="B87" s="10">
        <v>0.1</v>
      </c>
    </row>
    <row r="88" spans="1:7">
      <c r="A88" s="166" t="s">
        <v>2890</v>
      </c>
      <c r="B88" s="10">
        <v>0</v>
      </c>
    </row>
  </sheetData>
  <pageMargins left="0.511811024" right="0.511811024" top="0.78740157499999996" bottom="0.78740157499999996" header="0.31496062000000002" footer="0.31496062000000002"/>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5EBCD-4C1D-8844-9D32-2ABB5CC07363}">
  <dimension ref="A1:T109"/>
  <sheetViews>
    <sheetView workbookViewId="0">
      <selection sqref="A1:B2"/>
    </sheetView>
  </sheetViews>
  <sheetFormatPr baseColWidth="10" defaultRowHeight="15"/>
  <cols>
    <col min="1" max="1" width="33.83203125" customWidth="1"/>
    <col min="5" max="5" width="10.5" customWidth="1"/>
    <col min="10" max="10" width="28.5" customWidth="1"/>
    <col min="11" max="11" width="14.33203125" bestFit="1" customWidth="1"/>
    <col min="12" max="12" width="23.5" customWidth="1"/>
    <col min="13" max="13" width="20.5" customWidth="1"/>
    <col min="14" max="14" width="14.33203125" bestFit="1" customWidth="1"/>
    <col min="17" max="17" width="29.6640625" bestFit="1" customWidth="1"/>
    <col min="18" max="18" width="46.33203125" bestFit="1" customWidth="1"/>
    <col min="19" max="19" width="17.33203125" bestFit="1" customWidth="1"/>
    <col min="20" max="20" width="16.83203125" bestFit="1" customWidth="1"/>
  </cols>
  <sheetData>
    <row r="1" spans="1:20">
      <c r="A1" s="6" t="s">
        <v>2915</v>
      </c>
      <c r="B1" s="6"/>
      <c r="J1" t="s">
        <v>2986</v>
      </c>
      <c r="K1" t="s">
        <v>2953</v>
      </c>
      <c r="M1" t="s">
        <v>62</v>
      </c>
      <c r="N1" t="s">
        <v>2953</v>
      </c>
    </row>
    <row r="2" spans="1:20">
      <c r="A2" s="169" t="s">
        <v>2860</v>
      </c>
      <c r="B2" s="10">
        <v>1</v>
      </c>
      <c r="J2" s="163" t="s">
        <v>2860</v>
      </c>
      <c r="K2" s="1">
        <v>30</v>
      </c>
      <c r="M2" t="s">
        <v>1454</v>
      </c>
      <c r="N2" s="26">
        <v>30</v>
      </c>
    </row>
    <row r="3" spans="1:20">
      <c r="J3" s="163" t="s">
        <v>2861</v>
      </c>
      <c r="K3" s="1">
        <v>1000</v>
      </c>
      <c r="M3" t="s">
        <v>506</v>
      </c>
      <c r="N3" s="26">
        <v>1000</v>
      </c>
    </row>
    <row r="4" spans="1:20">
      <c r="A4" t="s">
        <v>1412</v>
      </c>
      <c r="J4" s="163" t="s">
        <v>2834</v>
      </c>
      <c r="K4" s="1">
        <v>500</v>
      </c>
      <c r="M4" t="s">
        <v>2468</v>
      </c>
      <c r="N4" s="26">
        <v>502</v>
      </c>
    </row>
    <row r="5" spans="1:20">
      <c r="A5" s="163" t="s">
        <v>2860</v>
      </c>
      <c r="B5" s="10">
        <v>0.8</v>
      </c>
      <c r="C5" s="5" t="s">
        <v>2813</v>
      </c>
      <c r="D5" s="5">
        <v>1.0000000000000002</v>
      </c>
      <c r="E5" s="5"/>
      <c r="F5" s="5"/>
      <c r="G5" s="5"/>
      <c r="J5" s="163" t="s">
        <v>2838</v>
      </c>
      <c r="K5" s="1">
        <v>5000</v>
      </c>
      <c r="M5" t="s">
        <v>2469</v>
      </c>
      <c r="N5" s="26">
        <v>502</v>
      </c>
    </row>
    <row r="6" spans="1:20">
      <c r="A6" s="163" t="s">
        <v>2861</v>
      </c>
      <c r="B6" s="10">
        <v>0.03</v>
      </c>
      <c r="C6" s="5" t="s">
        <v>2264</v>
      </c>
      <c r="D6" s="5" t="s">
        <v>1494</v>
      </c>
      <c r="E6" s="5" t="s">
        <v>1412</v>
      </c>
      <c r="F6" s="5" t="s">
        <v>2268</v>
      </c>
      <c r="G6" s="5" t="s">
        <v>2916</v>
      </c>
      <c r="J6" s="163" t="s">
        <v>2840</v>
      </c>
      <c r="K6" s="1">
        <v>10000</v>
      </c>
      <c r="M6" t="s">
        <v>2350</v>
      </c>
      <c r="N6" s="26">
        <v>502</v>
      </c>
    </row>
    <row r="7" spans="1:20">
      <c r="A7" s="163" t="s">
        <v>2834</v>
      </c>
      <c r="B7" s="10">
        <v>0.05</v>
      </c>
      <c r="C7" s="5" t="s">
        <v>2265</v>
      </c>
      <c r="D7" s="5">
        <v>1.15594741666667E-2</v>
      </c>
      <c r="E7" s="5">
        <v>1.1818154156001608E-2</v>
      </c>
      <c r="F7" s="5">
        <v>1.0223781796304237</v>
      </c>
      <c r="G7" s="5">
        <v>0.15140896776037871</v>
      </c>
      <c r="J7" s="164" t="s">
        <v>2873</v>
      </c>
      <c r="K7" s="1">
        <v>3000</v>
      </c>
      <c r="M7" t="s">
        <v>2900</v>
      </c>
      <c r="N7" s="26">
        <v>1000</v>
      </c>
    </row>
    <row r="8" spans="1:20">
      <c r="A8" s="163" t="s">
        <v>2840</v>
      </c>
      <c r="B8" s="10">
        <v>0.05</v>
      </c>
      <c r="C8" s="5" t="s">
        <v>2266</v>
      </c>
      <c r="D8" s="5">
        <v>1.0200000000000001E-2</v>
      </c>
      <c r="E8" s="5">
        <v>1.0559811673639256E-2</v>
      </c>
      <c r="F8" s="5">
        <v>1.0352756542783583</v>
      </c>
      <c r="G8" s="5">
        <v>0.13434269002156918</v>
      </c>
      <c r="J8" s="164" t="s">
        <v>2842</v>
      </c>
      <c r="K8" s="1">
        <v>10000</v>
      </c>
      <c r="M8" t="s">
        <v>1455</v>
      </c>
      <c r="N8" s="26">
        <v>1000</v>
      </c>
    </row>
    <row r="9" spans="1:20">
      <c r="A9" s="164" t="s">
        <v>2873</v>
      </c>
      <c r="B9" s="10">
        <v>7.0000000000000007E-2</v>
      </c>
      <c r="C9" s="5" t="s">
        <v>2267</v>
      </c>
      <c r="D9" s="5">
        <v>1.01E-2</v>
      </c>
      <c r="E9" s="5">
        <v>1.0526040954925391E-2</v>
      </c>
      <c r="F9" s="5">
        <v>1.0421822727648902</v>
      </c>
      <c r="G9" s="5">
        <v>0.1338878863288735</v>
      </c>
      <c r="J9" s="165" t="s">
        <v>2919</v>
      </c>
      <c r="K9" s="1">
        <v>500</v>
      </c>
      <c r="M9" t="s">
        <v>1450</v>
      </c>
      <c r="N9" s="26">
        <v>1000</v>
      </c>
    </row>
    <row r="10" spans="1:20">
      <c r="C10" s="5"/>
      <c r="D10" s="5"/>
      <c r="E10" s="5"/>
      <c r="F10" s="5"/>
      <c r="G10" s="5"/>
      <c r="J10" s="165" t="s">
        <v>2905</v>
      </c>
      <c r="K10" s="1">
        <v>500</v>
      </c>
      <c r="M10" t="s">
        <v>1452</v>
      </c>
      <c r="N10" s="26">
        <v>500</v>
      </c>
      <c r="Q10" s="14"/>
      <c r="R10" s="14"/>
      <c r="S10" s="14"/>
      <c r="T10" s="14"/>
    </row>
    <row r="11" spans="1:20">
      <c r="A11" t="s">
        <v>1433</v>
      </c>
      <c r="J11" s="165" t="s">
        <v>2851</v>
      </c>
      <c r="K11" s="1">
        <v>500</v>
      </c>
      <c r="M11" t="s">
        <v>2346</v>
      </c>
      <c r="N11" s="26">
        <v>500</v>
      </c>
      <c r="Q11" s="14"/>
      <c r="R11" s="15"/>
      <c r="S11" s="71"/>
      <c r="T11" s="62"/>
    </row>
    <row r="12" spans="1:20">
      <c r="A12" s="163" t="s">
        <v>2860</v>
      </c>
      <c r="B12" s="10">
        <v>0.5</v>
      </c>
      <c r="C12" s="5" t="s">
        <v>2813</v>
      </c>
      <c r="D12" s="5">
        <v>1.0000000000000002</v>
      </c>
      <c r="E12" s="5"/>
      <c r="F12" s="5"/>
      <c r="G12" s="5"/>
      <c r="J12" s="166" t="s">
        <v>2917</v>
      </c>
      <c r="K12" s="1">
        <v>1000</v>
      </c>
      <c r="M12" t="s">
        <v>2347</v>
      </c>
      <c r="N12" s="26">
        <v>100</v>
      </c>
      <c r="Q12" s="14"/>
      <c r="R12" s="15"/>
      <c r="S12" s="71"/>
      <c r="T12" s="62"/>
    </row>
    <row r="13" spans="1:20">
      <c r="A13" s="163" t="s">
        <v>2861</v>
      </c>
      <c r="B13" s="10">
        <v>0.04</v>
      </c>
      <c r="C13" s="5" t="s">
        <v>2264</v>
      </c>
      <c r="D13" s="5" t="s">
        <v>1494</v>
      </c>
      <c r="E13" s="5" t="s">
        <v>1412</v>
      </c>
      <c r="F13" s="5" t="s">
        <v>2268</v>
      </c>
      <c r="G13" s="5" t="s">
        <v>2916</v>
      </c>
      <c r="J13" s="166" t="s">
        <v>2890</v>
      </c>
      <c r="K13" s="1">
        <v>5000</v>
      </c>
      <c r="M13" t="s">
        <v>2348</v>
      </c>
      <c r="N13" s="26">
        <v>500</v>
      </c>
      <c r="Q13" s="14"/>
      <c r="R13" s="15"/>
      <c r="S13" s="71"/>
      <c r="T13" s="62"/>
    </row>
    <row r="14" spans="1:20">
      <c r="A14" s="163" t="s">
        <v>2834</v>
      </c>
      <c r="B14" s="10">
        <v>7.0000000000000007E-2</v>
      </c>
      <c r="C14" s="5" t="s">
        <v>2265</v>
      </c>
      <c r="D14" s="5">
        <v>1.15594741666667E-2</v>
      </c>
      <c r="E14" s="5">
        <v>1.4827326142856465E-2</v>
      </c>
      <c r="F14" s="5">
        <v>1.28269901632836</v>
      </c>
      <c r="G14" s="5">
        <v>0.19317964212569305</v>
      </c>
      <c r="J14" s="167" t="s">
        <v>2857</v>
      </c>
      <c r="K14" s="1">
        <v>50000</v>
      </c>
      <c r="M14" t="s">
        <v>2344</v>
      </c>
      <c r="N14" s="26">
        <v>5000</v>
      </c>
      <c r="Q14" s="14"/>
      <c r="R14" s="15"/>
      <c r="S14" s="71"/>
      <c r="T14" s="62"/>
    </row>
    <row r="15" spans="1:20">
      <c r="A15" s="163" t="s">
        <v>2840</v>
      </c>
      <c r="B15" s="10">
        <v>0.06</v>
      </c>
      <c r="C15" s="5" t="s">
        <v>2266</v>
      </c>
      <c r="D15" s="5">
        <v>1.0200000000000001E-2</v>
      </c>
      <c r="E15" s="5">
        <v>1.1931085139596859E-2</v>
      </c>
      <c r="F15" s="5">
        <v>1.1697142293722411</v>
      </c>
      <c r="G15" s="5">
        <v>0.15295204658988548</v>
      </c>
      <c r="M15" t="s">
        <v>1420</v>
      </c>
      <c r="N15" s="26">
        <v>1000</v>
      </c>
      <c r="Q15" s="14"/>
      <c r="R15" s="15"/>
      <c r="S15" s="71"/>
      <c r="T15" s="62"/>
    </row>
    <row r="16" spans="1:20">
      <c r="A16" s="164" t="s">
        <v>2873</v>
      </c>
      <c r="B16" s="10">
        <v>0.09</v>
      </c>
      <c r="C16" s="5" t="s">
        <v>2267</v>
      </c>
      <c r="D16" s="5">
        <v>1.01E-2</v>
      </c>
      <c r="E16" s="5">
        <v>1.2219409586243559E-2</v>
      </c>
      <c r="F16" s="5">
        <v>1.2098425332914415</v>
      </c>
      <c r="G16" s="5">
        <v>0.15690028810967616</v>
      </c>
      <c r="M16" t="s">
        <v>1421</v>
      </c>
      <c r="N16" s="26">
        <v>1000</v>
      </c>
      <c r="Q16" s="14"/>
      <c r="R16" s="15"/>
      <c r="S16" s="71"/>
      <c r="T16" s="62"/>
    </row>
    <row r="17" spans="1:20">
      <c r="A17" s="164" t="s">
        <v>2842</v>
      </c>
      <c r="B17" s="10">
        <v>0.06</v>
      </c>
      <c r="M17" t="s">
        <v>2959</v>
      </c>
      <c r="N17" s="26">
        <v>10038</v>
      </c>
      <c r="Q17" s="14"/>
      <c r="R17" s="15"/>
      <c r="S17" s="71"/>
      <c r="T17" s="62"/>
    </row>
    <row r="18" spans="1:20">
      <c r="A18" s="165" t="s">
        <v>2919</v>
      </c>
      <c r="B18" s="10">
        <v>0.04</v>
      </c>
      <c r="M18" t="s">
        <v>2340</v>
      </c>
      <c r="N18" s="26">
        <v>1000</v>
      </c>
      <c r="Q18" s="14"/>
      <c r="R18" s="15"/>
      <c r="S18" s="71"/>
      <c r="T18" s="62"/>
    </row>
    <row r="19" spans="1:20">
      <c r="A19" s="165" t="s">
        <v>2905</v>
      </c>
      <c r="B19" s="10">
        <v>0.05</v>
      </c>
      <c r="M19" t="s">
        <v>2274</v>
      </c>
      <c r="N19" t="s">
        <v>2961</v>
      </c>
      <c r="Q19" s="14"/>
      <c r="R19" s="15"/>
      <c r="S19" s="71"/>
      <c r="T19" s="62"/>
    </row>
    <row r="20" spans="1:20">
      <c r="A20" s="165" t="s">
        <v>2851</v>
      </c>
      <c r="B20" s="10">
        <v>0.05</v>
      </c>
      <c r="M20" t="s">
        <v>356</v>
      </c>
      <c r="N20" s="26">
        <v>500</v>
      </c>
      <c r="Q20" s="15"/>
      <c r="R20" s="15"/>
      <c r="S20" s="15"/>
      <c r="T20" s="15"/>
    </row>
    <row r="21" spans="1:20">
      <c r="A21" s="167" t="s">
        <v>2857</v>
      </c>
      <c r="B21" s="10">
        <v>0.04</v>
      </c>
      <c r="J21" s="1"/>
      <c r="M21" t="s">
        <v>2351</v>
      </c>
      <c r="N21" s="26">
        <v>500</v>
      </c>
      <c r="Q21" s="14"/>
      <c r="R21" s="80"/>
      <c r="S21" s="176"/>
      <c r="T21" s="25"/>
    </row>
    <row r="22" spans="1:20">
      <c r="J22" s="1"/>
      <c r="M22" t="s">
        <v>2473</v>
      </c>
      <c r="N22" t="s">
        <v>2961</v>
      </c>
    </row>
    <row r="23" spans="1:20">
      <c r="A23" t="s">
        <v>2921</v>
      </c>
      <c r="J23" s="1"/>
      <c r="M23" t="s">
        <v>2474</v>
      </c>
      <c r="N23" s="26">
        <v>3000</v>
      </c>
    </row>
    <row r="24" spans="1:20">
      <c r="A24" s="163" t="s">
        <v>2860</v>
      </c>
      <c r="B24" s="10">
        <v>0.25</v>
      </c>
      <c r="C24" s="5" t="s">
        <v>2813</v>
      </c>
      <c r="D24" s="5">
        <v>1.0000000000000004</v>
      </c>
      <c r="E24" s="5"/>
      <c r="F24" s="5"/>
      <c r="G24" s="5"/>
      <c r="J24" s="1"/>
      <c r="M24" t="s">
        <v>2475</v>
      </c>
      <c r="N24" s="26">
        <v>500</v>
      </c>
    </row>
    <row r="25" spans="1:20">
      <c r="A25" s="163" t="s">
        <v>2861</v>
      </c>
      <c r="B25" s="10">
        <v>0.04</v>
      </c>
      <c r="C25" s="5" t="s">
        <v>2264</v>
      </c>
      <c r="D25" s="5" t="s">
        <v>1494</v>
      </c>
      <c r="E25" s="5" t="s">
        <v>1412</v>
      </c>
      <c r="F25" s="5" t="s">
        <v>2268</v>
      </c>
      <c r="G25" s="5" t="s">
        <v>2916</v>
      </c>
      <c r="J25" s="1"/>
      <c r="M25" t="s">
        <v>2965</v>
      </c>
      <c r="N25" s="26">
        <v>500</v>
      </c>
    </row>
    <row r="26" spans="1:20">
      <c r="A26" s="163" t="s">
        <v>2834</v>
      </c>
      <c r="B26" s="10">
        <v>0.1</v>
      </c>
      <c r="C26" s="5" t="s">
        <v>2265</v>
      </c>
      <c r="D26" s="5">
        <v>1.15594741666667E-2</v>
      </c>
      <c r="E26" s="5">
        <v>1.9046410751544642E-2</v>
      </c>
      <c r="F26" s="5">
        <v>1.647688335726164</v>
      </c>
      <c r="G26" s="5">
        <v>0.25408670568629144</v>
      </c>
      <c r="J26" s="1"/>
      <c r="M26" t="s">
        <v>2824</v>
      </c>
      <c r="N26" s="26">
        <v>100</v>
      </c>
    </row>
    <row r="27" spans="1:20">
      <c r="A27" s="163" t="s">
        <v>2838</v>
      </c>
      <c r="B27" s="10">
        <v>0.03</v>
      </c>
      <c r="C27" s="5" t="s">
        <v>2266</v>
      </c>
      <c r="D27" s="5">
        <v>1.0200000000000001E-2</v>
      </c>
      <c r="E27" s="5">
        <v>1.2589848946470025E-2</v>
      </c>
      <c r="F27" s="5">
        <v>1.2342989163205906</v>
      </c>
      <c r="G27" s="5">
        <v>0.16199118127843914</v>
      </c>
      <c r="J27" s="1"/>
      <c r="M27" t="s">
        <v>2341</v>
      </c>
      <c r="N27" s="26">
        <v>10000</v>
      </c>
    </row>
    <row r="28" spans="1:20">
      <c r="A28" s="163" t="s">
        <v>2840</v>
      </c>
      <c r="B28" s="10">
        <v>0.06</v>
      </c>
      <c r="C28" s="5" t="s">
        <v>2267</v>
      </c>
      <c r="D28" s="5">
        <v>1.01E-2</v>
      </c>
      <c r="E28" s="5">
        <v>1.3547934311481635E-2</v>
      </c>
      <c r="F28" s="5">
        <v>1.3413796348001619</v>
      </c>
      <c r="G28" s="5">
        <v>0.17525339458670808</v>
      </c>
      <c r="M28" t="s">
        <v>2478</v>
      </c>
      <c r="N28" s="26">
        <v>10000</v>
      </c>
    </row>
    <row r="29" spans="1:20">
      <c r="A29" s="164" t="s">
        <v>2873</v>
      </c>
      <c r="B29" s="10">
        <v>0.09</v>
      </c>
      <c r="M29" t="s">
        <v>2479</v>
      </c>
      <c r="N29" s="26">
        <v>10000</v>
      </c>
    </row>
    <row r="30" spans="1:20">
      <c r="A30" s="164" t="s">
        <v>2842</v>
      </c>
      <c r="B30" s="10">
        <v>0.05</v>
      </c>
      <c r="M30" t="s">
        <v>1606</v>
      </c>
      <c r="N30" s="26">
        <v>5000</v>
      </c>
    </row>
    <row r="31" spans="1:20">
      <c r="A31" s="165" t="s">
        <v>2919</v>
      </c>
      <c r="B31" s="10">
        <v>0.06</v>
      </c>
      <c r="M31" t="s">
        <v>1610</v>
      </c>
      <c r="N31" s="26">
        <v>500</v>
      </c>
    </row>
    <row r="32" spans="1:20">
      <c r="A32" s="165" t="s">
        <v>2905</v>
      </c>
      <c r="B32" s="10">
        <v>0.06</v>
      </c>
      <c r="M32" t="s">
        <v>1611</v>
      </c>
      <c r="N32" s="26">
        <v>500</v>
      </c>
    </row>
    <row r="33" spans="1:14">
      <c r="A33" s="165" t="s">
        <v>2851</v>
      </c>
      <c r="B33" s="10">
        <v>0.05</v>
      </c>
      <c r="M33" t="s">
        <v>402</v>
      </c>
      <c r="N33" s="26">
        <v>500</v>
      </c>
    </row>
    <row r="34" spans="1:14">
      <c r="A34" s="166" t="s">
        <v>2854</v>
      </c>
      <c r="B34" s="10">
        <v>0.06</v>
      </c>
      <c r="M34" t="s">
        <v>2480</v>
      </c>
      <c r="N34" s="26">
        <v>500</v>
      </c>
    </row>
    <row r="35" spans="1:14">
      <c r="A35" s="166" t="s">
        <v>2917</v>
      </c>
      <c r="B35" s="10">
        <v>0.05</v>
      </c>
      <c r="M35" t="s">
        <v>1620</v>
      </c>
      <c r="N35" s="26">
        <v>5000</v>
      </c>
    </row>
    <row r="36" spans="1:14">
      <c r="A36" s="166" t="s">
        <v>2890</v>
      </c>
      <c r="B36" s="10">
        <v>0.05</v>
      </c>
      <c r="M36" t="s">
        <v>387</v>
      </c>
      <c r="N36" s="26">
        <v>50000</v>
      </c>
    </row>
    <row r="37" spans="1:14">
      <c r="A37" s="167" t="s">
        <v>2857</v>
      </c>
      <c r="B37" s="10">
        <v>0.05</v>
      </c>
      <c r="M37" t="s">
        <v>1614</v>
      </c>
      <c r="N37" s="26">
        <v>200000</v>
      </c>
    </row>
    <row r="38" spans="1:14">
      <c r="M38" t="s">
        <v>1613</v>
      </c>
      <c r="N38" s="26">
        <v>100</v>
      </c>
    </row>
    <row r="39" spans="1:14">
      <c r="A39" t="s">
        <v>2918</v>
      </c>
      <c r="M39" t="s">
        <v>2481</v>
      </c>
      <c r="N39" s="26">
        <v>50000</v>
      </c>
    </row>
    <row r="40" spans="1:14">
      <c r="A40" s="163" t="s">
        <v>2860</v>
      </c>
      <c r="B40" s="10">
        <v>0.12</v>
      </c>
      <c r="C40" s="5" t="s">
        <v>2813</v>
      </c>
      <c r="D40" s="5">
        <v>1.0000000000000002</v>
      </c>
      <c r="E40" s="5"/>
      <c r="F40" s="5"/>
      <c r="G40" s="5"/>
      <c r="M40" t="s">
        <v>450</v>
      </c>
      <c r="N40" s="26">
        <v>5000</v>
      </c>
    </row>
    <row r="41" spans="1:14">
      <c r="A41" s="163" t="s">
        <v>2861</v>
      </c>
      <c r="B41" s="10">
        <v>0.04</v>
      </c>
      <c r="C41" s="5" t="s">
        <v>2264</v>
      </c>
      <c r="D41" s="5" t="s">
        <v>1494</v>
      </c>
      <c r="E41" s="5" t="s">
        <v>1412</v>
      </c>
      <c r="F41" s="5" t="s">
        <v>2268</v>
      </c>
      <c r="G41" s="5" t="s">
        <v>2916</v>
      </c>
      <c r="M41" t="s">
        <v>1619</v>
      </c>
      <c r="N41" s="26">
        <v>5000</v>
      </c>
    </row>
    <row r="42" spans="1:14">
      <c r="A42" s="163" t="s">
        <v>2834</v>
      </c>
      <c r="B42" s="10">
        <v>0.1</v>
      </c>
      <c r="C42" s="5" t="s">
        <v>2265</v>
      </c>
      <c r="D42" s="5">
        <v>1.15594741666667E-2</v>
      </c>
      <c r="E42" s="5">
        <v>2.1970018266750664E-2</v>
      </c>
      <c r="F42" s="5">
        <v>1.9006070648182398</v>
      </c>
      <c r="G42" s="5">
        <v>0.29794969299432084</v>
      </c>
      <c r="M42" t="s">
        <v>1643</v>
      </c>
      <c r="N42" s="26">
        <v>500</v>
      </c>
    </row>
    <row r="43" spans="1:14">
      <c r="A43" s="163" t="s">
        <v>2838</v>
      </c>
      <c r="B43" s="10">
        <v>0.03</v>
      </c>
      <c r="C43" s="5" t="s">
        <v>2266</v>
      </c>
      <c r="D43" s="5">
        <v>1.0200000000000001E-2</v>
      </c>
      <c r="E43" s="5">
        <v>1.3541299392550072E-2</v>
      </c>
      <c r="F43" s="5">
        <v>1.3275783718186345</v>
      </c>
      <c r="G43" s="5">
        <v>0.17516107614782395</v>
      </c>
      <c r="M43" t="s">
        <v>1724</v>
      </c>
      <c r="N43" s="26">
        <v>500</v>
      </c>
    </row>
    <row r="44" spans="1:14">
      <c r="A44" s="163" t="s">
        <v>2840</v>
      </c>
      <c r="B44" s="10">
        <v>0.06</v>
      </c>
      <c r="C44" s="5" t="s">
        <v>2267</v>
      </c>
      <c r="D44" s="5">
        <v>1.01E-2</v>
      </c>
      <c r="E44" s="5">
        <v>1.4850022809814425E-2</v>
      </c>
      <c r="F44" s="5">
        <v>1.4702992881004382</v>
      </c>
      <c r="G44" s="5">
        <v>0.19349990783050242</v>
      </c>
      <c r="M44" t="s">
        <v>1647</v>
      </c>
      <c r="N44" s="26">
        <v>500</v>
      </c>
    </row>
    <row r="45" spans="1:14">
      <c r="A45" s="164" t="s">
        <v>2873</v>
      </c>
      <c r="B45" s="10">
        <v>0.09</v>
      </c>
      <c r="M45" t="s">
        <v>1631</v>
      </c>
      <c r="N45" t="s">
        <v>2961</v>
      </c>
    </row>
    <row r="46" spans="1:14">
      <c r="A46" s="164" t="s">
        <v>2842</v>
      </c>
      <c r="B46" s="10">
        <v>0.08</v>
      </c>
      <c r="M46" t="s">
        <v>1632</v>
      </c>
      <c r="N46" s="26">
        <v>50000</v>
      </c>
    </row>
    <row r="47" spans="1:14">
      <c r="A47" s="165" t="s">
        <v>2919</v>
      </c>
      <c r="B47" s="10">
        <v>0.04</v>
      </c>
      <c r="M47" t="s">
        <v>2972</v>
      </c>
      <c r="N47" s="26">
        <v>5000</v>
      </c>
    </row>
    <row r="48" spans="1:14">
      <c r="A48" s="165" t="s">
        <v>2905</v>
      </c>
      <c r="B48" s="10">
        <v>0.06</v>
      </c>
      <c r="M48" t="s">
        <v>1285</v>
      </c>
      <c r="N48" s="26">
        <v>10000</v>
      </c>
    </row>
    <row r="49" spans="1:14">
      <c r="A49" s="165" t="s">
        <v>2851</v>
      </c>
      <c r="B49" s="10">
        <v>7.0000000000000007E-2</v>
      </c>
      <c r="M49" t="s">
        <v>1635</v>
      </c>
      <c r="N49" s="26">
        <v>300000</v>
      </c>
    </row>
    <row r="50" spans="1:14">
      <c r="A50" s="166" t="s">
        <v>2854</v>
      </c>
      <c r="B50" s="10">
        <v>0.1</v>
      </c>
      <c r="M50" t="s">
        <v>2486</v>
      </c>
      <c r="N50" s="26">
        <v>1000</v>
      </c>
    </row>
    <row r="51" spans="1:14">
      <c r="A51" s="166" t="s">
        <v>2917</v>
      </c>
      <c r="B51" s="10">
        <v>7.0000000000000007E-2</v>
      </c>
      <c r="M51" t="s">
        <v>2976</v>
      </c>
      <c r="N51" s="26">
        <v>1000</v>
      </c>
    </row>
    <row r="52" spans="1:14">
      <c r="A52" s="166" t="s">
        <v>2890</v>
      </c>
      <c r="B52" s="10">
        <v>7.0000000000000007E-2</v>
      </c>
      <c r="M52" t="s">
        <v>2978</v>
      </c>
      <c r="N52" s="26">
        <v>1000</v>
      </c>
    </row>
    <row r="53" spans="1:14">
      <c r="A53" s="167" t="s">
        <v>2857</v>
      </c>
      <c r="B53" s="10">
        <v>7.0000000000000007E-2</v>
      </c>
      <c r="M53" t="s">
        <v>1857</v>
      </c>
      <c r="N53" s="26">
        <v>5000</v>
      </c>
    </row>
    <row r="54" spans="1:14">
      <c r="M54" t="s">
        <v>2980</v>
      </c>
      <c r="N54" s="26">
        <v>1000</v>
      </c>
    </row>
    <row r="55" spans="1:14">
      <c r="M55" t="s">
        <v>2491</v>
      </c>
      <c r="N55" s="26">
        <v>5000</v>
      </c>
    </row>
    <row r="56" spans="1:14">
      <c r="A56" t="s">
        <v>2984</v>
      </c>
      <c r="M56" t="s">
        <v>2492</v>
      </c>
      <c r="N56" t="s">
        <v>2961</v>
      </c>
    </row>
    <row r="57" spans="1:14">
      <c r="A57" s="163" t="s">
        <v>2860</v>
      </c>
      <c r="B57" s="10">
        <v>0.7</v>
      </c>
      <c r="C57" s="5" t="s">
        <v>2813</v>
      </c>
      <c r="D57" s="5">
        <v>0.99999999999999989</v>
      </c>
      <c r="E57" s="5"/>
      <c r="F57" s="5"/>
      <c r="G57" s="5"/>
      <c r="M57" t="s">
        <v>1646</v>
      </c>
      <c r="N57" s="26">
        <v>50000</v>
      </c>
    </row>
    <row r="58" spans="1:14">
      <c r="A58" s="163" t="s">
        <v>2861</v>
      </c>
      <c r="B58" s="10">
        <v>0.1</v>
      </c>
      <c r="C58" s="5" t="s">
        <v>2264</v>
      </c>
      <c r="D58" s="5" t="s">
        <v>1494</v>
      </c>
      <c r="E58" s="5" t="s">
        <v>1412</v>
      </c>
      <c r="F58" s="5" t="s">
        <v>2268</v>
      </c>
      <c r="G58" s="5" t="s">
        <v>2916</v>
      </c>
    </row>
    <row r="59" spans="1:14">
      <c r="A59" s="163" t="s">
        <v>2834</v>
      </c>
      <c r="B59" s="10">
        <v>0.1</v>
      </c>
      <c r="C59" s="5" t="s">
        <v>2265</v>
      </c>
      <c r="D59" s="5">
        <v>1.15594741666667E-2</v>
      </c>
      <c r="E59" s="5">
        <v>1.2181921988717924E-2</v>
      </c>
      <c r="F59" s="5">
        <v>1.0538474166797427</v>
      </c>
      <c r="G59" s="5">
        <v>0.15638624249045607</v>
      </c>
    </row>
    <row r="60" spans="1:14">
      <c r="A60" s="163" t="s">
        <v>2840</v>
      </c>
      <c r="B60" s="10">
        <v>0</v>
      </c>
      <c r="C60" s="5" t="s">
        <v>2266</v>
      </c>
      <c r="D60" s="5">
        <v>1.0200000000000001E-2</v>
      </c>
      <c r="E60" s="5">
        <v>1.142562110276173E-2</v>
      </c>
      <c r="F60" s="5">
        <v>1.1201589316433067</v>
      </c>
      <c r="G60" s="5">
        <v>0.14606014548571045</v>
      </c>
    </row>
    <row r="61" spans="1:14">
      <c r="A61" s="164" t="s">
        <v>2873</v>
      </c>
      <c r="B61" s="10">
        <v>0</v>
      </c>
      <c r="C61" s="5" t="s">
        <v>2267</v>
      </c>
      <c r="D61" s="5">
        <v>1.01E-2</v>
      </c>
      <c r="E61" s="5">
        <v>1.1336122903526834E-2</v>
      </c>
      <c r="F61" s="5">
        <v>1.1223884062897855</v>
      </c>
      <c r="G61" s="5">
        <v>0.1448437980298265</v>
      </c>
    </row>
    <row r="62" spans="1:14">
      <c r="A62" s="164" t="s">
        <v>2842</v>
      </c>
      <c r="B62" s="10">
        <v>0.1</v>
      </c>
    </row>
    <row r="64" spans="1:14">
      <c r="A64" t="s">
        <v>2985</v>
      </c>
    </row>
    <row r="65" spans="1:7">
      <c r="A65" s="163" t="s">
        <v>2860</v>
      </c>
      <c r="B65" s="10">
        <v>0.5</v>
      </c>
      <c r="C65" s="5" t="s">
        <v>2264</v>
      </c>
      <c r="D65" s="5" t="s">
        <v>1494</v>
      </c>
      <c r="E65" s="5" t="s">
        <v>1412</v>
      </c>
      <c r="F65" s="5" t="s">
        <v>2268</v>
      </c>
      <c r="G65" s="5" t="s">
        <v>2916</v>
      </c>
    </row>
    <row r="66" spans="1:7">
      <c r="A66" s="163" t="s">
        <v>2861</v>
      </c>
      <c r="B66" s="10">
        <v>0.1</v>
      </c>
      <c r="C66" s="5" t="s">
        <v>2265</v>
      </c>
      <c r="D66" s="5">
        <v>1.15594741666667E-2</v>
      </c>
      <c r="E66" s="5">
        <v>1.62192074422947E-2</v>
      </c>
      <c r="F66" s="5">
        <v>1.4031094501742103</v>
      </c>
      <c r="G66" s="5">
        <v>0.21296645486462218</v>
      </c>
    </row>
    <row r="67" spans="1:7">
      <c r="A67" s="163" t="s">
        <v>2834</v>
      </c>
      <c r="B67" s="10">
        <v>0.1</v>
      </c>
      <c r="C67" s="5" t="s">
        <v>2266</v>
      </c>
      <c r="D67" s="5">
        <v>1.0200000000000001E-2</v>
      </c>
      <c r="E67" s="5">
        <v>1.206204155470335E-2</v>
      </c>
      <c r="F67" s="5">
        <v>1.1825530935983675</v>
      </c>
      <c r="G67" s="5">
        <v>0.15474379683163897</v>
      </c>
    </row>
    <row r="68" spans="1:7">
      <c r="A68" s="163" t="s">
        <v>2840</v>
      </c>
      <c r="B68" s="10">
        <v>0</v>
      </c>
      <c r="C68" s="5" t="s">
        <v>2267</v>
      </c>
      <c r="D68" s="5">
        <v>1.01E-2</v>
      </c>
      <c r="E68" s="5">
        <v>1.2222906303143844E-2</v>
      </c>
      <c r="F68" s="5">
        <v>1.2101887428855291</v>
      </c>
      <c r="G68" s="5">
        <v>0.1569482472333128</v>
      </c>
    </row>
    <row r="69" spans="1:7">
      <c r="A69" s="164" t="s">
        <v>2873</v>
      </c>
      <c r="B69" s="10">
        <v>0</v>
      </c>
    </row>
    <row r="70" spans="1:7">
      <c r="A70" s="164" t="s">
        <v>2842</v>
      </c>
      <c r="B70" s="10">
        <v>0.1</v>
      </c>
    </row>
    <row r="71" spans="1:7">
      <c r="A71" s="165" t="s">
        <v>2919</v>
      </c>
      <c r="B71" s="10">
        <v>0.05</v>
      </c>
    </row>
    <row r="72" spans="1:7">
      <c r="A72" s="165" t="s">
        <v>2905</v>
      </c>
      <c r="B72" s="10">
        <v>0.05</v>
      </c>
    </row>
    <row r="73" spans="1:7">
      <c r="A73" s="165" t="s">
        <v>2851</v>
      </c>
      <c r="B73" s="10">
        <v>0</v>
      </c>
    </row>
    <row r="74" spans="1:7">
      <c r="A74" s="167" t="s">
        <v>2857</v>
      </c>
      <c r="B74" s="10">
        <v>0</v>
      </c>
    </row>
    <row r="75" spans="1:7">
      <c r="A75" s="166" t="s">
        <v>2917</v>
      </c>
      <c r="B75" s="10">
        <v>0.1</v>
      </c>
    </row>
    <row r="77" spans="1:7">
      <c r="A77" t="s">
        <v>2987</v>
      </c>
    </row>
    <row r="78" spans="1:7">
      <c r="A78" s="163" t="s">
        <v>2860</v>
      </c>
      <c r="B78" s="10">
        <v>0.25</v>
      </c>
      <c r="C78" s="5" t="s">
        <v>2813</v>
      </c>
      <c r="D78" s="5">
        <v>0.99999999999999989</v>
      </c>
      <c r="E78" s="5"/>
      <c r="F78" s="5"/>
      <c r="G78" s="5"/>
    </row>
    <row r="79" spans="1:7">
      <c r="A79" s="163" t="s">
        <v>2861</v>
      </c>
      <c r="B79" s="10">
        <v>0.1</v>
      </c>
      <c r="C79" s="5" t="s">
        <v>2264</v>
      </c>
      <c r="D79" s="5" t="s">
        <v>1494</v>
      </c>
      <c r="E79" s="5" t="s">
        <v>1412</v>
      </c>
      <c r="F79" s="5" t="s">
        <v>2268</v>
      </c>
      <c r="G79" s="5" t="s">
        <v>2916</v>
      </c>
    </row>
    <row r="80" spans="1:7">
      <c r="A80" s="163" t="s">
        <v>2834</v>
      </c>
      <c r="B80" s="10">
        <v>0.1</v>
      </c>
      <c r="C80" s="5" t="s">
        <v>2265</v>
      </c>
      <c r="D80" s="5">
        <v>1.15594741666667E-2</v>
      </c>
      <c r="E80" s="5">
        <v>1.9398761515872474E-2</v>
      </c>
      <c r="F80" s="5">
        <v>1.6781698921748027</v>
      </c>
      <c r="G80" s="5">
        <v>0.25930004668195195</v>
      </c>
    </row>
    <row r="81" spans="1:7">
      <c r="A81" s="163" t="s">
        <v>2838</v>
      </c>
      <c r="B81" s="10">
        <v>0</v>
      </c>
      <c r="C81" s="5" t="s">
        <v>2266</v>
      </c>
      <c r="D81" s="5">
        <v>1.0200000000000001E-2</v>
      </c>
      <c r="E81" s="5">
        <v>1.2507394013476437E-2</v>
      </c>
      <c r="F81" s="5">
        <v>1.2262150993604348</v>
      </c>
      <c r="G81" s="5">
        <v>0.16085624192183423</v>
      </c>
    </row>
    <row r="82" spans="1:7">
      <c r="A82" s="163" t="s">
        <v>2840</v>
      </c>
      <c r="B82" s="10">
        <v>0</v>
      </c>
      <c r="C82" s="5" t="s">
        <v>2267</v>
      </c>
      <c r="D82" s="5">
        <v>1.01E-2</v>
      </c>
      <c r="E82" s="5">
        <v>1.3533152189136323E-2</v>
      </c>
      <c r="F82" s="5">
        <v>1.3399160583303291</v>
      </c>
      <c r="G82" s="5">
        <v>0.17504772483522735</v>
      </c>
    </row>
    <row r="83" spans="1:7">
      <c r="A83" s="164" t="s">
        <v>2873</v>
      </c>
      <c r="B83" s="10">
        <v>0</v>
      </c>
    </row>
    <row r="84" spans="1:7">
      <c r="A84" s="164" t="s">
        <v>2842</v>
      </c>
      <c r="B84" s="10">
        <v>0.1</v>
      </c>
    </row>
    <row r="85" spans="1:7">
      <c r="A85" s="165" t="s">
        <v>2919</v>
      </c>
      <c r="B85" s="10">
        <v>0.1</v>
      </c>
    </row>
    <row r="86" spans="1:7">
      <c r="A86" s="165" t="s">
        <v>2905</v>
      </c>
      <c r="B86" s="10">
        <v>0.1</v>
      </c>
    </row>
    <row r="87" spans="1:7">
      <c r="A87" s="165" t="s">
        <v>2851</v>
      </c>
      <c r="B87" s="10">
        <v>0.05</v>
      </c>
    </row>
    <row r="88" spans="1:7">
      <c r="A88" s="166" t="s">
        <v>2854</v>
      </c>
      <c r="B88" s="10">
        <v>0.1</v>
      </c>
    </row>
    <row r="89" spans="1:7">
      <c r="A89" s="166" t="s">
        <v>2917</v>
      </c>
      <c r="B89" s="10">
        <v>0.1</v>
      </c>
    </row>
    <row r="90" spans="1:7">
      <c r="A90" s="166" t="s">
        <v>2890</v>
      </c>
      <c r="B90" s="10">
        <v>0</v>
      </c>
    </row>
    <row r="91" spans="1:7">
      <c r="A91" s="167" t="s">
        <v>2857</v>
      </c>
      <c r="B91" s="10">
        <v>0</v>
      </c>
    </row>
    <row r="93" spans="1:7">
      <c r="A93" t="s">
        <v>2988</v>
      </c>
    </row>
    <row r="94" spans="1:7">
      <c r="A94" s="163" t="s">
        <v>2860</v>
      </c>
      <c r="B94" s="10">
        <v>0.12</v>
      </c>
      <c r="C94" s="6" t="s">
        <v>2813</v>
      </c>
      <c r="D94" s="2">
        <f>SUM(K:K)</f>
        <v>87030</v>
      </c>
    </row>
    <row r="95" spans="1:7">
      <c r="A95" s="163" t="s">
        <v>2861</v>
      </c>
      <c r="B95" s="10">
        <v>0.1</v>
      </c>
      <c r="C95" s="6" t="s">
        <v>2264</v>
      </c>
      <c r="D95" s="6" t="s">
        <v>1494</v>
      </c>
      <c r="E95" s="6" t="s">
        <v>1412</v>
      </c>
      <c r="F95" s="6" t="s">
        <v>2268</v>
      </c>
      <c r="G95" s="6" t="s">
        <v>2916</v>
      </c>
    </row>
    <row r="96" spans="1:7">
      <c r="A96" s="163" t="s">
        <v>2834</v>
      </c>
      <c r="B96" s="10">
        <v>0.1</v>
      </c>
      <c r="C96" s="6" t="s">
        <v>2265</v>
      </c>
      <c r="D96" s="5">
        <v>1.15594741666667E-2</v>
      </c>
      <c r="E96" s="8">
        <v>2.014073628738091E-2</v>
      </c>
      <c r="F96" s="8">
        <v>1.7423574807113142</v>
      </c>
      <c r="G96" s="5">
        <v>0.27034324342468397</v>
      </c>
    </row>
    <row r="97" spans="1:7">
      <c r="A97" s="163" t="s">
        <v>2838</v>
      </c>
      <c r="B97" s="10">
        <v>0</v>
      </c>
      <c r="C97" s="6" t="s">
        <v>2266</v>
      </c>
      <c r="D97" s="8">
        <v>1.0200000000000001E-2</v>
      </c>
      <c r="E97" s="8">
        <v>1.2221453403957279E-2</v>
      </c>
      <c r="F97" s="8">
        <v>1.1981817062703215</v>
      </c>
      <c r="G97" s="5">
        <v>0.15692831981353006</v>
      </c>
    </row>
    <row r="98" spans="1:7">
      <c r="A98" s="163" t="s">
        <v>2840</v>
      </c>
      <c r="B98" s="10">
        <v>0</v>
      </c>
      <c r="C98" s="6" t="s">
        <v>2267</v>
      </c>
      <c r="D98" s="8">
        <v>1.01E-2</v>
      </c>
      <c r="E98" s="8">
        <v>1.2719084975826866E-2</v>
      </c>
      <c r="F98" s="8">
        <v>1.2593153441412739</v>
      </c>
      <c r="G98" s="5">
        <v>0.1637720790701005</v>
      </c>
    </row>
    <row r="99" spans="1:7">
      <c r="A99" s="164" t="s">
        <v>2873</v>
      </c>
      <c r="B99" s="10">
        <v>0</v>
      </c>
    </row>
    <row r="100" spans="1:7">
      <c r="A100" s="164" t="s">
        <v>2842</v>
      </c>
      <c r="B100" s="10">
        <v>0.1</v>
      </c>
    </row>
    <row r="101" spans="1:7">
      <c r="A101" s="164" t="s">
        <v>2846</v>
      </c>
      <c r="B101" s="10">
        <v>0.1</v>
      </c>
    </row>
    <row r="102" spans="1:7">
      <c r="A102" s="165" t="s">
        <v>2919</v>
      </c>
      <c r="B102" s="10">
        <v>0.1</v>
      </c>
    </row>
    <row r="103" spans="1:7">
      <c r="A103" s="165" t="s">
        <v>2905</v>
      </c>
      <c r="B103" s="10">
        <v>0.1</v>
      </c>
    </row>
    <row r="104" spans="1:7">
      <c r="A104" s="165" t="s">
        <v>2851</v>
      </c>
      <c r="B104" s="10">
        <v>0.08</v>
      </c>
    </row>
    <row r="105" spans="1:7">
      <c r="A105" s="166" t="s">
        <v>2854</v>
      </c>
      <c r="B105" s="10">
        <v>0</v>
      </c>
    </row>
    <row r="106" spans="1:7">
      <c r="A106" s="166" t="s">
        <v>2917</v>
      </c>
      <c r="B106" s="10">
        <v>0.1</v>
      </c>
    </row>
    <row r="107" spans="1:7">
      <c r="A107" s="166" t="s">
        <v>2890</v>
      </c>
      <c r="B107" s="10">
        <v>0</v>
      </c>
    </row>
    <row r="108" spans="1:7">
      <c r="A108" s="167" t="s">
        <v>2857</v>
      </c>
      <c r="B108" s="10">
        <v>0</v>
      </c>
    </row>
    <row r="109" spans="1:7">
      <c r="A109" s="166" t="s">
        <v>2889</v>
      </c>
      <c r="B109" s="10">
        <v>0.1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35BCE-B3AA-1E43-805E-784C7D498966}">
  <dimension ref="A1:G17"/>
  <sheetViews>
    <sheetView tabSelected="1" workbookViewId="0">
      <selection activeCell="B15" sqref="B15:B17"/>
    </sheetView>
  </sheetViews>
  <sheetFormatPr baseColWidth="10" defaultRowHeight="15"/>
  <cols>
    <col min="1" max="1" width="25.33203125" bestFit="1" customWidth="1"/>
  </cols>
  <sheetData>
    <row r="1" spans="1:7">
      <c r="A1" s="6" t="s">
        <v>2915</v>
      </c>
      <c r="B1" s="6"/>
    </row>
    <row r="2" spans="1:7">
      <c r="A2" s="169" t="s">
        <v>2860</v>
      </c>
      <c r="B2" s="10">
        <v>1</v>
      </c>
    </row>
    <row r="4" spans="1:7">
      <c r="A4" s="163" t="s">
        <v>2860</v>
      </c>
      <c r="B4" s="10">
        <v>0.8</v>
      </c>
      <c r="C4" s="5" t="s">
        <v>2813</v>
      </c>
      <c r="D4" s="5">
        <v>1.0000000000000002</v>
      </c>
      <c r="E4" s="5"/>
      <c r="F4" s="5"/>
      <c r="G4" s="5"/>
    </row>
    <row r="5" spans="1:7">
      <c r="A5" s="163" t="s">
        <v>2861</v>
      </c>
      <c r="B5" s="10">
        <v>0.04</v>
      </c>
      <c r="C5" s="5" t="s">
        <v>2264</v>
      </c>
      <c r="D5" s="5" t="s">
        <v>1494</v>
      </c>
      <c r="E5" s="5" t="s">
        <v>1412</v>
      </c>
      <c r="F5" s="5" t="s">
        <v>2268</v>
      </c>
      <c r="G5" s="5" t="s">
        <v>2916</v>
      </c>
    </row>
    <row r="6" spans="1:7">
      <c r="A6" s="163" t="s">
        <v>2865</v>
      </c>
      <c r="B6" s="10">
        <v>0.05</v>
      </c>
      <c r="C6" s="5" t="s">
        <v>2265</v>
      </c>
      <c r="D6" s="5">
        <v>1.15594741666667E-2</v>
      </c>
      <c r="E6" s="5">
        <v>1.1593499999999998E-2</v>
      </c>
      <c r="F6" s="5">
        <v>1.0029435450819568</v>
      </c>
      <c r="G6" s="5">
        <v>0.14834494091013783</v>
      </c>
    </row>
    <row r="7" spans="1:7">
      <c r="A7" s="163" t="s">
        <v>2869</v>
      </c>
      <c r="B7" s="10">
        <v>0.04</v>
      </c>
      <c r="C7" s="5" t="s">
        <v>2266</v>
      </c>
      <c r="D7" s="5">
        <v>1.0200000000000001E-2</v>
      </c>
      <c r="E7" s="5">
        <v>1.0442208333333336E-2</v>
      </c>
      <c r="F7" s="5">
        <v>1.02374591503268</v>
      </c>
      <c r="G7" s="5">
        <v>0.13275960149444765</v>
      </c>
    </row>
    <row r="8" spans="1:7">
      <c r="A8" s="164" t="s">
        <v>2873</v>
      </c>
      <c r="B8" s="10">
        <v>7.0000000000000007E-2</v>
      </c>
      <c r="C8" s="5" t="s">
        <v>2267</v>
      </c>
      <c r="D8" s="5">
        <v>1.01E-2</v>
      </c>
      <c r="E8" s="5">
        <v>1.0424277777777777E-2</v>
      </c>
      <c r="F8" s="5">
        <v>1.0321067106710671</v>
      </c>
      <c r="G8" s="5">
        <v>0.13251841172723866</v>
      </c>
    </row>
    <row r="10" spans="1:7">
      <c r="A10" s="163" t="s">
        <v>2860</v>
      </c>
      <c r="B10" s="10">
        <v>0.5</v>
      </c>
      <c r="C10" s="5" t="s">
        <v>2813</v>
      </c>
      <c r="D10" s="5">
        <v>1</v>
      </c>
      <c r="E10" s="5"/>
      <c r="F10" s="5"/>
      <c r="G10" s="5"/>
    </row>
    <row r="11" spans="1:7">
      <c r="A11" s="163" t="s">
        <v>2861</v>
      </c>
      <c r="B11" s="10">
        <v>0.05</v>
      </c>
      <c r="C11" s="5" t="s">
        <v>2264</v>
      </c>
      <c r="D11" s="5" t="s">
        <v>1494</v>
      </c>
      <c r="E11" s="5" t="s">
        <v>1412</v>
      </c>
      <c r="F11" s="5" t="s">
        <v>2268</v>
      </c>
      <c r="G11" s="5" t="s">
        <v>2916</v>
      </c>
    </row>
    <row r="12" spans="1:7">
      <c r="A12" s="163" t="s">
        <v>2865</v>
      </c>
      <c r="B12" s="10">
        <v>0.06</v>
      </c>
      <c r="C12" s="5" t="s">
        <v>2265</v>
      </c>
      <c r="D12" s="5">
        <v>1.15594741666667E-2</v>
      </c>
      <c r="E12" s="5">
        <v>1.2470083333333331E-2</v>
      </c>
      <c r="F12" s="5">
        <v>1.0787760025704711</v>
      </c>
      <c r="G12" s="5">
        <v>0.16034301830697029</v>
      </c>
    </row>
    <row r="13" spans="1:7">
      <c r="A13" s="163" t="s">
        <v>2869</v>
      </c>
      <c r="B13" s="10">
        <v>0.06</v>
      </c>
      <c r="C13" s="5" t="s">
        <v>2266</v>
      </c>
      <c r="D13" s="5">
        <v>1.0200000000000001E-2</v>
      </c>
      <c r="E13" s="5">
        <v>1.0844958333333333E-2</v>
      </c>
      <c r="F13" s="5">
        <v>1.0632312091503267</v>
      </c>
      <c r="G13" s="5">
        <v>0.13818954565993091</v>
      </c>
    </row>
    <row r="14" spans="1:7">
      <c r="A14" s="164" t="s">
        <v>2873</v>
      </c>
      <c r="B14" s="10">
        <v>0.1</v>
      </c>
      <c r="C14" s="5" t="s">
        <v>2267</v>
      </c>
      <c r="D14" s="5">
        <v>1.01E-2</v>
      </c>
      <c r="E14" s="5">
        <v>1.0733333333333333E-2</v>
      </c>
      <c r="F14" s="5">
        <v>1.0627062706270627</v>
      </c>
      <c r="G14" s="5">
        <v>0.13668221334888053</v>
      </c>
    </row>
    <row r="15" spans="1:7">
      <c r="A15" s="165" t="s">
        <v>3044</v>
      </c>
      <c r="B15" s="10">
        <v>7.0000000000000007E-2</v>
      </c>
    </row>
    <row r="16" spans="1:7">
      <c r="A16" s="165" t="s">
        <v>2919</v>
      </c>
      <c r="B16" s="10">
        <v>0.08</v>
      </c>
    </row>
    <row r="17" spans="1:2">
      <c r="A17" s="165" t="s">
        <v>2905</v>
      </c>
      <c r="B17" s="10">
        <v>0.08</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BB27-227C-5242-B0F4-BDDCD2FAB619}">
  <sheetPr filterMode="1"/>
  <dimension ref="A1:L84"/>
  <sheetViews>
    <sheetView zoomScale="118" zoomScaleNormal="118" workbookViewId="0">
      <selection activeCell="A3" sqref="A3:E7"/>
    </sheetView>
  </sheetViews>
  <sheetFormatPr baseColWidth="10" defaultRowHeight="15"/>
  <cols>
    <col min="1" max="1" width="64.6640625" bestFit="1" customWidth="1"/>
    <col min="5" max="5" width="9.5" customWidth="1"/>
    <col min="6" max="6" width="6.33203125" customWidth="1"/>
    <col min="7" max="7" width="8" style="161" customWidth="1"/>
    <col min="8" max="8" width="10.1640625" customWidth="1"/>
  </cols>
  <sheetData>
    <row r="1" spans="1:7">
      <c r="G1" s="190"/>
    </row>
    <row r="2" spans="1:7">
      <c r="G2" s="191"/>
    </row>
    <row r="3" spans="1:7">
      <c r="A3" s="6" t="s">
        <v>2813</v>
      </c>
      <c r="B3" s="2">
        <f>SUM(B24:B84)</f>
        <v>1</v>
      </c>
      <c r="G3" s="191"/>
    </row>
    <row r="4" spans="1:7">
      <c r="A4" s="6" t="s">
        <v>2264</v>
      </c>
      <c r="B4" s="6" t="s">
        <v>1494</v>
      </c>
      <c r="C4" s="6" t="s">
        <v>1412</v>
      </c>
      <c r="D4" s="6" t="s">
        <v>2268</v>
      </c>
      <c r="E4" s="6" t="s">
        <v>2916</v>
      </c>
      <c r="G4" s="191"/>
    </row>
    <row r="5" spans="1:7">
      <c r="A5" s="6" t="s">
        <v>2265</v>
      </c>
      <c r="B5" s="5">
        <v>1.15594741666667E-2</v>
      </c>
      <c r="C5" s="8">
        <f>SUM(I24:I84)</f>
        <v>1.2470083333333331E-2</v>
      </c>
      <c r="D5" s="8">
        <f>C5/B5</f>
        <v>1.0787760025704711</v>
      </c>
      <c r="E5" s="5">
        <f>(C5+1)^12-1</f>
        <v>0.16034301830697029</v>
      </c>
      <c r="G5" s="191"/>
    </row>
    <row r="6" spans="1:7">
      <c r="A6" s="6" t="s">
        <v>2266</v>
      </c>
      <c r="B6" s="8">
        <v>1.0200000000000001E-2</v>
      </c>
      <c r="C6" s="8">
        <f>SUM(J24:J84)</f>
        <v>1.0844958333333333E-2</v>
      </c>
      <c r="D6" s="8">
        <f t="shared" ref="D6:D7" si="0">C6/B6</f>
        <v>1.0632312091503267</v>
      </c>
      <c r="E6" s="5">
        <f t="shared" ref="E6:E7" si="1">(C6+1)^12-1</f>
        <v>0.13818954565993091</v>
      </c>
      <c r="G6" s="191"/>
    </row>
    <row r="7" spans="1:7">
      <c r="A7" s="6" t="s">
        <v>2267</v>
      </c>
      <c r="B7" s="8">
        <v>1.01E-2</v>
      </c>
      <c r="C7" s="8">
        <f>SUM(K24:K84)</f>
        <v>1.0733333333333333E-2</v>
      </c>
      <c r="D7" s="8">
        <f t="shared" si="0"/>
        <v>1.0627062706270627</v>
      </c>
      <c r="E7" s="5">
        <f t="shared" si="1"/>
        <v>0.13668221334888053</v>
      </c>
      <c r="G7" s="191"/>
    </row>
    <row r="8" spans="1:7">
      <c r="G8" s="191"/>
    </row>
    <row r="9" spans="1:7">
      <c r="A9" s="195" t="s">
        <v>1454</v>
      </c>
      <c r="B9" s="196">
        <v>0.5</v>
      </c>
      <c r="G9" s="191"/>
    </row>
    <row r="10" spans="1:7">
      <c r="A10" s="195" t="s">
        <v>2861</v>
      </c>
      <c r="B10" s="196">
        <v>0.04</v>
      </c>
      <c r="G10" s="191"/>
    </row>
    <row r="11" spans="1:7">
      <c r="A11" s="195" t="s">
        <v>2865</v>
      </c>
      <c r="B11" s="196">
        <v>0.06</v>
      </c>
      <c r="G11" s="191"/>
    </row>
    <row r="12" spans="1:7">
      <c r="A12" s="195" t="s">
        <v>2869</v>
      </c>
      <c r="B12" s="196">
        <v>0.06</v>
      </c>
      <c r="G12" s="191"/>
    </row>
    <row r="13" spans="1:7">
      <c r="A13" s="195" t="s">
        <v>2873</v>
      </c>
      <c r="B13" s="196">
        <v>0.1</v>
      </c>
      <c r="G13" s="191"/>
    </row>
    <row r="14" spans="1:7">
      <c r="A14" s="195" t="s">
        <v>2903</v>
      </c>
      <c r="B14" s="196">
        <v>0.08</v>
      </c>
      <c r="G14" s="191"/>
    </row>
    <row r="15" spans="1:7">
      <c r="A15" s="195" t="s">
        <v>2902</v>
      </c>
      <c r="B15" s="196">
        <v>0.08</v>
      </c>
      <c r="G15" s="191"/>
    </row>
    <row r="16" spans="1:7">
      <c r="A16" s="195" t="s">
        <v>3046</v>
      </c>
      <c r="B16" s="196">
        <v>0.08</v>
      </c>
      <c r="G16" s="191"/>
    </row>
    <row r="17" spans="1:12">
      <c r="G17" s="191"/>
    </row>
    <row r="18" spans="1:12">
      <c r="G18" s="191"/>
    </row>
    <row r="19" spans="1:12">
      <c r="G19" s="191"/>
    </row>
    <row r="20" spans="1:12">
      <c r="G20" s="191"/>
    </row>
    <row r="21" spans="1:12">
      <c r="G21" s="191"/>
    </row>
    <row r="22" spans="1:12">
      <c r="G22" s="191"/>
    </row>
    <row r="23" spans="1:12">
      <c r="A23" s="192" t="s">
        <v>240</v>
      </c>
      <c r="B23" s="193" t="s">
        <v>138</v>
      </c>
      <c r="C23" s="194" t="s">
        <v>1424</v>
      </c>
      <c r="D23" s="194" t="s">
        <v>2334</v>
      </c>
      <c r="E23" s="194" t="s">
        <v>2335</v>
      </c>
      <c r="F23" s="194" t="s">
        <v>2336</v>
      </c>
      <c r="G23" s="193" t="s">
        <v>1266</v>
      </c>
      <c r="H23" s="193" t="s">
        <v>255</v>
      </c>
      <c r="I23" s="193" t="s">
        <v>2814</v>
      </c>
      <c r="J23" s="193" t="s">
        <v>2815</v>
      </c>
      <c r="K23" s="193" t="s">
        <v>2816</v>
      </c>
      <c r="L23" s="194" t="s">
        <v>241</v>
      </c>
    </row>
    <row r="24" spans="1:12" hidden="1">
      <c r="A24" s="162" t="s">
        <v>1494</v>
      </c>
      <c r="B24" s="10"/>
      <c r="C24" s="5">
        <v>1.0155000000000001E-2</v>
      </c>
      <c r="D24" s="5">
        <v>1.1591666666666665E-2</v>
      </c>
      <c r="E24" s="5">
        <v>1.0337500000000001E-2</v>
      </c>
      <c r="F24" s="5">
        <v>1.013611111111111E-2</v>
      </c>
      <c r="G24" s="6">
        <v>1</v>
      </c>
      <c r="H24" s="8" t="s">
        <v>2811</v>
      </c>
      <c r="I24" s="151">
        <f>B24*D24</f>
        <v>0</v>
      </c>
      <c r="J24" s="8">
        <f>E24*B24</f>
        <v>0</v>
      </c>
      <c r="K24" s="8">
        <f>F24*B24</f>
        <v>0</v>
      </c>
      <c r="L24" t="s">
        <v>3041</v>
      </c>
    </row>
    <row r="25" spans="1:12" hidden="1">
      <c r="A25" s="162" t="s">
        <v>2464</v>
      </c>
      <c r="B25" s="10"/>
      <c r="C25" s="5">
        <v>3.9650000000000006E-3</v>
      </c>
      <c r="D25" s="5">
        <v>3.4499999999999995E-3</v>
      </c>
      <c r="E25" s="5">
        <v>3.9749999999999994E-3</v>
      </c>
      <c r="F25" s="5">
        <v>3.6583333333333329E-3</v>
      </c>
      <c r="G25" s="6">
        <v>2</v>
      </c>
      <c r="H25" s="8" t="s">
        <v>2811</v>
      </c>
      <c r="I25" s="151">
        <f t="shared" ref="I25:I84" si="2">B25*D25</f>
        <v>0</v>
      </c>
      <c r="J25" s="8">
        <f t="shared" ref="J25:J84" si="3">E25*B25</f>
        <v>0</v>
      </c>
      <c r="K25" s="8">
        <f t="shared" ref="K25:K84" si="4">F25*B25</f>
        <v>0</v>
      </c>
      <c r="L25" t="s">
        <v>3041</v>
      </c>
    </row>
    <row r="26" spans="1:12" hidden="1">
      <c r="A26" s="162" t="s">
        <v>2465</v>
      </c>
      <c r="B26" s="10"/>
      <c r="C26" s="5">
        <v>1.0155000000000001E-2</v>
      </c>
      <c r="D26" s="5">
        <v>1.1591666666666665E-2</v>
      </c>
      <c r="E26" s="5">
        <v>1.0341666666666667E-2</v>
      </c>
      <c r="F26" s="5">
        <v>1.013611111111111E-2</v>
      </c>
      <c r="G26" s="6">
        <v>3</v>
      </c>
      <c r="H26" s="8" t="s">
        <v>2811</v>
      </c>
      <c r="I26" s="151">
        <f t="shared" si="2"/>
        <v>0</v>
      </c>
      <c r="J26" s="8">
        <f t="shared" si="3"/>
        <v>0</v>
      </c>
      <c r="K26" s="8">
        <f t="shared" si="4"/>
        <v>0</v>
      </c>
      <c r="L26" t="s">
        <v>3042</v>
      </c>
    </row>
    <row r="27" spans="1:12" hidden="1">
      <c r="A27" s="162" t="s">
        <v>2466</v>
      </c>
      <c r="B27" s="10"/>
      <c r="C27" s="5">
        <v>1.4465000000000002E-2</v>
      </c>
      <c r="D27" s="5">
        <v>2.8399999999999995E-2</v>
      </c>
      <c r="E27" s="5">
        <v>1.7495833333333332E-2</v>
      </c>
      <c r="F27" s="5">
        <v>1.7330555555555561E-2</v>
      </c>
      <c r="G27" s="6">
        <v>4</v>
      </c>
      <c r="H27" s="8" t="s">
        <v>2811</v>
      </c>
      <c r="I27" s="151">
        <f t="shared" si="2"/>
        <v>0</v>
      </c>
      <c r="J27" s="8">
        <f t="shared" si="3"/>
        <v>0</v>
      </c>
      <c r="K27" s="8">
        <f t="shared" si="4"/>
        <v>0</v>
      </c>
      <c r="L27" t="s">
        <v>3041</v>
      </c>
    </row>
    <row r="28" spans="1:12" hidden="1">
      <c r="A28" s="162" t="s">
        <v>2467</v>
      </c>
      <c r="B28" s="6"/>
      <c r="C28" s="5">
        <v>-6.7250000000000003E-4</v>
      </c>
      <c r="D28" s="5">
        <v>-1.01E-2</v>
      </c>
      <c r="E28" s="5">
        <v>-9.5833333333333393E-4</v>
      </c>
      <c r="F28" s="5">
        <v>4.0833333333333346E-4</v>
      </c>
      <c r="G28" s="6">
        <v>5</v>
      </c>
      <c r="H28" s="8" t="s">
        <v>2811</v>
      </c>
      <c r="I28" s="151">
        <f t="shared" si="2"/>
        <v>0</v>
      </c>
      <c r="J28" s="8">
        <f t="shared" si="3"/>
        <v>0</v>
      </c>
      <c r="K28" s="8">
        <f t="shared" si="4"/>
        <v>0</v>
      </c>
      <c r="L28" t="s">
        <v>3041</v>
      </c>
    </row>
    <row r="29" spans="1:12">
      <c r="A29" s="163" t="s">
        <v>2860</v>
      </c>
      <c r="B29" s="10">
        <v>0.5</v>
      </c>
      <c r="C29" s="5">
        <v>1.013E-2</v>
      </c>
      <c r="D29" s="5">
        <v>1.1549999999999998E-2</v>
      </c>
      <c r="E29" s="5">
        <v>1.03E-2</v>
      </c>
      <c r="F29" s="5">
        <v>1.0108333333333332E-2</v>
      </c>
      <c r="G29" s="6">
        <v>6</v>
      </c>
      <c r="H29" s="8" t="s">
        <v>2812</v>
      </c>
      <c r="I29" s="151">
        <f t="shared" si="2"/>
        <v>5.7749999999999989E-3</v>
      </c>
      <c r="J29" s="8">
        <f t="shared" si="3"/>
        <v>5.1500000000000001E-3</v>
      </c>
      <c r="K29" s="8">
        <f t="shared" si="4"/>
        <v>5.054166666666666E-3</v>
      </c>
      <c r="L29" t="s">
        <v>1358</v>
      </c>
    </row>
    <row r="30" spans="1:12">
      <c r="A30" s="163" t="s">
        <v>2861</v>
      </c>
      <c r="B30" s="10">
        <v>0.05</v>
      </c>
      <c r="C30" s="5">
        <v>1.0802500000000001E-2</v>
      </c>
      <c r="D30" s="5">
        <v>1.1933333333333332E-2</v>
      </c>
      <c r="E30" s="5">
        <v>1.0891666666666668E-2</v>
      </c>
      <c r="F30" s="5">
        <v>1.0855555555555556E-2</v>
      </c>
      <c r="G30" s="6">
        <v>7</v>
      </c>
      <c r="H30" s="8" t="s">
        <v>2812</v>
      </c>
      <c r="I30" s="151">
        <f t="shared" si="2"/>
        <v>5.9666666666666668E-4</v>
      </c>
      <c r="J30" s="8">
        <f t="shared" si="3"/>
        <v>5.4458333333333344E-4</v>
      </c>
      <c r="K30" s="8">
        <f t="shared" si="4"/>
        <v>5.4277777777777777E-4</v>
      </c>
      <c r="L30" t="s">
        <v>1358</v>
      </c>
    </row>
    <row r="31" spans="1:12">
      <c r="A31" s="163" t="s">
        <v>2834</v>
      </c>
      <c r="B31" s="10">
        <v>0</v>
      </c>
      <c r="C31" s="5">
        <v>1.1497499999999999E-2</v>
      </c>
      <c r="D31" s="5">
        <v>1.2633333333333335E-2</v>
      </c>
      <c r="E31" s="5">
        <v>1.1587500000000002E-2</v>
      </c>
      <c r="F31" s="5">
        <v>1.1505555555555555E-2</v>
      </c>
      <c r="G31" s="6">
        <v>8</v>
      </c>
      <c r="H31" s="8" t="s">
        <v>2812</v>
      </c>
      <c r="I31" s="151">
        <f t="shared" si="2"/>
        <v>0</v>
      </c>
      <c r="J31" s="8">
        <f t="shared" si="3"/>
        <v>0</v>
      </c>
      <c r="K31" s="8">
        <f t="shared" si="4"/>
        <v>0</v>
      </c>
      <c r="L31" t="s">
        <v>1358</v>
      </c>
    </row>
    <row r="32" spans="1:12" hidden="1">
      <c r="A32" s="163" t="s">
        <v>2835</v>
      </c>
      <c r="B32" s="10"/>
      <c r="C32" s="5">
        <v>1.1052500000000002E-2</v>
      </c>
      <c r="D32" s="5">
        <v>1.1883333333333331E-2</v>
      </c>
      <c r="E32" s="5">
        <v>1.1058333333333335E-2</v>
      </c>
      <c r="F32" s="5">
        <v>1.1047222222222224E-2</v>
      </c>
      <c r="G32" s="6">
        <v>9</v>
      </c>
      <c r="H32" s="8" t="s">
        <v>2812</v>
      </c>
      <c r="I32" s="151">
        <f t="shared" si="2"/>
        <v>0</v>
      </c>
      <c r="J32" s="8">
        <f t="shared" si="3"/>
        <v>0</v>
      </c>
      <c r="K32" s="8">
        <f t="shared" si="4"/>
        <v>0</v>
      </c>
      <c r="L32" t="s">
        <v>3041</v>
      </c>
    </row>
    <row r="33" spans="1:12" hidden="1">
      <c r="A33" s="163" t="s">
        <v>2836</v>
      </c>
      <c r="B33" s="10"/>
      <c r="C33" s="5">
        <v>1.1334999999999998E-2</v>
      </c>
      <c r="D33" s="5">
        <v>1.2583333333333334E-2</v>
      </c>
      <c r="E33" s="5">
        <v>1.1466666666666667E-2</v>
      </c>
      <c r="F33" s="5">
        <v>1.1347222222222224E-2</v>
      </c>
      <c r="G33" s="6">
        <v>10</v>
      </c>
      <c r="H33" s="8" t="s">
        <v>2812</v>
      </c>
      <c r="I33" s="151">
        <f t="shared" si="2"/>
        <v>0</v>
      </c>
      <c r="J33" s="8">
        <f t="shared" si="3"/>
        <v>0</v>
      </c>
      <c r="K33" s="8">
        <f t="shared" si="4"/>
        <v>0</v>
      </c>
      <c r="L33" t="s">
        <v>3042</v>
      </c>
    </row>
    <row r="34" spans="1:12">
      <c r="A34" s="163" t="s">
        <v>2862</v>
      </c>
      <c r="B34" s="10">
        <v>0</v>
      </c>
      <c r="C34" s="5">
        <v>1.1075000000000002E-2</v>
      </c>
      <c r="D34" s="5">
        <v>1.0408333333333334E-2</v>
      </c>
      <c r="E34" s="5">
        <v>9.9416666666666646E-3</v>
      </c>
      <c r="F34" s="5">
        <v>1.1933333333333336E-2</v>
      </c>
      <c r="G34" s="6">
        <v>11</v>
      </c>
      <c r="H34" s="8" t="s">
        <v>2812</v>
      </c>
      <c r="I34" s="151">
        <f t="shared" si="2"/>
        <v>0</v>
      </c>
      <c r="J34" s="8">
        <f t="shared" si="3"/>
        <v>0</v>
      </c>
      <c r="K34" s="8">
        <f t="shared" si="4"/>
        <v>0</v>
      </c>
      <c r="L34" t="s">
        <v>1358</v>
      </c>
    </row>
    <row r="35" spans="1:12" hidden="1">
      <c r="A35" s="163" t="s">
        <v>2863</v>
      </c>
      <c r="B35" s="10"/>
      <c r="C35" s="5">
        <v>1.0495000000000001E-2</v>
      </c>
      <c r="D35" s="5">
        <v>1.0791666666666666E-2</v>
      </c>
      <c r="E35" s="5">
        <v>1.04625E-2</v>
      </c>
      <c r="F35" s="5">
        <v>1.1055555555555555E-2</v>
      </c>
      <c r="G35" s="6">
        <v>12</v>
      </c>
      <c r="H35" s="8" t="s">
        <v>2812</v>
      </c>
      <c r="I35" s="151">
        <f t="shared" si="2"/>
        <v>0</v>
      </c>
      <c r="J35" s="8">
        <f t="shared" si="3"/>
        <v>0</v>
      </c>
      <c r="K35" s="8">
        <f t="shared" si="4"/>
        <v>0</v>
      </c>
      <c r="L35" t="s">
        <v>3041</v>
      </c>
    </row>
    <row r="36" spans="1:12" hidden="1">
      <c r="A36" s="163" t="s">
        <v>2864</v>
      </c>
      <c r="B36" s="10"/>
      <c r="C36" s="5">
        <v>1.0227499999999997E-2</v>
      </c>
      <c r="D36" s="5">
        <v>1.0041666666666666E-2</v>
      </c>
      <c r="E36" s="5">
        <v>1.0191666666666667E-2</v>
      </c>
      <c r="F36" s="5">
        <v>1.0919444444444445E-2</v>
      </c>
      <c r="G36" s="6">
        <v>13</v>
      </c>
      <c r="H36" s="8" t="s">
        <v>2812</v>
      </c>
      <c r="I36" s="151">
        <f t="shared" si="2"/>
        <v>0</v>
      </c>
      <c r="J36" s="8">
        <f t="shared" si="3"/>
        <v>0</v>
      </c>
      <c r="K36" s="8">
        <f t="shared" si="4"/>
        <v>0</v>
      </c>
      <c r="L36" t="s">
        <v>3041</v>
      </c>
    </row>
    <row r="37" spans="1:12" hidden="1">
      <c r="A37" s="163" t="s">
        <v>2837</v>
      </c>
      <c r="B37" s="10">
        <v>0</v>
      </c>
      <c r="C37" s="5">
        <v>1.1057499999999998E-2</v>
      </c>
      <c r="D37" s="5">
        <v>1.1416666666666667E-2</v>
      </c>
      <c r="E37" s="5">
        <v>1.0766666666666666E-2</v>
      </c>
      <c r="F37" s="5">
        <v>1.1213888888888886E-2</v>
      </c>
      <c r="G37" s="6">
        <v>14</v>
      </c>
      <c r="H37" s="8" t="s">
        <v>2812</v>
      </c>
      <c r="I37" s="151">
        <f t="shared" si="2"/>
        <v>0</v>
      </c>
      <c r="J37" s="8">
        <f t="shared" si="3"/>
        <v>0</v>
      </c>
      <c r="K37" s="8">
        <f t="shared" si="4"/>
        <v>0</v>
      </c>
      <c r="L37" t="s">
        <v>3041</v>
      </c>
    </row>
    <row r="38" spans="1:12">
      <c r="A38" s="163" t="s">
        <v>2865</v>
      </c>
      <c r="B38" s="10">
        <v>0.06</v>
      </c>
      <c r="C38" s="5">
        <v>1.0677499999999996E-2</v>
      </c>
      <c r="D38" s="5">
        <v>1.1558333333333332E-2</v>
      </c>
      <c r="E38" s="5">
        <v>1.0620833333333335E-2</v>
      </c>
      <c r="F38" s="5">
        <v>1.0758333333333328E-2</v>
      </c>
      <c r="G38" s="6">
        <v>15</v>
      </c>
      <c r="H38" s="8" t="s">
        <v>2812</v>
      </c>
      <c r="I38" s="151">
        <f t="shared" si="2"/>
        <v>6.9349999999999989E-4</v>
      </c>
      <c r="J38" s="8">
        <f t="shared" si="3"/>
        <v>6.3725000000000001E-4</v>
      </c>
      <c r="K38" s="8">
        <f t="shared" si="4"/>
        <v>6.454999999999997E-4</v>
      </c>
      <c r="L38" t="s">
        <v>1358</v>
      </c>
    </row>
    <row r="39" spans="1:12" hidden="1">
      <c r="A39" s="163" t="s">
        <v>2866</v>
      </c>
      <c r="B39" s="10"/>
      <c r="C39" s="5">
        <v>1.0334999999999999E-2</v>
      </c>
      <c r="D39" s="5">
        <v>1.1441666666666668E-2</v>
      </c>
      <c r="E39" s="5">
        <v>1.0174999999999998E-2</v>
      </c>
      <c r="F39" s="5">
        <v>1.0236111111111109E-2</v>
      </c>
      <c r="G39" s="6">
        <v>16</v>
      </c>
      <c r="H39" s="8" t="s">
        <v>2812</v>
      </c>
      <c r="I39" s="151">
        <f t="shared" si="2"/>
        <v>0</v>
      </c>
      <c r="J39" s="8">
        <f t="shared" si="3"/>
        <v>0</v>
      </c>
      <c r="K39" s="8">
        <f t="shared" si="4"/>
        <v>0</v>
      </c>
      <c r="L39" t="s">
        <v>3041</v>
      </c>
    </row>
    <row r="40" spans="1:12" hidden="1">
      <c r="A40" s="163" t="s">
        <v>2867</v>
      </c>
      <c r="B40" s="10">
        <v>0</v>
      </c>
      <c r="C40" s="5">
        <v>1.0174999999999998E-2</v>
      </c>
      <c r="D40" s="5">
        <v>1.0916666666666667E-2</v>
      </c>
      <c r="E40" s="5">
        <v>1.0333333333333332E-2</v>
      </c>
      <c r="F40" s="5">
        <v>1.0958333333333332E-2</v>
      </c>
      <c r="G40" s="6">
        <v>17</v>
      </c>
      <c r="H40" s="8" t="s">
        <v>2812</v>
      </c>
      <c r="I40" s="151">
        <f t="shared" si="2"/>
        <v>0</v>
      </c>
      <c r="J40" s="8">
        <f t="shared" si="3"/>
        <v>0</v>
      </c>
      <c r="K40" s="8">
        <f t="shared" si="4"/>
        <v>0</v>
      </c>
      <c r="L40" t="s">
        <v>3041</v>
      </c>
    </row>
    <row r="41" spans="1:12">
      <c r="A41" s="163" t="s">
        <v>2838</v>
      </c>
      <c r="B41" s="10">
        <v>0</v>
      </c>
      <c r="C41" s="5">
        <v>1.0249999999999999E-2</v>
      </c>
      <c r="D41" s="5">
        <v>1.1433333333333335E-2</v>
      </c>
      <c r="E41" s="5">
        <v>1.1162500000000001E-2</v>
      </c>
      <c r="F41" s="5">
        <v>1.1155555555555552E-2</v>
      </c>
      <c r="G41" s="6">
        <v>18</v>
      </c>
      <c r="H41" s="8" t="s">
        <v>2812</v>
      </c>
      <c r="I41" s="151">
        <f t="shared" si="2"/>
        <v>0</v>
      </c>
      <c r="J41" s="8">
        <f t="shared" si="3"/>
        <v>0</v>
      </c>
      <c r="K41" s="8">
        <f t="shared" si="4"/>
        <v>0</v>
      </c>
      <c r="L41" t="s">
        <v>1358</v>
      </c>
    </row>
    <row r="42" spans="1:12" hidden="1">
      <c r="A42" s="163" t="s">
        <v>2868</v>
      </c>
      <c r="B42" s="10"/>
      <c r="C42" s="5">
        <v>8.4200000000000004E-3</v>
      </c>
      <c r="D42" s="5">
        <v>8.2750000000000011E-3</v>
      </c>
      <c r="E42" s="5">
        <v>8.1333333333333327E-3</v>
      </c>
      <c r="F42" s="5">
        <v>8.9888888888888865E-3</v>
      </c>
      <c r="G42" s="6">
        <v>19</v>
      </c>
      <c r="H42" s="8" t="s">
        <v>2812</v>
      </c>
      <c r="I42" s="151">
        <f t="shared" si="2"/>
        <v>0</v>
      </c>
      <c r="J42" s="8">
        <f t="shared" si="3"/>
        <v>0</v>
      </c>
      <c r="K42" s="8">
        <f t="shared" si="4"/>
        <v>0</v>
      </c>
      <c r="L42" t="s">
        <v>3041</v>
      </c>
    </row>
    <row r="43" spans="1:12" hidden="1">
      <c r="A43" s="163" t="s">
        <v>2839</v>
      </c>
      <c r="B43" s="10"/>
      <c r="C43" s="5">
        <v>7.7000000000000002E-3</v>
      </c>
      <c r="D43" s="5">
        <v>6.4416666666666676E-3</v>
      </c>
      <c r="E43" s="5">
        <v>6.6000000000000017E-3</v>
      </c>
      <c r="F43" s="5">
        <v>8.2083333333333331E-3</v>
      </c>
      <c r="G43" s="6">
        <v>20</v>
      </c>
      <c r="H43" s="8" t="s">
        <v>2812</v>
      </c>
      <c r="I43" s="151">
        <f t="shared" si="2"/>
        <v>0</v>
      </c>
      <c r="J43" s="8">
        <f t="shared" si="3"/>
        <v>0</v>
      </c>
      <c r="K43" s="8">
        <f t="shared" si="4"/>
        <v>0</v>
      </c>
      <c r="L43" t="s">
        <v>3041</v>
      </c>
    </row>
    <row r="44" spans="1:12">
      <c r="A44" s="163" t="s">
        <v>2840</v>
      </c>
      <c r="B44" s="10"/>
      <c r="C44" s="5">
        <v>1.2202499999999998E-2</v>
      </c>
      <c r="D44" s="5">
        <v>1.3474999999999999E-2</v>
      </c>
      <c r="E44" s="5">
        <v>1.23625E-2</v>
      </c>
      <c r="F44" s="5">
        <v>1.2202777777777778E-2</v>
      </c>
      <c r="G44" s="6">
        <v>21</v>
      </c>
      <c r="H44" s="8" t="s">
        <v>2812</v>
      </c>
      <c r="I44" s="151">
        <f t="shared" si="2"/>
        <v>0</v>
      </c>
      <c r="J44" s="8">
        <f t="shared" si="3"/>
        <v>0</v>
      </c>
      <c r="K44" s="8">
        <f t="shared" si="4"/>
        <v>0</v>
      </c>
      <c r="L44" t="s">
        <v>1358</v>
      </c>
    </row>
    <row r="45" spans="1:12">
      <c r="A45" s="163" t="s">
        <v>2869</v>
      </c>
      <c r="B45" s="10">
        <v>0.06</v>
      </c>
      <c r="C45" s="5">
        <v>1.0202500000000003E-2</v>
      </c>
      <c r="D45" s="5">
        <v>1.1733333333333333E-2</v>
      </c>
      <c r="E45" s="5">
        <v>1.0645833333333334E-2</v>
      </c>
      <c r="F45" s="5">
        <v>1.0613888888888891E-2</v>
      </c>
      <c r="G45" s="6">
        <v>22</v>
      </c>
      <c r="H45" s="8" t="s">
        <v>2812</v>
      </c>
      <c r="I45" s="151">
        <f t="shared" si="2"/>
        <v>7.0399999999999998E-4</v>
      </c>
      <c r="J45" s="8">
        <f t="shared" si="3"/>
        <v>6.3874999999999999E-4</v>
      </c>
      <c r="K45" s="8">
        <f t="shared" si="4"/>
        <v>6.3683333333333344E-4</v>
      </c>
      <c r="L45" t="s">
        <v>1358</v>
      </c>
    </row>
    <row r="46" spans="1:12" hidden="1">
      <c r="A46" s="163" t="s">
        <v>2870</v>
      </c>
      <c r="B46" s="10"/>
      <c r="C46" s="5">
        <v>1.1340000000000001E-2</v>
      </c>
      <c r="D46" s="5">
        <v>1.2783333333333332E-2</v>
      </c>
      <c r="E46" s="5">
        <v>1.1679166666666664E-2</v>
      </c>
      <c r="F46" s="5">
        <v>1.1908333333333333E-2</v>
      </c>
      <c r="G46" s="6">
        <v>23</v>
      </c>
      <c r="H46" s="8" t="s">
        <v>2812</v>
      </c>
      <c r="I46" s="151">
        <f t="shared" si="2"/>
        <v>0</v>
      </c>
      <c r="J46" s="8">
        <f t="shared" si="3"/>
        <v>0</v>
      </c>
      <c r="K46" s="8">
        <f t="shared" si="4"/>
        <v>0</v>
      </c>
      <c r="L46" t="s">
        <v>3041</v>
      </c>
    </row>
    <row r="47" spans="1:12" hidden="1">
      <c r="A47" s="163" t="s">
        <v>2871</v>
      </c>
      <c r="B47" s="10"/>
      <c r="C47" s="5">
        <v>1.0047499999999997E-2</v>
      </c>
      <c r="D47" s="5">
        <v>1.0241666666666666E-2</v>
      </c>
      <c r="E47" s="5">
        <v>1.0454166666666667E-2</v>
      </c>
      <c r="F47" s="5">
        <v>9.8638888888888856E-3</v>
      </c>
      <c r="G47" s="6">
        <v>24</v>
      </c>
      <c r="H47" s="8" t="s">
        <v>2812</v>
      </c>
      <c r="I47" s="151">
        <f t="shared" si="2"/>
        <v>0</v>
      </c>
      <c r="J47" s="8">
        <f t="shared" si="3"/>
        <v>0</v>
      </c>
      <c r="K47" s="8">
        <f t="shared" si="4"/>
        <v>0</v>
      </c>
      <c r="L47" t="s">
        <v>3041</v>
      </c>
    </row>
    <row r="48" spans="1:12" hidden="1">
      <c r="A48" s="163" t="s">
        <v>2841</v>
      </c>
      <c r="B48" s="10"/>
      <c r="C48" s="5">
        <v>9.895000000000001E-3</v>
      </c>
      <c r="D48" s="5">
        <v>7.4000000000000003E-3</v>
      </c>
      <c r="E48" s="5">
        <v>9.4666666666666666E-3</v>
      </c>
      <c r="F48" s="5">
        <v>9.8388888888888883E-3</v>
      </c>
      <c r="G48" s="6">
        <v>25</v>
      </c>
      <c r="H48" s="8" t="s">
        <v>2812</v>
      </c>
      <c r="I48" s="151">
        <f t="shared" si="2"/>
        <v>0</v>
      </c>
      <c r="J48" s="8">
        <f t="shared" si="3"/>
        <v>0</v>
      </c>
      <c r="K48" s="8">
        <f t="shared" si="4"/>
        <v>0</v>
      </c>
      <c r="L48" t="s">
        <v>3041</v>
      </c>
    </row>
    <row r="49" spans="1:12" hidden="1">
      <c r="A49" s="164" t="s">
        <v>2872</v>
      </c>
      <c r="B49" s="10"/>
      <c r="C49" s="5">
        <v>1.0087500000000003E-2</v>
      </c>
      <c r="D49" s="5">
        <v>1.1566666666666668E-2</v>
      </c>
      <c r="E49" s="5">
        <v>1.02875E-2</v>
      </c>
      <c r="F49" s="5">
        <v>1.0077777777777778E-2</v>
      </c>
      <c r="G49" s="6">
        <v>27</v>
      </c>
      <c r="H49" s="8" t="s">
        <v>2812</v>
      </c>
      <c r="I49" s="151">
        <f t="shared" si="2"/>
        <v>0</v>
      </c>
      <c r="J49" s="8">
        <f t="shared" si="3"/>
        <v>0</v>
      </c>
      <c r="K49" s="8">
        <f t="shared" si="4"/>
        <v>0</v>
      </c>
      <c r="L49" t="s">
        <v>3041</v>
      </c>
    </row>
    <row r="50" spans="1:12">
      <c r="A50" s="164" t="s">
        <v>2873</v>
      </c>
      <c r="B50" s="10">
        <v>0.1</v>
      </c>
      <c r="C50" s="5">
        <v>1.2342500000000003E-2</v>
      </c>
      <c r="D50" s="5">
        <v>1.1841666666666667E-2</v>
      </c>
      <c r="E50" s="5">
        <v>1.156666666666667E-2</v>
      </c>
      <c r="F50" s="5">
        <v>1.3441666666666666E-2</v>
      </c>
      <c r="G50" s="6">
        <v>28</v>
      </c>
      <c r="H50" s="8" t="s">
        <v>2812</v>
      </c>
      <c r="I50" s="151">
        <f t="shared" si="2"/>
        <v>1.1841666666666667E-3</v>
      </c>
      <c r="J50" s="8">
        <f t="shared" si="3"/>
        <v>1.156666666666667E-3</v>
      </c>
      <c r="K50" s="8">
        <f t="shared" si="4"/>
        <v>1.3441666666666667E-3</v>
      </c>
      <c r="L50" t="s">
        <v>1358</v>
      </c>
    </row>
    <row r="51" spans="1:12">
      <c r="A51" s="164" t="s">
        <v>2914</v>
      </c>
      <c r="B51" s="10"/>
      <c r="C51" s="5">
        <v>9.5400000000000033E-3</v>
      </c>
      <c r="D51" s="5">
        <v>9.391666666666668E-3</v>
      </c>
      <c r="E51" s="5">
        <v>9.5875000000000005E-3</v>
      </c>
      <c r="F51" s="5">
        <v>9.452777777777777E-3</v>
      </c>
      <c r="G51" s="6">
        <v>29</v>
      </c>
      <c r="H51" s="8" t="s">
        <v>2812</v>
      </c>
      <c r="I51" s="151">
        <f t="shared" si="2"/>
        <v>0</v>
      </c>
      <c r="J51" s="8">
        <f t="shared" si="3"/>
        <v>0</v>
      </c>
      <c r="K51" s="8">
        <f t="shared" si="4"/>
        <v>0</v>
      </c>
      <c r="L51" t="s">
        <v>1358</v>
      </c>
    </row>
    <row r="52" spans="1:12" hidden="1">
      <c r="A52" s="164" t="s">
        <v>2875</v>
      </c>
      <c r="B52" s="10"/>
      <c r="C52" s="5">
        <v>6.7849999999999994E-3</v>
      </c>
      <c r="D52" s="5">
        <v>8.6416666666666673E-3</v>
      </c>
      <c r="E52" s="5">
        <v>6.8541666666666655E-3</v>
      </c>
      <c r="F52" s="5">
        <v>6.3916666666666653E-3</v>
      </c>
      <c r="G52" s="6">
        <v>30</v>
      </c>
      <c r="H52" s="8" t="s">
        <v>2812</v>
      </c>
      <c r="I52" s="151">
        <f t="shared" si="2"/>
        <v>0</v>
      </c>
      <c r="J52" s="8">
        <f t="shared" si="3"/>
        <v>0</v>
      </c>
      <c r="K52" s="8">
        <f t="shared" si="4"/>
        <v>0</v>
      </c>
      <c r="L52" t="s">
        <v>3041</v>
      </c>
    </row>
    <row r="53" spans="1:12" hidden="1">
      <c r="A53" s="164" t="s">
        <v>2876</v>
      </c>
      <c r="B53" s="10"/>
      <c r="C53" s="5">
        <v>9.0799999999999961E-3</v>
      </c>
      <c r="D53" s="5">
        <v>1.0383333333333333E-2</v>
      </c>
      <c r="E53" s="5">
        <v>8.4791666666666678E-3</v>
      </c>
      <c r="F53" s="5">
        <v>8.7472222222222187E-3</v>
      </c>
      <c r="G53" s="6">
        <v>31</v>
      </c>
      <c r="H53" s="8" t="s">
        <v>2812</v>
      </c>
      <c r="I53" s="151">
        <f t="shared" si="2"/>
        <v>0</v>
      </c>
      <c r="J53" s="8">
        <f t="shared" si="3"/>
        <v>0</v>
      </c>
      <c r="K53" s="8">
        <f t="shared" si="4"/>
        <v>0</v>
      </c>
      <c r="L53" t="s">
        <v>3042</v>
      </c>
    </row>
    <row r="54" spans="1:12">
      <c r="A54" s="164" t="s">
        <v>2842</v>
      </c>
      <c r="B54" s="10"/>
      <c r="C54" s="5">
        <v>2.0337500000000005E-2</v>
      </c>
      <c r="D54" s="5">
        <v>1.4900000000000002E-2</v>
      </c>
      <c r="E54" s="5">
        <v>1.8312499999999995E-2</v>
      </c>
      <c r="F54" s="5">
        <v>1.9866666666666671E-2</v>
      </c>
      <c r="G54" s="6">
        <v>32</v>
      </c>
      <c r="H54" s="8" t="s">
        <v>2812</v>
      </c>
      <c r="I54" s="151">
        <f t="shared" si="2"/>
        <v>0</v>
      </c>
      <c r="J54" s="8">
        <f t="shared" si="3"/>
        <v>0</v>
      </c>
      <c r="K54" s="8">
        <f t="shared" si="4"/>
        <v>0</v>
      </c>
      <c r="L54" t="s">
        <v>1358</v>
      </c>
    </row>
    <row r="55" spans="1:12" hidden="1">
      <c r="A55" s="165" t="s">
        <v>2877</v>
      </c>
      <c r="B55" s="10"/>
      <c r="C55" s="5">
        <v>5.8399999999999988E-3</v>
      </c>
      <c r="D55" s="5">
        <v>4.8416666666666669E-3</v>
      </c>
      <c r="E55" s="5">
        <v>5.7374999999999995E-3</v>
      </c>
      <c r="F55" s="5">
        <v>5.5972222222222213E-3</v>
      </c>
      <c r="G55" s="6">
        <v>33</v>
      </c>
      <c r="H55" s="8" t="s">
        <v>37</v>
      </c>
      <c r="I55" s="151">
        <f t="shared" si="2"/>
        <v>0</v>
      </c>
      <c r="J55" s="8">
        <f t="shared" si="3"/>
        <v>0</v>
      </c>
      <c r="K55" s="8">
        <f t="shared" si="4"/>
        <v>0</v>
      </c>
      <c r="L55" t="s">
        <v>3041</v>
      </c>
    </row>
    <row r="56" spans="1:12" hidden="1">
      <c r="A56" s="165" t="s">
        <v>2843</v>
      </c>
      <c r="B56" s="10"/>
      <c r="C56" s="5">
        <v>4.47E-3</v>
      </c>
      <c r="D56" s="5">
        <v>2.1833333333333327E-3</v>
      </c>
      <c r="E56" s="5">
        <v>4.1958333333333327E-3</v>
      </c>
      <c r="F56" s="5">
        <v>4.1194444444444455E-3</v>
      </c>
      <c r="G56" s="6">
        <v>34</v>
      </c>
      <c r="H56" s="8" t="s">
        <v>37</v>
      </c>
      <c r="I56" s="151">
        <f t="shared" si="2"/>
        <v>0</v>
      </c>
      <c r="J56" s="8">
        <f t="shared" si="3"/>
        <v>0</v>
      </c>
      <c r="K56" s="8">
        <f t="shared" si="4"/>
        <v>0</v>
      </c>
      <c r="L56" t="s">
        <v>3041</v>
      </c>
    </row>
    <row r="57" spans="1:12" hidden="1">
      <c r="A57" s="165" t="s">
        <v>2878</v>
      </c>
      <c r="B57" s="10"/>
      <c r="C57" s="5">
        <v>6.5174999999999981E-3</v>
      </c>
      <c r="D57" s="5">
        <v>5.3583333333333339E-3</v>
      </c>
      <c r="E57" s="5">
        <v>8.5874999999999979E-3</v>
      </c>
      <c r="F57" s="5">
        <v>7.1527777777777761E-3</v>
      </c>
      <c r="G57" s="6">
        <v>35</v>
      </c>
      <c r="H57" s="8" t="s">
        <v>37</v>
      </c>
      <c r="I57" s="151">
        <f t="shared" si="2"/>
        <v>0</v>
      </c>
      <c r="J57" s="8">
        <f t="shared" si="3"/>
        <v>0</v>
      </c>
      <c r="K57" s="8">
        <f t="shared" si="4"/>
        <v>0</v>
      </c>
      <c r="L57" t="s">
        <v>3041</v>
      </c>
    </row>
    <row r="58" spans="1:12">
      <c r="A58" s="165" t="s">
        <v>3044</v>
      </c>
      <c r="B58" s="10">
        <v>7.0000000000000007E-2</v>
      </c>
      <c r="C58" s="5">
        <v>9.8850000000000014E-3</v>
      </c>
      <c r="D58" s="5">
        <v>1.2391666666666669E-2</v>
      </c>
      <c r="E58" s="5">
        <v>1.1962499999999999E-2</v>
      </c>
      <c r="F58" s="5">
        <v>1.0100000000000003E-2</v>
      </c>
      <c r="G58" s="6">
        <v>36</v>
      </c>
      <c r="H58" s="8" t="s">
        <v>37</v>
      </c>
      <c r="I58" s="151">
        <f t="shared" si="2"/>
        <v>8.6741666666666694E-4</v>
      </c>
      <c r="J58" s="8">
        <f t="shared" si="3"/>
        <v>8.3737500000000001E-4</v>
      </c>
      <c r="K58" s="8">
        <f t="shared" si="4"/>
        <v>7.0700000000000027E-4</v>
      </c>
      <c r="L58" t="s">
        <v>1358</v>
      </c>
    </row>
    <row r="59" spans="1:12" hidden="1">
      <c r="A59" s="165" t="s">
        <v>2844</v>
      </c>
      <c r="B59" s="10"/>
      <c r="C59" s="5">
        <v>9.7299999999999991E-3</v>
      </c>
      <c r="D59" s="5">
        <v>1.3374999999999996E-2</v>
      </c>
      <c r="E59" s="5">
        <v>1.3204166666666664E-2</v>
      </c>
      <c r="F59" s="5">
        <v>1.010833333333333E-2</v>
      </c>
      <c r="G59" s="6">
        <v>37</v>
      </c>
      <c r="H59" s="8" t="s">
        <v>37</v>
      </c>
      <c r="I59" s="151">
        <f t="shared" si="2"/>
        <v>0</v>
      </c>
      <c r="J59" s="8">
        <f t="shared" si="3"/>
        <v>0</v>
      </c>
      <c r="K59" s="8">
        <f t="shared" si="4"/>
        <v>0</v>
      </c>
      <c r="L59" t="s">
        <v>3041</v>
      </c>
    </row>
    <row r="60" spans="1:12">
      <c r="A60" s="165" t="s">
        <v>2919</v>
      </c>
      <c r="B60" s="10">
        <v>0.08</v>
      </c>
      <c r="C60" s="5">
        <v>9.9999999999999985E-3</v>
      </c>
      <c r="D60" s="5">
        <v>1.4591666666666668E-2</v>
      </c>
      <c r="E60" s="5">
        <v>1.1387499999999997E-2</v>
      </c>
      <c r="F60" s="5">
        <v>1.0547222222222222E-2</v>
      </c>
      <c r="G60" s="6">
        <v>38</v>
      </c>
      <c r="H60" s="8" t="s">
        <v>37</v>
      </c>
      <c r="I60" s="151">
        <f t="shared" si="2"/>
        <v>1.1673333333333334E-3</v>
      </c>
      <c r="J60" s="8">
        <f t="shared" si="3"/>
        <v>9.109999999999997E-4</v>
      </c>
      <c r="K60" s="8">
        <f t="shared" si="4"/>
        <v>8.4377777777777771E-4</v>
      </c>
      <c r="L60" t="s">
        <v>1358</v>
      </c>
    </row>
    <row r="61" spans="1:12" hidden="1">
      <c r="A61" s="164" t="s">
        <v>2846</v>
      </c>
      <c r="B61" s="10"/>
      <c r="C61" s="5">
        <v>1.1142499999999998E-2</v>
      </c>
      <c r="D61" s="5">
        <v>1.1674999999999998E-2</v>
      </c>
      <c r="E61" s="5">
        <v>1.0895833333333334E-2</v>
      </c>
      <c r="F61" s="5">
        <v>1.1299999999999998E-2</v>
      </c>
      <c r="G61" s="6">
        <v>39</v>
      </c>
      <c r="H61" s="8" t="s">
        <v>2812</v>
      </c>
      <c r="I61" s="151">
        <f t="shared" si="2"/>
        <v>0</v>
      </c>
      <c r="J61" s="8">
        <f t="shared" si="3"/>
        <v>0</v>
      </c>
      <c r="K61" s="8">
        <f t="shared" si="4"/>
        <v>0</v>
      </c>
      <c r="L61" t="s">
        <v>3041</v>
      </c>
    </row>
    <row r="62" spans="1:12" hidden="1">
      <c r="A62" s="165" t="s">
        <v>2880</v>
      </c>
      <c r="B62" s="10"/>
      <c r="C62" s="5">
        <v>3.0824999999999993E-3</v>
      </c>
      <c r="D62" s="5">
        <v>-3.1166666666666682E-3</v>
      </c>
      <c r="E62" s="5">
        <v>4.9458333333333325E-3</v>
      </c>
      <c r="F62" s="5">
        <v>3.6861111111111105E-3</v>
      </c>
      <c r="G62" s="6">
        <v>40</v>
      </c>
      <c r="H62" s="8" t="s">
        <v>37</v>
      </c>
      <c r="I62" s="151">
        <f t="shared" si="2"/>
        <v>0</v>
      </c>
      <c r="J62" s="8">
        <f t="shared" si="3"/>
        <v>0</v>
      </c>
      <c r="K62" s="8">
        <f t="shared" si="4"/>
        <v>0</v>
      </c>
      <c r="L62" t="s">
        <v>3041</v>
      </c>
    </row>
    <row r="63" spans="1:12" hidden="1">
      <c r="A63" s="165" t="s">
        <v>2847</v>
      </c>
      <c r="B63" s="10"/>
      <c r="C63" s="5">
        <v>6.409999999999999E-3</v>
      </c>
      <c r="D63" s="5">
        <v>8.175E-3</v>
      </c>
      <c r="E63" s="5">
        <v>1.04E-2</v>
      </c>
      <c r="F63" s="5">
        <v>6.499999999999998E-3</v>
      </c>
      <c r="G63" s="6">
        <v>41</v>
      </c>
      <c r="H63" s="8" t="s">
        <v>37</v>
      </c>
      <c r="I63" s="151">
        <f t="shared" si="2"/>
        <v>0</v>
      </c>
      <c r="J63" s="8">
        <f t="shared" si="3"/>
        <v>0</v>
      </c>
      <c r="K63" s="8">
        <f t="shared" si="4"/>
        <v>0</v>
      </c>
      <c r="L63" t="s">
        <v>3041</v>
      </c>
    </row>
    <row r="64" spans="1:12" hidden="1">
      <c r="A64" s="165" t="s">
        <v>2848</v>
      </c>
      <c r="B64" s="10"/>
      <c r="C64" s="5">
        <v>3.0525000000000005E-3</v>
      </c>
      <c r="D64" s="5">
        <v>5.3333333333333358E-3</v>
      </c>
      <c r="E64" s="5">
        <v>1.09625E-2</v>
      </c>
      <c r="F64" s="5">
        <v>3.3027777777777773E-3</v>
      </c>
      <c r="G64" s="6">
        <v>42</v>
      </c>
      <c r="H64" s="8" t="s">
        <v>37</v>
      </c>
      <c r="I64" s="151">
        <f t="shared" si="2"/>
        <v>0</v>
      </c>
      <c r="J64" s="8">
        <f t="shared" si="3"/>
        <v>0</v>
      </c>
      <c r="K64" s="8">
        <f t="shared" si="4"/>
        <v>0</v>
      </c>
      <c r="L64" t="s">
        <v>3041</v>
      </c>
    </row>
    <row r="65" spans="1:12" hidden="1">
      <c r="A65" s="165" t="s">
        <v>2849</v>
      </c>
      <c r="B65" s="10"/>
      <c r="C65" s="5">
        <v>8.8650000000000014E-3</v>
      </c>
      <c r="D65" s="5">
        <v>1.0183333333333334E-2</v>
      </c>
      <c r="E65" s="5">
        <v>8.1875000000000003E-3</v>
      </c>
      <c r="F65" s="5">
        <v>8.702777777777778E-3</v>
      </c>
      <c r="G65" s="6">
        <v>44</v>
      </c>
      <c r="H65" s="8" t="s">
        <v>37</v>
      </c>
      <c r="I65" s="151">
        <f t="shared" si="2"/>
        <v>0</v>
      </c>
      <c r="J65" s="8">
        <f t="shared" si="3"/>
        <v>0</v>
      </c>
      <c r="K65" s="8">
        <f t="shared" si="4"/>
        <v>0</v>
      </c>
      <c r="L65" t="s">
        <v>3041</v>
      </c>
    </row>
    <row r="66" spans="1:12" hidden="1">
      <c r="A66" s="165" t="s">
        <v>2881</v>
      </c>
      <c r="B66" s="10"/>
      <c r="C66" s="5">
        <v>1.1542500000000001E-2</v>
      </c>
      <c r="D66" s="5">
        <v>1.4433333333333333E-2</v>
      </c>
      <c r="E66" s="5">
        <v>1.4508333333333333E-2</v>
      </c>
      <c r="F66" s="5">
        <v>1.2222222222222221E-2</v>
      </c>
      <c r="G66" s="6">
        <v>45</v>
      </c>
      <c r="H66" s="8" t="s">
        <v>37</v>
      </c>
      <c r="I66" s="151">
        <f t="shared" si="2"/>
        <v>0</v>
      </c>
      <c r="J66" s="8">
        <f t="shared" si="3"/>
        <v>0</v>
      </c>
      <c r="K66" s="8">
        <f t="shared" si="4"/>
        <v>0</v>
      </c>
      <c r="L66" t="s">
        <v>3041</v>
      </c>
    </row>
    <row r="67" spans="1:12" hidden="1">
      <c r="A67" s="165" t="s">
        <v>2913</v>
      </c>
      <c r="B67" s="10"/>
      <c r="C67" s="5">
        <v>8.4249999999999842E-4</v>
      </c>
      <c r="D67" s="5">
        <v>-2.1675E-2</v>
      </c>
      <c r="E67" s="5">
        <v>3.6583333333333324E-3</v>
      </c>
      <c r="F67" s="5">
        <v>4.3749999999999995E-3</v>
      </c>
      <c r="G67" s="6">
        <v>46</v>
      </c>
      <c r="H67" s="8" t="s">
        <v>37</v>
      </c>
      <c r="I67" s="151">
        <f t="shared" si="2"/>
        <v>0</v>
      </c>
      <c r="J67" s="8">
        <f t="shared" si="3"/>
        <v>0</v>
      </c>
      <c r="K67" s="8">
        <f t="shared" si="4"/>
        <v>0</v>
      </c>
      <c r="L67" t="s">
        <v>3041</v>
      </c>
    </row>
    <row r="68" spans="1:12" hidden="1">
      <c r="A68" s="165" t="s">
        <v>2883</v>
      </c>
      <c r="B68" s="10"/>
      <c r="C68" s="5">
        <v>5.3150000000000011E-3</v>
      </c>
      <c r="D68" s="5">
        <v>-5.4000000000000012E-3</v>
      </c>
      <c r="E68" s="5">
        <v>6.0624999999999993E-3</v>
      </c>
      <c r="F68" s="5">
        <v>6.3916666666666653E-3</v>
      </c>
      <c r="G68" s="6">
        <v>47</v>
      </c>
      <c r="H68" s="8" t="s">
        <v>37</v>
      </c>
      <c r="I68" s="151">
        <f t="shared" si="2"/>
        <v>0</v>
      </c>
      <c r="J68" s="8">
        <f t="shared" si="3"/>
        <v>0</v>
      </c>
      <c r="K68" s="8">
        <f t="shared" si="4"/>
        <v>0</v>
      </c>
      <c r="L68" t="s">
        <v>3041</v>
      </c>
    </row>
    <row r="69" spans="1:12">
      <c r="A69" s="165" t="s">
        <v>2905</v>
      </c>
      <c r="B69" s="10">
        <v>0.08</v>
      </c>
      <c r="C69" s="5">
        <v>1.1034999999999998E-2</v>
      </c>
      <c r="D69" s="5">
        <v>1.8525E-2</v>
      </c>
      <c r="E69" s="5">
        <v>1.2116666666666664E-2</v>
      </c>
      <c r="F69" s="5">
        <v>1.1988888888888886E-2</v>
      </c>
      <c r="G69" s="6">
        <v>48</v>
      </c>
      <c r="H69" s="8" t="s">
        <v>37</v>
      </c>
      <c r="I69" s="151">
        <f t="shared" si="2"/>
        <v>1.482E-3</v>
      </c>
      <c r="J69" s="8">
        <f t="shared" si="3"/>
        <v>9.6933333333333322E-4</v>
      </c>
      <c r="K69" s="8">
        <f t="shared" si="4"/>
        <v>9.5911111111111088E-4</v>
      </c>
      <c r="L69" t="s">
        <v>1358</v>
      </c>
    </row>
    <row r="70" spans="1:12" hidden="1">
      <c r="A70" s="165" t="s">
        <v>2884</v>
      </c>
      <c r="B70" s="10"/>
      <c r="C70" s="5">
        <v>9.6550000000000004E-3</v>
      </c>
      <c r="D70" s="5">
        <v>5.3749999999999978E-3</v>
      </c>
      <c r="E70" s="5">
        <v>9.5250000000000005E-3</v>
      </c>
      <c r="F70" s="5">
        <v>9.7527777777777769E-3</v>
      </c>
      <c r="G70" s="6">
        <v>49</v>
      </c>
      <c r="H70" s="8" t="s">
        <v>37</v>
      </c>
      <c r="I70" s="151">
        <f t="shared" si="2"/>
        <v>0</v>
      </c>
      <c r="J70" s="8">
        <f t="shared" si="3"/>
        <v>0</v>
      </c>
      <c r="K70" s="8">
        <f t="shared" si="4"/>
        <v>0</v>
      </c>
      <c r="L70" t="s">
        <v>3042</v>
      </c>
    </row>
    <row r="71" spans="1:12">
      <c r="A71" s="165" t="s">
        <v>2851</v>
      </c>
      <c r="B71" s="10"/>
      <c r="C71" s="5">
        <v>1.5820000000000001E-2</v>
      </c>
      <c r="D71" s="5">
        <v>3.4700000000000002E-2</v>
      </c>
      <c r="E71" s="5">
        <v>2.3679166666666668E-2</v>
      </c>
      <c r="F71" s="5">
        <v>2.0108333333333332E-2</v>
      </c>
      <c r="G71" s="6">
        <v>50</v>
      </c>
      <c r="H71" s="8" t="s">
        <v>37</v>
      </c>
      <c r="I71" s="151">
        <f t="shared" si="2"/>
        <v>0</v>
      </c>
      <c r="J71" s="8">
        <f t="shared" si="3"/>
        <v>0</v>
      </c>
      <c r="K71" s="8">
        <f t="shared" si="4"/>
        <v>0</v>
      </c>
      <c r="L71" t="s">
        <v>1358</v>
      </c>
    </row>
    <row r="72" spans="1:12" hidden="1">
      <c r="A72" s="166" t="s">
        <v>2885</v>
      </c>
      <c r="B72" s="10"/>
      <c r="C72" s="5">
        <v>1.2449999999999996E-2</v>
      </c>
      <c r="D72" s="5">
        <v>1.1775000000000001E-2</v>
      </c>
      <c r="E72" s="5">
        <v>9.7166666666666669E-3</v>
      </c>
      <c r="F72" s="5">
        <v>1.3241666666666665E-2</v>
      </c>
      <c r="G72" s="6">
        <v>51</v>
      </c>
      <c r="H72" s="8" t="s">
        <v>60</v>
      </c>
      <c r="I72" s="151">
        <f t="shared" si="2"/>
        <v>0</v>
      </c>
      <c r="J72" s="8">
        <f t="shared" si="3"/>
        <v>0</v>
      </c>
      <c r="K72" s="8">
        <f t="shared" si="4"/>
        <v>0</v>
      </c>
      <c r="L72" t="s">
        <v>3041</v>
      </c>
    </row>
    <row r="73" spans="1:12" hidden="1">
      <c r="A73" s="166" t="s">
        <v>2852</v>
      </c>
      <c r="B73" s="10"/>
      <c r="C73" s="5">
        <v>7.9499999999999987E-3</v>
      </c>
      <c r="D73" s="5">
        <v>1.4749999999999999E-2</v>
      </c>
      <c r="E73" s="5">
        <v>8.266666666666667E-3</v>
      </c>
      <c r="F73" s="5">
        <v>1.2202777777777779E-2</v>
      </c>
      <c r="G73" s="6">
        <v>52</v>
      </c>
      <c r="H73" s="8" t="s">
        <v>60</v>
      </c>
      <c r="I73" s="151">
        <f t="shared" si="2"/>
        <v>0</v>
      </c>
      <c r="J73" s="8">
        <f t="shared" si="3"/>
        <v>0</v>
      </c>
      <c r="K73" s="8">
        <f t="shared" si="4"/>
        <v>0</v>
      </c>
      <c r="L73" t="s">
        <v>3041</v>
      </c>
    </row>
    <row r="74" spans="1:12" hidden="1">
      <c r="A74" s="166" t="s">
        <v>2853</v>
      </c>
      <c r="B74" s="10"/>
      <c r="C74" s="5">
        <v>8.6525000000000005E-3</v>
      </c>
      <c r="D74" s="5">
        <v>1.5691666666666666E-2</v>
      </c>
      <c r="E74" s="5">
        <v>9.0583333333333332E-3</v>
      </c>
      <c r="F74" s="5">
        <v>1.2924999999999999E-2</v>
      </c>
      <c r="G74" s="6">
        <v>53</v>
      </c>
      <c r="H74" s="8" t="s">
        <v>60</v>
      </c>
      <c r="I74" s="151">
        <f t="shared" si="2"/>
        <v>0</v>
      </c>
      <c r="J74" s="8">
        <f t="shared" si="3"/>
        <v>0</v>
      </c>
      <c r="K74" s="8">
        <f t="shared" si="4"/>
        <v>0</v>
      </c>
      <c r="L74" t="s">
        <v>3041</v>
      </c>
    </row>
    <row r="75" spans="1:12" hidden="1">
      <c r="A75" s="166" t="s">
        <v>2887</v>
      </c>
      <c r="B75" s="10"/>
      <c r="C75" s="5">
        <v>2.3599999999999997E-3</v>
      </c>
      <c r="D75" s="5">
        <v>3.6499999999999987E-3</v>
      </c>
      <c r="E75" s="5">
        <v>3.1708333333333332E-3</v>
      </c>
      <c r="F75" s="5">
        <v>3.8805555555555555E-3</v>
      </c>
      <c r="G75" s="6">
        <v>54</v>
      </c>
      <c r="H75" s="8" t="s">
        <v>60</v>
      </c>
      <c r="I75" s="151">
        <f t="shared" si="2"/>
        <v>0</v>
      </c>
      <c r="J75" s="8">
        <f t="shared" si="3"/>
        <v>0</v>
      </c>
      <c r="K75" s="8">
        <f t="shared" si="4"/>
        <v>0</v>
      </c>
      <c r="L75" t="s">
        <v>3041</v>
      </c>
    </row>
    <row r="76" spans="1:12">
      <c r="A76" s="166" t="s">
        <v>2950</v>
      </c>
      <c r="B76" s="10"/>
      <c r="C76" s="5">
        <v>6.6449999999999981E-3</v>
      </c>
      <c r="D76" s="5">
        <v>4.2416666666666688E-3</v>
      </c>
      <c r="E76" s="5">
        <v>4.2791666666666664E-3</v>
      </c>
      <c r="F76" s="5">
        <v>7.6194444444444443E-3</v>
      </c>
      <c r="G76" s="6">
        <v>56</v>
      </c>
      <c r="H76" s="8" t="s">
        <v>60</v>
      </c>
      <c r="I76" s="151">
        <f t="shared" si="2"/>
        <v>0</v>
      </c>
      <c r="J76" s="8">
        <f t="shared" si="3"/>
        <v>0</v>
      </c>
      <c r="K76" s="8">
        <f t="shared" si="4"/>
        <v>0</v>
      </c>
      <c r="L76" t="s">
        <v>1358</v>
      </c>
    </row>
    <row r="77" spans="1:12" hidden="1">
      <c r="A77" s="166" t="s">
        <v>2855</v>
      </c>
      <c r="B77" s="10"/>
      <c r="C77" s="5">
        <v>1.4307500000000001E-2</v>
      </c>
      <c r="D77" s="5">
        <v>2.5408333333333335E-2</v>
      </c>
      <c r="E77" s="5">
        <v>1.55125E-2</v>
      </c>
      <c r="F77" s="5">
        <v>1.7758333333333334E-2</v>
      </c>
      <c r="G77" s="6">
        <v>57</v>
      </c>
      <c r="H77" s="8" t="s">
        <v>60</v>
      </c>
      <c r="I77" s="151">
        <f t="shared" si="2"/>
        <v>0</v>
      </c>
      <c r="J77" s="8">
        <f t="shared" si="3"/>
        <v>0</v>
      </c>
      <c r="K77" s="8">
        <f t="shared" si="4"/>
        <v>0</v>
      </c>
      <c r="L77" t="s">
        <v>3041</v>
      </c>
    </row>
    <row r="78" spans="1:12">
      <c r="A78" s="166" t="s">
        <v>2917</v>
      </c>
      <c r="B78" s="10"/>
      <c r="C78" s="5">
        <v>1.524E-2</v>
      </c>
      <c r="D78" s="5">
        <v>2.806666666666667E-2</v>
      </c>
      <c r="E78" s="5">
        <v>1.6504166666666667E-2</v>
      </c>
      <c r="F78" s="5">
        <v>1.7888888888888892E-2</v>
      </c>
      <c r="G78" s="6">
        <v>58</v>
      </c>
      <c r="H78" s="8" t="s">
        <v>60</v>
      </c>
      <c r="I78" s="151">
        <f t="shared" si="2"/>
        <v>0</v>
      </c>
      <c r="J78" s="8">
        <f t="shared" si="3"/>
        <v>0</v>
      </c>
      <c r="K78" s="8">
        <f t="shared" si="4"/>
        <v>0</v>
      </c>
      <c r="L78" t="s">
        <v>1358</v>
      </c>
    </row>
    <row r="79" spans="1:12">
      <c r="A79" s="166" t="s">
        <v>2889</v>
      </c>
      <c r="B79" s="10"/>
      <c r="C79" s="5">
        <v>2.0165000000000002E-2</v>
      </c>
      <c r="D79" s="5">
        <v>4.2716666666666674E-2</v>
      </c>
      <c r="E79" s="5">
        <v>2.0429166666666668E-2</v>
      </c>
      <c r="F79" s="5">
        <v>2.1886111111111113E-2</v>
      </c>
      <c r="G79" s="6">
        <v>43</v>
      </c>
      <c r="H79" s="8" t="s">
        <v>60</v>
      </c>
      <c r="I79" s="151">
        <f t="shared" si="2"/>
        <v>0</v>
      </c>
      <c r="J79" s="8">
        <f t="shared" si="3"/>
        <v>0</v>
      </c>
      <c r="K79" s="8">
        <f t="shared" si="4"/>
        <v>0</v>
      </c>
      <c r="L79" t="s">
        <v>1358</v>
      </c>
    </row>
    <row r="80" spans="1:12">
      <c r="A80" s="166" t="s">
        <v>2890</v>
      </c>
      <c r="B80" s="10"/>
      <c r="C80" s="5">
        <v>3.785000000000001E-3</v>
      </c>
      <c r="D80" s="5">
        <v>1.8024999999999999E-2</v>
      </c>
      <c r="E80" s="5">
        <v>9.1708333333333347E-3</v>
      </c>
      <c r="F80" s="5">
        <v>8.6833333333333346E-3</v>
      </c>
      <c r="G80" s="6">
        <v>59</v>
      </c>
      <c r="H80" s="8" t="s">
        <v>60</v>
      </c>
      <c r="I80" s="151">
        <f t="shared" si="2"/>
        <v>0</v>
      </c>
      <c r="J80" s="8">
        <f t="shared" si="3"/>
        <v>0</v>
      </c>
      <c r="K80" s="8">
        <f t="shared" si="4"/>
        <v>0</v>
      </c>
      <c r="L80" t="s">
        <v>1358</v>
      </c>
    </row>
    <row r="81" spans="1:12" hidden="1">
      <c r="A81" s="166" t="s">
        <v>3045</v>
      </c>
      <c r="B81" s="10"/>
      <c r="C81" s="5">
        <v>1.5990000000000008E-2</v>
      </c>
      <c r="D81" s="5">
        <v>1.9650000000000004E-2</v>
      </c>
      <c r="E81" s="5">
        <v>1.3941666666666666E-2</v>
      </c>
      <c r="F81" s="5">
        <v>1.7516666666666673E-2</v>
      </c>
      <c r="G81" s="6">
        <v>60</v>
      </c>
      <c r="H81" s="8" t="s">
        <v>60</v>
      </c>
      <c r="I81" s="151">
        <f t="shared" si="2"/>
        <v>0</v>
      </c>
      <c r="J81" s="8">
        <f t="shared" si="3"/>
        <v>0</v>
      </c>
      <c r="K81" s="8">
        <f t="shared" si="4"/>
        <v>0</v>
      </c>
      <c r="L81" t="s">
        <v>3041</v>
      </c>
    </row>
    <row r="82" spans="1:12" hidden="1">
      <c r="A82" s="166" t="s">
        <v>2858</v>
      </c>
      <c r="B82" s="10"/>
      <c r="C82" s="5">
        <v>1.4000000000000002E-2</v>
      </c>
      <c r="D82" s="5">
        <v>1.0124999999999999E-2</v>
      </c>
      <c r="E82" s="5">
        <v>1.1841666666666667E-2</v>
      </c>
      <c r="F82" s="5">
        <v>1.4622222222222227E-2</v>
      </c>
      <c r="G82" s="6">
        <v>61</v>
      </c>
      <c r="H82" s="8" t="s">
        <v>60</v>
      </c>
      <c r="I82" s="151">
        <f t="shared" si="2"/>
        <v>0</v>
      </c>
      <c r="J82" s="8">
        <f t="shared" si="3"/>
        <v>0</v>
      </c>
      <c r="K82" s="8">
        <f t="shared" si="4"/>
        <v>0</v>
      </c>
      <c r="L82" t="s">
        <v>3041</v>
      </c>
    </row>
    <row r="83" spans="1:12" hidden="1">
      <c r="A83" s="147" t="s">
        <v>2982</v>
      </c>
      <c r="B83" s="10"/>
      <c r="C83" s="5">
        <v>1.2320000000000005E-2</v>
      </c>
      <c r="D83" s="5">
        <v>2.4808333333333335E-2</v>
      </c>
      <c r="E83" s="5">
        <v>8.758333333333335E-3</v>
      </c>
      <c r="F83" s="5">
        <v>1.2730555555555559E-2</v>
      </c>
      <c r="G83" s="6">
        <v>62</v>
      </c>
      <c r="H83" s="8" t="s">
        <v>60</v>
      </c>
      <c r="I83" s="151">
        <f t="shared" si="2"/>
        <v>0</v>
      </c>
      <c r="J83" s="8">
        <f t="shared" si="3"/>
        <v>0</v>
      </c>
      <c r="K83" s="8">
        <f t="shared" si="4"/>
        <v>0</v>
      </c>
      <c r="L83" t="s">
        <v>3041</v>
      </c>
    </row>
    <row r="84" spans="1:12">
      <c r="A84" s="167" t="s">
        <v>2857</v>
      </c>
      <c r="B84" s="10"/>
      <c r="C84" s="5">
        <v>8.9724999999999996E-3</v>
      </c>
      <c r="D84" s="5">
        <v>1.5958333333333335E-2</v>
      </c>
      <c r="E84" s="5">
        <v>1.0420833333333332E-2</v>
      </c>
      <c r="F84" s="5">
        <v>1.1327777777777777E-2</v>
      </c>
      <c r="G84" s="6">
        <v>63</v>
      </c>
      <c r="H84" s="8" t="s">
        <v>60</v>
      </c>
      <c r="I84" s="151">
        <f t="shared" si="2"/>
        <v>0</v>
      </c>
      <c r="J84" s="8">
        <f t="shared" si="3"/>
        <v>0</v>
      </c>
      <c r="K84" s="8">
        <f t="shared" si="4"/>
        <v>0</v>
      </c>
      <c r="L84" t="s">
        <v>1358</v>
      </c>
    </row>
  </sheetData>
  <autoFilter ref="A23:L84" xr:uid="{70F1BB27-227C-5242-B0F4-BDDCD2FAB619}">
    <filterColumn colId="11">
      <filters>
        <filter val="Sim"/>
      </filters>
    </filterColumn>
  </autoFilter>
  <pageMargins left="0.511811024" right="0.511811024" top="0.78740157499999996" bottom="0.78740157499999996" header="0.31496062000000002" footer="0.3149606200000000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CACA7-4D8E-A246-9501-7BEECE27EB3F}">
  <sheetPr filterMode="1"/>
  <dimension ref="A1:BL111"/>
  <sheetViews>
    <sheetView topLeftCell="A33" workbookViewId="0">
      <selection activeCell="B60" sqref="B60"/>
    </sheetView>
  </sheetViews>
  <sheetFormatPr baseColWidth="10" defaultRowHeight="15"/>
  <cols>
    <col min="2" max="2" width="61.1640625" customWidth="1"/>
    <col min="12" max="12" width="13.5" bestFit="1" customWidth="1"/>
  </cols>
  <sheetData>
    <row r="1" spans="1:64">
      <c r="A1" s="6"/>
      <c r="B1" s="120" t="s">
        <v>240</v>
      </c>
      <c r="C1" s="186" t="s">
        <v>2462</v>
      </c>
      <c r="D1" s="186"/>
      <c r="E1" s="186"/>
      <c r="F1" s="186"/>
      <c r="G1" s="186"/>
      <c r="H1" s="187" t="s">
        <v>2463</v>
      </c>
      <c r="I1" s="187"/>
      <c r="J1" s="187"/>
      <c r="K1" s="187"/>
      <c r="L1" s="187"/>
      <c r="M1" s="187"/>
      <c r="N1" s="187"/>
      <c r="O1" s="187"/>
      <c r="P1" s="187"/>
      <c r="Q1" s="187"/>
      <c r="R1" s="187"/>
      <c r="S1" s="187"/>
      <c r="T1" s="187"/>
      <c r="U1" s="187"/>
      <c r="V1" s="187"/>
      <c r="W1" s="187"/>
      <c r="X1" s="187"/>
      <c r="Y1" s="187"/>
      <c r="Z1" s="187"/>
      <c r="AA1" s="187"/>
      <c r="AB1" s="188" t="s">
        <v>37</v>
      </c>
      <c r="AC1" s="188"/>
      <c r="AD1" s="188"/>
      <c r="AE1" s="188"/>
      <c r="AF1" s="188"/>
      <c r="AG1" s="188"/>
      <c r="AH1" s="188"/>
      <c r="AI1" s="188"/>
      <c r="AJ1" s="188"/>
      <c r="AK1" s="188"/>
      <c r="AL1" s="188"/>
      <c r="AM1" s="188"/>
      <c r="AN1" s="188"/>
      <c r="AO1" s="188"/>
      <c r="AP1" s="188"/>
      <c r="AQ1" s="188"/>
      <c r="AR1" s="188"/>
      <c r="AS1" s="188"/>
      <c r="AT1" s="188"/>
      <c r="AU1" s="188"/>
      <c r="AV1" s="188"/>
      <c r="AW1" s="188"/>
      <c r="AX1" s="188"/>
      <c r="AY1" s="189" t="s">
        <v>60</v>
      </c>
      <c r="AZ1" s="189"/>
      <c r="BA1" s="189"/>
      <c r="BB1" s="189"/>
      <c r="BC1" s="189"/>
      <c r="BD1" s="189"/>
      <c r="BE1" s="189"/>
      <c r="BF1" s="189"/>
      <c r="BG1" s="189"/>
      <c r="BH1" s="189"/>
      <c r="BI1" s="189"/>
      <c r="BJ1" s="189"/>
      <c r="BK1" s="189"/>
      <c r="BL1" s="6"/>
    </row>
    <row r="2" spans="1:64" ht="48">
      <c r="A2" s="6" t="s">
        <v>1266</v>
      </c>
      <c r="B2" s="121" t="s">
        <v>240</v>
      </c>
      <c r="C2" s="122" t="s">
        <v>1494</v>
      </c>
      <c r="D2" s="122" t="s">
        <v>2464</v>
      </c>
      <c r="E2" s="122" t="s">
        <v>2465</v>
      </c>
      <c r="F2" s="122" t="s">
        <v>2466</v>
      </c>
      <c r="G2" s="122" t="s">
        <v>2467</v>
      </c>
      <c r="H2" s="123" t="s">
        <v>1454</v>
      </c>
      <c r="I2" s="123" t="s">
        <v>506</v>
      </c>
      <c r="J2" s="123" t="s">
        <v>2468</v>
      </c>
      <c r="K2" s="123" t="s">
        <v>2469</v>
      </c>
      <c r="L2" s="123" t="s">
        <v>2350</v>
      </c>
      <c r="M2" s="123" t="s">
        <v>2900</v>
      </c>
      <c r="N2" s="123" t="s">
        <v>1423</v>
      </c>
      <c r="O2" s="123" t="s">
        <v>2471</v>
      </c>
      <c r="P2" s="123" t="s">
        <v>1452</v>
      </c>
      <c r="Q2" s="123" t="s">
        <v>2346</v>
      </c>
      <c r="R2" s="123" t="s">
        <v>2347</v>
      </c>
      <c r="S2" s="123" t="s">
        <v>2348</v>
      </c>
      <c r="T2" s="123" t="s">
        <v>2344</v>
      </c>
      <c r="U2" s="123" t="s">
        <v>2472</v>
      </c>
      <c r="V2" s="123" t="s">
        <v>2349</v>
      </c>
      <c r="W2" s="123" t="s">
        <v>2345</v>
      </c>
      <c r="X2" s="123" t="s">
        <v>2340</v>
      </c>
      <c r="Y2" s="123" t="s">
        <v>2274</v>
      </c>
      <c r="Z2" s="123" t="s">
        <v>356</v>
      </c>
      <c r="AA2" s="123" t="s">
        <v>2351</v>
      </c>
      <c r="AB2" s="124" t="s">
        <v>2473</v>
      </c>
      <c r="AC2" s="124" t="s">
        <v>2474</v>
      </c>
      <c r="AD2" s="124" t="s">
        <v>2475</v>
      </c>
      <c r="AE2" s="124" t="s">
        <v>2476</v>
      </c>
      <c r="AF2" s="124" t="s">
        <v>2477</v>
      </c>
      <c r="AG2" s="124" t="s">
        <v>2341</v>
      </c>
      <c r="AH2" s="124" t="s">
        <v>2478</v>
      </c>
      <c r="AI2" s="124" t="s">
        <v>2479</v>
      </c>
      <c r="AJ2" s="124" t="s">
        <v>1606</v>
      </c>
      <c r="AK2" s="124" t="s">
        <v>1610</v>
      </c>
      <c r="AL2" s="124" t="s">
        <v>1611</v>
      </c>
      <c r="AM2" s="124" t="s">
        <v>402</v>
      </c>
      <c r="AN2" s="124" t="s">
        <v>2480</v>
      </c>
      <c r="AO2" s="124" t="s">
        <v>1620</v>
      </c>
      <c r="AP2" s="124" t="s">
        <v>387</v>
      </c>
      <c r="AQ2" s="124" t="s">
        <v>1614</v>
      </c>
      <c r="AR2" s="124" t="s">
        <v>1613</v>
      </c>
      <c r="AS2" s="124" t="s">
        <v>2481</v>
      </c>
      <c r="AT2" s="124" t="s">
        <v>2482</v>
      </c>
      <c r="AU2" s="124" t="s">
        <v>1619</v>
      </c>
      <c r="AV2" s="124" t="s">
        <v>1643</v>
      </c>
      <c r="AW2" s="124" t="s">
        <v>1724</v>
      </c>
      <c r="AX2" s="124" t="s">
        <v>1647</v>
      </c>
      <c r="AY2" s="125" t="s">
        <v>2483</v>
      </c>
      <c r="AZ2" s="125" t="s">
        <v>1632</v>
      </c>
      <c r="BA2" s="125" t="s">
        <v>2484</v>
      </c>
      <c r="BB2" s="125" t="s">
        <v>1285</v>
      </c>
      <c r="BC2" s="125" t="s">
        <v>2485</v>
      </c>
      <c r="BD2" s="125" t="s">
        <v>1635</v>
      </c>
      <c r="BE2" s="125" t="s">
        <v>2486</v>
      </c>
      <c r="BF2" s="125" t="s">
        <v>2487</v>
      </c>
      <c r="BG2" s="125" t="s">
        <v>2488</v>
      </c>
      <c r="BH2" s="125" t="s">
        <v>2489</v>
      </c>
      <c r="BI2" s="125" t="s">
        <v>2490</v>
      </c>
      <c r="BJ2" s="125" t="s">
        <v>2491</v>
      </c>
      <c r="BK2" s="125" t="s">
        <v>2492</v>
      </c>
      <c r="BL2" s="125" t="s">
        <v>1646</v>
      </c>
    </row>
    <row r="3" spans="1:64">
      <c r="A3" s="6">
        <v>1</v>
      </c>
      <c r="B3" s="178">
        <v>44927</v>
      </c>
      <c r="C3" s="126">
        <v>1.12E-2</v>
      </c>
      <c r="D3" s="126">
        <v>5.3E-3</v>
      </c>
      <c r="E3" s="126">
        <v>1.12E-2</v>
      </c>
      <c r="F3" s="126">
        <v>3.3700000000000001E-2</v>
      </c>
      <c r="G3" s="126">
        <v>-2.2700000000000001E-2</v>
      </c>
      <c r="H3" s="126">
        <v>1.12E-2</v>
      </c>
      <c r="I3" s="177">
        <v>1.12E-2</v>
      </c>
      <c r="J3" s="126">
        <v>1.09E-2</v>
      </c>
      <c r="K3" s="126">
        <v>1.04E-2</v>
      </c>
      <c r="L3" s="126">
        <v>1.06E-2</v>
      </c>
      <c r="M3" s="126">
        <v>3.3999999999999998E-3</v>
      </c>
      <c r="N3" s="126">
        <v>9.9000000000000008E-3</v>
      </c>
      <c r="O3" s="126">
        <v>-4.7000000000000002E-3</v>
      </c>
      <c r="P3" s="126">
        <v>1.11E-2</v>
      </c>
      <c r="Q3" s="126">
        <v>1.0999999999999999E-2</v>
      </c>
      <c r="R3" s="126">
        <v>9.1000000000000004E-3</v>
      </c>
      <c r="S3" s="126">
        <v>-1.17E-2</v>
      </c>
      <c r="T3" s="126">
        <v>-1.5599999999999999E-2</v>
      </c>
      <c r="U3" s="126">
        <v>0</v>
      </c>
      <c r="V3" s="126">
        <v>-5.8999999999999999E-3</v>
      </c>
      <c r="W3" s="126">
        <v>1.2200000000000001E-2</v>
      </c>
      <c r="X3" s="126">
        <v>6.4999999999999997E-3</v>
      </c>
      <c r="Y3" s="126">
        <v>2.1299999999999999E-2</v>
      </c>
      <c r="Z3" s="126">
        <v>1E-4</v>
      </c>
      <c r="AA3" s="126">
        <v>1.04E-2</v>
      </c>
      <c r="AB3" s="126">
        <v>1.11E-2</v>
      </c>
      <c r="AC3" s="126">
        <v>4.5999999999999999E-3</v>
      </c>
      <c r="AD3" s="177">
        <v>1.12E-2</v>
      </c>
      <c r="AE3" s="177">
        <v>1.12E-2</v>
      </c>
      <c r="AF3" s="126">
        <v>8.3000000000000001E-3</v>
      </c>
      <c r="AG3" s="126">
        <v>4.2500000000000003E-2</v>
      </c>
      <c r="AH3" s="126">
        <v>2.0500000000000001E-2</v>
      </c>
      <c r="AI3" s="126">
        <v>2.52E-2</v>
      </c>
      <c r="AJ3" s="126">
        <v>1.5900000000000001E-2</v>
      </c>
      <c r="AK3" s="126">
        <v>1.8700000000000001E-2</v>
      </c>
      <c r="AL3" s="126">
        <v>2.4899999999999999E-2</v>
      </c>
      <c r="AM3" s="126">
        <v>-1.4E-3</v>
      </c>
      <c r="AN3" s="126">
        <v>1.12E-2</v>
      </c>
      <c r="AO3" s="126">
        <v>1.5E-3</v>
      </c>
      <c r="AP3" s="126">
        <v>2.0500000000000001E-2</v>
      </c>
      <c r="AQ3" s="126">
        <v>2.58E-2</v>
      </c>
      <c r="AR3" s="177">
        <v>1.12E-2</v>
      </c>
      <c r="AS3" s="126">
        <v>2.6499999999999999E-2</v>
      </c>
      <c r="AT3" s="126">
        <v>2.4799999999999999E-2</v>
      </c>
      <c r="AU3" s="126">
        <v>1.5699999999999999E-2</v>
      </c>
      <c r="AV3" s="126">
        <v>2.3199999999999998E-2</v>
      </c>
      <c r="AW3" s="126">
        <v>7.2599999999999998E-2</v>
      </c>
      <c r="AX3" s="126">
        <v>2.0500000000000001E-2</v>
      </c>
      <c r="AY3" s="126">
        <v>7.1400000000000005E-2</v>
      </c>
      <c r="AZ3" s="126">
        <v>2.1899999999999999E-2</v>
      </c>
      <c r="BA3" s="126">
        <v>2.24E-2</v>
      </c>
      <c r="BB3" s="177">
        <v>3.3700000000000001E-2</v>
      </c>
      <c r="BC3" s="126">
        <v>1.9800000000000002E-2</v>
      </c>
      <c r="BD3" s="126">
        <v>4.6600000000000003E-2</v>
      </c>
      <c r="BE3" s="126">
        <v>5.3100000000000001E-2</v>
      </c>
      <c r="BF3" s="126">
        <v>7.2999999999999995E-2</v>
      </c>
      <c r="BG3" s="126">
        <v>4.07E-2</v>
      </c>
      <c r="BH3" s="126">
        <v>2.4199999999999999E-2</v>
      </c>
      <c r="BI3" s="126">
        <v>4.9200000000000001E-2</v>
      </c>
      <c r="BJ3" s="126">
        <v>0.1011</v>
      </c>
      <c r="BK3" s="126">
        <v>3.2800000000000003E-2</v>
      </c>
      <c r="BL3" s="126">
        <v>2.3800000000000002E-2</v>
      </c>
    </row>
    <row r="4" spans="1:64">
      <c r="A4" s="6">
        <v>2</v>
      </c>
      <c r="B4" s="178">
        <v>44958</v>
      </c>
      <c r="C4" s="127">
        <v>9.1999999999999998E-3</v>
      </c>
      <c r="D4" s="127">
        <v>8.3999999999999995E-3</v>
      </c>
      <c r="E4" s="127">
        <v>9.1999999999999998E-3</v>
      </c>
      <c r="F4" s="127">
        <v>-7.4899999999999994E-2</v>
      </c>
      <c r="G4" s="127">
        <v>2.1299999999999999E-2</v>
      </c>
      <c r="H4" s="127">
        <v>9.1999999999999998E-3</v>
      </c>
      <c r="I4" s="177">
        <v>9.1999999999999998E-3</v>
      </c>
      <c r="J4" s="127">
        <v>1.0200000000000001E-2</v>
      </c>
      <c r="K4" s="127">
        <v>0.01</v>
      </c>
      <c r="L4" s="127">
        <v>1.01E-2</v>
      </c>
      <c r="M4" s="127">
        <v>-1.06E-2</v>
      </c>
      <c r="N4" s="127">
        <v>-3.0000000000000001E-3</v>
      </c>
      <c r="O4" s="127">
        <v>3.8E-3</v>
      </c>
      <c r="P4" s="127">
        <v>6.1000000000000004E-3</v>
      </c>
      <c r="Q4" s="127">
        <v>8.3000000000000001E-3</v>
      </c>
      <c r="R4" s="127">
        <v>9.9000000000000008E-3</v>
      </c>
      <c r="S4" s="127">
        <v>3.7000000000000002E-3</v>
      </c>
      <c r="T4" s="127">
        <v>3.5999999999999999E-3</v>
      </c>
      <c r="U4" s="127">
        <v>-1E-4</v>
      </c>
      <c r="V4" s="127">
        <v>1.5E-3</v>
      </c>
      <c r="W4" s="127">
        <v>1.2200000000000001E-2</v>
      </c>
      <c r="X4" s="127">
        <v>3.8999999999999998E-3</v>
      </c>
      <c r="Y4" s="127">
        <v>-9.4000000000000004E-3</v>
      </c>
      <c r="Z4" s="127">
        <v>2.18E-2</v>
      </c>
      <c r="AA4" s="127">
        <v>1.04E-2</v>
      </c>
      <c r="AB4" s="127">
        <v>9.1000000000000004E-3</v>
      </c>
      <c r="AC4" s="127">
        <v>-7.9000000000000008E-3</v>
      </c>
      <c r="AD4" s="177">
        <v>9.1999999999999998E-3</v>
      </c>
      <c r="AE4" s="177">
        <v>9.1999999999999998E-3</v>
      </c>
      <c r="AF4" s="127">
        <v>8.3999999999999995E-3</v>
      </c>
      <c r="AG4" s="127">
        <v>2.1399999999999999E-2</v>
      </c>
      <c r="AH4" s="127">
        <v>1.1299999999999999E-2</v>
      </c>
      <c r="AI4" s="127">
        <v>1.29E-2</v>
      </c>
      <c r="AJ4" s="127">
        <v>-1.41E-2</v>
      </c>
      <c r="AK4" s="127">
        <v>-5.9999999999999995E-4</v>
      </c>
      <c r="AL4" s="127">
        <v>-8.2000000000000007E-3</v>
      </c>
      <c r="AM4" s="127">
        <v>2.2800000000000001E-2</v>
      </c>
      <c r="AN4" s="127">
        <v>6.1999999999999998E-3</v>
      </c>
      <c r="AO4" s="127">
        <v>1.8800000000000001E-2</v>
      </c>
      <c r="AP4" s="127">
        <v>4.1000000000000003E-3</v>
      </c>
      <c r="AQ4" s="127">
        <v>2.9999999999999997E-4</v>
      </c>
      <c r="AR4" s="177">
        <v>9.1999999999999998E-3</v>
      </c>
      <c r="AS4" s="127">
        <v>2.9999999999999997E-4</v>
      </c>
      <c r="AT4" s="127">
        <v>-7.3499999999999996E-2</v>
      </c>
      <c r="AU4" s="127">
        <v>-1.9300000000000001E-2</v>
      </c>
      <c r="AV4" s="127">
        <v>-2.3599999999999999E-2</v>
      </c>
      <c r="AW4" s="127">
        <v>-6.2199999999999998E-2</v>
      </c>
      <c r="AX4" s="127">
        <v>-9.6299999999999997E-2</v>
      </c>
      <c r="AY4" s="127">
        <v>-5.1799999999999999E-2</v>
      </c>
      <c r="AZ4" s="127">
        <v>-8.8300000000000003E-2</v>
      </c>
      <c r="BA4" s="127">
        <v>-8.7900000000000006E-2</v>
      </c>
      <c r="BB4" s="177">
        <v>-7.4899999999999994E-2</v>
      </c>
      <c r="BC4" s="127">
        <v>-4.6800000000000001E-2</v>
      </c>
      <c r="BD4" s="127">
        <v>-4.7899999999999998E-2</v>
      </c>
      <c r="BE4" s="127">
        <v>-4.1599999999999998E-2</v>
      </c>
      <c r="BF4" s="127">
        <v>1.5699999999999999E-2</v>
      </c>
      <c r="BG4" s="127">
        <v>-0.10829999999999999</v>
      </c>
      <c r="BH4" s="127">
        <v>-4.3799999999999999E-2</v>
      </c>
      <c r="BI4" s="127">
        <v>-5.2900000000000003E-2</v>
      </c>
      <c r="BJ4" s="127">
        <v>-0.1222</v>
      </c>
      <c r="BK4" s="127">
        <v>-6.6299999999999998E-2</v>
      </c>
      <c r="BL4" s="127">
        <v>-2.3699999999999999E-2</v>
      </c>
    </row>
    <row r="5" spans="1:64">
      <c r="A5" s="6">
        <v>3</v>
      </c>
      <c r="B5" s="178">
        <v>44986</v>
      </c>
      <c r="C5" s="126">
        <v>1.17E-2</v>
      </c>
      <c r="D5" s="126">
        <v>7.1000000000000004E-3</v>
      </c>
      <c r="E5" s="126">
        <v>1.17E-2</v>
      </c>
      <c r="F5" s="126">
        <v>-2.9100000000000001E-2</v>
      </c>
      <c r="G5" s="126">
        <v>-2.4500000000000001E-2</v>
      </c>
      <c r="H5" s="126">
        <v>1.17E-2</v>
      </c>
      <c r="I5" s="177">
        <v>1.17E-2</v>
      </c>
      <c r="J5" s="126">
        <v>1.38E-2</v>
      </c>
      <c r="K5" s="126">
        <v>1.35E-2</v>
      </c>
      <c r="L5" s="126">
        <v>1.3599999999999999E-2</v>
      </c>
      <c r="M5" s="126">
        <v>1.24E-2</v>
      </c>
      <c r="N5" s="126">
        <v>5.0000000000000001E-3</v>
      </c>
      <c r="O5" s="126">
        <v>8.8999999999999999E-3</v>
      </c>
      <c r="P5" s="126">
        <v>1.14E-2</v>
      </c>
      <c r="Q5" s="126">
        <v>1.1900000000000001E-2</v>
      </c>
      <c r="R5" s="126">
        <v>1.46E-2</v>
      </c>
      <c r="S5" s="126">
        <v>1.0999999999999999E-2</v>
      </c>
      <c r="T5" s="126">
        <v>0.01</v>
      </c>
      <c r="U5" s="126">
        <v>6.3E-3</v>
      </c>
      <c r="V5" s="126">
        <v>6.8999999999999999E-3</v>
      </c>
      <c r="W5" s="126">
        <v>1.2200000000000001E-2</v>
      </c>
      <c r="X5" s="126">
        <v>5.7000000000000002E-3</v>
      </c>
      <c r="Y5" s="126">
        <v>1E-3</v>
      </c>
      <c r="Z5" s="126">
        <v>1.6400000000000001E-2</v>
      </c>
      <c r="AA5" s="126">
        <v>1.04E-2</v>
      </c>
      <c r="AB5" s="126">
        <v>1.1599999999999999E-2</v>
      </c>
      <c r="AC5" s="126">
        <v>8.8000000000000005E-3</v>
      </c>
      <c r="AD5" s="177">
        <v>1.17E-2</v>
      </c>
      <c r="AE5" s="177">
        <v>1.17E-2</v>
      </c>
      <c r="AF5" s="126">
        <v>2.0899999999999998E-2</v>
      </c>
      <c r="AG5" s="126">
        <v>2.23E-2</v>
      </c>
      <c r="AH5" s="126">
        <v>-1.9E-3</v>
      </c>
      <c r="AI5" s="126">
        <v>-7.0000000000000001E-3</v>
      </c>
      <c r="AJ5" s="126">
        <v>-1.29E-2</v>
      </c>
      <c r="AK5" s="126">
        <v>1.14E-2</v>
      </c>
      <c r="AL5" s="126">
        <v>1.14E-2</v>
      </c>
      <c r="AM5" s="126">
        <v>-9.4999999999999998E-3</v>
      </c>
      <c r="AN5" s="126">
        <v>1.15E-2</v>
      </c>
      <c r="AO5" s="126">
        <v>-4.1000000000000002E-2</v>
      </c>
      <c r="AP5" s="126">
        <v>-6.7000000000000002E-3</v>
      </c>
      <c r="AQ5" s="126">
        <v>-2.3300000000000001E-2</v>
      </c>
      <c r="AR5" s="177">
        <v>1.17E-2</v>
      </c>
      <c r="AS5" s="126">
        <v>-4.4000000000000003E-3</v>
      </c>
      <c r="AT5" s="126">
        <v>-6.3500000000000001E-2</v>
      </c>
      <c r="AU5" s="126">
        <v>-1.4500000000000001E-2</v>
      </c>
      <c r="AV5" s="126">
        <v>-1.11E-2</v>
      </c>
      <c r="AW5" s="126">
        <v>-1.4999999999999999E-2</v>
      </c>
      <c r="AX5" s="126">
        <v>-4.5600000000000002E-2</v>
      </c>
      <c r="AY5" s="126">
        <v>-2.7E-2</v>
      </c>
      <c r="AZ5" s="126">
        <v>-6.5000000000000002E-2</v>
      </c>
      <c r="BA5" s="126">
        <v>-6.4399999999999999E-2</v>
      </c>
      <c r="BB5" s="177">
        <v>-2.9100000000000001E-2</v>
      </c>
      <c r="BC5" s="126">
        <v>-2.3900000000000001E-2</v>
      </c>
      <c r="BD5" s="126">
        <v>-6.1899999999999997E-2</v>
      </c>
      <c r="BE5" s="126">
        <v>-3.2300000000000002E-2</v>
      </c>
      <c r="BF5" s="126">
        <v>-3.4700000000000002E-2</v>
      </c>
      <c r="BG5" s="126">
        <v>-6.6199999999999995E-2</v>
      </c>
      <c r="BH5" s="126">
        <v>-2.4199999999999999E-2</v>
      </c>
      <c r="BI5" s="126">
        <v>3.7000000000000002E-3</v>
      </c>
      <c r="BJ5" s="126">
        <v>-5.1999999999999998E-3</v>
      </c>
      <c r="BK5" s="126">
        <v>-5.28E-2</v>
      </c>
      <c r="BL5" s="126">
        <v>-1.24E-2</v>
      </c>
    </row>
    <row r="6" spans="1:64">
      <c r="A6" s="6">
        <v>4</v>
      </c>
      <c r="B6" s="178">
        <v>45017</v>
      </c>
      <c r="C6" s="177">
        <v>9.1999999999999998E-3</v>
      </c>
      <c r="D6" s="177">
        <v>6.1000000000000004E-3</v>
      </c>
      <c r="E6" s="177">
        <v>9.1999999999999998E-3</v>
      </c>
      <c r="F6" s="177">
        <v>2.5000000000000001E-2</v>
      </c>
      <c r="G6" s="177">
        <v>-1.5699999999999999E-2</v>
      </c>
      <c r="H6" s="177">
        <v>9.1999999999999998E-3</v>
      </c>
      <c r="I6" s="177">
        <v>9.1999999999999998E-3</v>
      </c>
      <c r="J6" s="177">
        <v>1.0800000000000001E-2</v>
      </c>
      <c r="K6" s="177">
        <v>1.0500000000000001E-2</v>
      </c>
      <c r="L6" s="177">
        <v>1.06E-2</v>
      </c>
      <c r="M6" s="177">
        <v>8.2000000000000007E-3</v>
      </c>
      <c r="N6" s="177">
        <v>9.9000000000000008E-3</v>
      </c>
      <c r="O6" s="177">
        <v>8.0000000000000002E-3</v>
      </c>
      <c r="P6" s="177">
        <v>0.01</v>
      </c>
      <c r="Q6" s="177">
        <v>8.6E-3</v>
      </c>
      <c r="R6" s="177">
        <v>1.1299999999999999E-2</v>
      </c>
      <c r="S6" s="177">
        <v>9.4999999999999998E-3</v>
      </c>
      <c r="T6" s="177">
        <v>1.04E-2</v>
      </c>
      <c r="U6" s="177">
        <v>7.0000000000000001E-3</v>
      </c>
      <c r="V6" s="177">
        <v>0.01</v>
      </c>
      <c r="W6" s="177">
        <v>1.2200000000000001E-2</v>
      </c>
      <c r="X6" s="177">
        <v>9.9000000000000008E-3</v>
      </c>
      <c r="Y6" s="177">
        <v>1.2E-2</v>
      </c>
      <c r="Z6" s="177">
        <v>8.5000000000000006E-3</v>
      </c>
      <c r="AA6" s="177">
        <v>1.04E-2</v>
      </c>
      <c r="AB6" s="177">
        <v>8.8999999999999999E-3</v>
      </c>
      <c r="AC6" s="177">
        <v>4.3E-3</v>
      </c>
      <c r="AD6" s="177">
        <v>9.1999999999999998E-3</v>
      </c>
      <c r="AE6" s="177">
        <v>9.1999999999999998E-3</v>
      </c>
      <c r="AF6" s="177">
        <v>1.0699999999999999E-2</v>
      </c>
      <c r="AG6" s="177">
        <v>1.21E-2</v>
      </c>
      <c r="AH6" s="177">
        <v>2.2000000000000001E-3</v>
      </c>
      <c r="AI6" s="177">
        <v>-5.9999999999999995E-4</v>
      </c>
      <c r="AJ6" s="177">
        <v>1.43E-2</v>
      </c>
      <c r="AK6" s="177">
        <v>2.3E-3</v>
      </c>
      <c r="AL6" s="177">
        <v>-2.8E-3</v>
      </c>
      <c r="AM6" s="177">
        <v>8.3999999999999995E-3</v>
      </c>
      <c r="AN6" s="177">
        <v>0.01</v>
      </c>
      <c r="AO6" s="177">
        <v>1.1299999999999999E-2</v>
      </c>
      <c r="AP6" s="177">
        <v>4.4999999999999997E-3</v>
      </c>
      <c r="AQ6" s="177">
        <v>4.0000000000000002E-4</v>
      </c>
      <c r="AR6" s="177">
        <v>9.1999999999999998E-3</v>
      </c>
      <c r="AS6" s="177">
        <v>-6.9999999999999999E-4</v>
      </c>
      <c r="AT6" s="177">
        <v>-1.1599999999999999E-2</v>
      </c>
      <c r="AU6" s="177">
        <v>5.9999999999999995E-4</v>
      </c>
      <c r="AV6" s="177">
        <v>2.1299999999999999E-2</v>
      </c>
      <c r="AW6" s="177">
        <v>3.9699999999999999E-2</v>
      </c>
      <c r="AX6" s="177">
        <v>3.0300000000000001E-2</v>
      </c>
      <c r="AY6" s="177">
        <v>2.87E-2</v>
      </c>
      <c r="AZ6" s="177">
        <v>1.01E-2</v>
      </c>
      <c r="BA6" s="177">
        <v>1.0699999999999999E-2</v>
      </c>
      <c r="BB6" s="177">
        <v>2.5000000000000001E-2</v>
      </c>
      <c r="BC6" s="177">
        <v>4.24E-2</v>
      </c>
      <c r="BD6" s="177">
        <v>-3.8E-3</v>
      </c>
      <c r="BE6" s="177">
        <v>-1.3599999999999999E-2</v>
      </c>
      <c r="BF6" s="177">
        <v>-3.5299999999999998E-2</v>
      </c>
      <c r="BG6" s="177">
        <v>-2.7400000000000001E-2</v>
      </c>
      <c r="BH6" s="177">
        <v>5.28E-2</v>
      </c>
      <c r="BI6" s="177">
        <v>3.3599999999999998E-2</v>
      </c>
      <c r="BJ6" s="177">
        <v>6.08E-2</v>
      </c>
      <c r="BK6" s="177">
        <v>3.7400000000000003E-2</v>
      </c>
      <c r="BL6" s="177">
        <v>2.8799999999999999E-2</v>
      </c>
    </row>
    <row r="7" spans="1:64">
      <c r="A7" s="6">
        <v>5</v>
      </c>
      <c r="B7" s="178">
        <v>45047</v>
      </c>
      <c r="C7" s="126">
        <v>1.12E-2</v>
      </c>
      <c r="D7" s="126">
        <v>2.3E-3</v>
      </c>
      <c r="E7" s="126">
        <v>1.12E-2</v>
      </c>
      <c r="F7" s="126">
        <v>3.7400000000000003E-2</v>
      </c>
      <c r="G7" s="126">
        <v>1.9E-2</v>
      </c>
      <c r="H7" s="126">
        <v>1.12E-2</v>
      </c>
      <c r="I7" s="177">
        <v>1.12E-2</v>
      </c>
      <c r="J7" s="126">
        <v>1.38E-2</v>
      </c>
      <c r="K7" s="126">
        <v>1.35E-2</v>
      </c>
      <c r="L7" s="126">
        <v>1.35E-2</v>
      </c>
      <c r="M7" s="126">
        <v>2.8799999999999999E-2</v>
      </c>
      <c r="N7" s="126">
        <v>1.43E-2</v>
      </c>
      <c r="O7" s="126">
        <v>1.18E-2</v>
      </c>
      <c r="P7" s="126">
        <v>1.4200000000000001E-2</v>
      </c>
      <c r="Q7" s="126">
        <v>1.26E-2</v>
      </c>
      <c r="R7" s="126">
        <v>1.4800000000000001E-2</v>
      </c>
      <c r="S7" s="126">
        <v>1.4500000000000001E-2</v>
      </c>
      <c r="T7" s="126">
        <v>1.37E-2</v>
      </c>
      <c r="U7" s="126">
        <v>1.26E-2</v>
      </c>
      <c r="V7" s="126">
        <v>1.9800000000000002E-2</v>
      </c>
      <c r="W7" s="126">
        <v>1.2200000000000001E-2</v>
      </c>
      <c r="X7" s="126">
        <v>8.3000000000000001E-3</v>
      </c>
      <c r="Y7" s="126">
        <v>5.7000000000000002E-3</v>
      </c>
      <c r="Z7" s="126">
        <v>1.9E-2</v>
      </c>
      <c r="AA7" s="126">
        <v>1.04E-2</v>
      </c>
      <c r="AB7" s="126">
        <v>1.12E-2</v>
      </c>
      <c r="AC7" s="126">
        <v>2.93E-2</v>
      </c>
      <c r="AD7" s="177">
        <v>1.12E-2</v>
      </c>
      <c r="AE7" s="177">
        <v>1.12E-2</v>
      </c>
      <c r="AF7" s="126">
        <v>2.1399999999999999E-2</v>
      </c>
      <c r="AG7" s="126">
        <v>1.7299999999999999E-2</v>
      </c>
      <c r="AH7" s="126">
        <v>0.01</v>
      </c>
      <c r="AI7" s="126">
        <v>0.01</v>
      </c>
      <c r="AJ7" s="126">
        <v>2.7000000000000001E-3</v>
      </c>
      <c r="AK7" s="126">
        <v>-1.1999999999999999E-3</v>
      </c>
      <c r="AL7" s="126">
        <v>-1.04E-2</v>
      </c>
      <c r="AM7" s="126">
        <v>2.06E-2</v>
      </c>
      <c r="AN7" s="126">
        <v>1.4200000000000001E-2</v>
      </c>
      <c r="AO7" s="126">
        <v>-5.0000000000000001E-4</v>
      </c>
      <c r="AP7" s="126">
        <v>-7.7999999999999996E-3</v>
      </c>
      <c r="AQ7" s="126">
        <v>-2.6800000000000001E-2</v>
      </c>
      <c r="AR7" s="177">
        <v>1.12E-2</v>
      </c>
      <c r="AS7" s="126">
        <v>8.5000000000000006E-3</v>
      </c>
      <c r="AT7" s="126">
        <v>1.55E-2</v>
      </c>
      <c r="AU7" s="126">
        <v>1.29E-2</v>
      </c>
      <c r="AV7" s="126">
        <v>1.9E-2</v>
      </c>
      <c r="AW7" s="126">
        <v>5.7799999999999997E-2</v>
      </c>
      <c r="AX7" s="126">
        <v>0.1</v>
      </c>
      <c r="AY7" s="126">
        <v>9.11E-2</v>
      </c>
      <c r="AZ7" s="126">
        <v>0.11749999999999999</v>
      </c>
      <c r="BA7" s="126">
        <v>0.1186</v>
      </c>
      <c r="BB7" s="177">
        <v>3.7400000000000003E-2</v>
      </c>
      <c r="BC7" s="126">
        <v>8.3799999999999999E-2</v>
      </c>
      <c r="BD7" s="126">
        <v>0.12</v>
      </c>
      <c r="BE7" s="126">
        <v>8.2500000000000004E-2</v>
      </c>
      <c r="BF7" s="126">
        <v>7.8399999999999997E-2</v>
      </c>
      <c r="BG7" s="126">
        <v>5.8700000000000002E-2</v>
      </c>
      <c r="BH7" s="126">
        <v>8.9200000000000002E-2</v>
      </c>
      <c r="BI7" s="126">
        <v>2.8500000000000001E-2</v>
      </c>
      <c r="BJ7" s="126">
        <v>0.1148</v>
      </c>
      <c r="BK7" s="126">
        <v>0.1106</v>
      </c>
      <c r="BL7" s="126">
        <v>3.5000000000000003E-2</v>
      </c>
    </row>
    <row r="8" spans="1:64">
      <c r="A8" s="6">
        <v>6</v>
      </c>
      <c r="B8" s="178">
        <v>45078</v>
      </c>
      <c r="C8" s="127">
        <v>1.0699999999999999E-2</v>
      </c>
      <c r="D8" s="127">
        <v>-8.0000000000000004E-4</v>
      </c>
      <c r="E8" s="127">
        <v>1.0699999999999999E-2</v>
      </c>
      <c r="F8" s="127">
        <v>0.09</v>
      </c>
      <c r="G8" s="127">
        <v>-5.4300000000000001E-2</v>
      </c>
      <c r="H8" s="127">
        <v>1.0699999999999999E-2</v>
      </c>
      <c r="I8" s="177">
        <v>1.0699999999999999E-2</v>
      </c>
      <c r="J8" s="127">
        <v>1.32E-2</v>
      </c>
      <c r="K8" s="127">
        <v>1.29E-2</v>
      </c>
      <c r="L8" s="127">
        <v>1.29E-2</v>
      </c>
      <c r="M8" s="127">
        <v>2.41E-2</v>
      </c>
      <c r="N8" s="127">
        <v>1.29E-2</v>
      </c>
      <c r="O8" s="127">
        <v>1.3899999999999999E-2</v>
      </c>
      <c r="P8" s="127">
        <v>1.24E-2</v>
      </c>
      <c r="Q8" s="127">
        <v>1.24E-2</v>
      </c>
      <c r="R8" s="127">
        <v>1.3299999999999999E-2</v>
      </c>
      <c r="S8" s="127">
        <v>1.38E-2</v>
      </c>
      <c r="T8" s="127">
        <v>1.4999999999999999E-2</v>
      </c>
      <c r="U8" s="127">
        <v>1.5100000000000001E-2</v>
      </c>
      <c r="V8" s="127">
        <v>2.01E-2</v>
      </c>
      <c r="W8" s="127">
        <v>1.2200000000000001E-2</v>
      </c>
      <c r="X8" s="127">
        <v>8.0999999999999996E-3</v>
      </c>
      <c r="Y8" s="127">
        <v>1.2E-2</v>
      </c>
      <c r="Z8" s="127">
        <v>1.5100000000000001E-2</v>
      </c>
      <c r="AA8" s="127">
        <v>1.04E-2</v>
      </c>
      <c r="AB8" s="127">
        <v>1.0699999999999999E-2</v>
      </c>
      <c r="AC8" s="127">
        <v>2.3400000000000001E-2</v>
      </c>
      <c r="AD8" s="177">
        <v>1.0699999999999999E-2</v>
      </c>
      <c r="AE8" s="177">
        <v>1.0699999999999999E-2</v>
      </c>
      <c r="AF8" s="127">
        <v>2.0899999999999998E-2</v>
      </c>
      <c r="AG8" s="127">
        <v>1.2500000000000001E-2</v>
      </c>
      <c r="AH8" s="127">
        <v>-1E-4</v>
      </c>
      <c r="AI8" s="127">
        <v>-4.7999999999999996E-3</v>
      </c>
      <c r="AJ8" s="127">
        <v>2.3800000000000002E-2</v>
      </c>
      <c r="AK8" s="127">
        <v>-1.9E-3</v>
      </c>
      <c r="AL8" s="127">
        <v>-1.24E-2</v>
      </c>
      <c r="AM8" s="127">
        <v>2.5000000000000001E-3</v>
      </c>
      <c r="AN8" s="127">
        <v>1.24E-2</v>
      </c>
      <c r="AO8" s="127">
        <v>6.7000000000000002E-3</v>
      </c>
      <c r="AP8" s="127">
        <v>-3.3000000000000002E-2</v>
      </c>
      <c r="AQ8" s="127">
        <v>-7.4800000000000005E-2</v>
      </c>
      <c r="AR8" s="177">
        <v>1.0699999999999999E-2</v>
      </c>
      <c r="AS8" s="127">
        <v>1.5800000000000002E-2</v>
      </c>
      <c r="AT8" s="127">
        <v>4.99E-2</v>
      </c>
      <c r="AU8" s="127">
        <v>3.0200000000000001E-2</v>
      </c>
      <c r="AV8" s="127">
        <v>5.9400000000000001E-2</v>
      </c>
      <c r="AW8" s="127">
        <v>3.9899999999999998E-2</v>
      </c>
      <c r="AX8" s="127">
        <v>8.8099999999999998E-2</v>
      </c>
      <c r="AY8" s="127">
        <v>7.9299999999999995E-2</v>
      </c>
      <c r="AZ8" s="127">
        <v>9.2299999999999993E-2</v>
      </c>
      <c r="BA8" s="127">
        <v>9.2100000000000001E-2</v>
      </c>
      <c r="BB8" s="177">
        <v>0.09</v>
      </c>
      <c r="BC8" s="127">
        <v>0.1134</v>
      </c>
      <c r="BD8" s="127">
        <v>8.2400000000000001E-2</v>
      </c>
      <c r="BE8" s="127">
        <v>5.8799999999999998E-2</v>
      </c>
      <c r="BF8" s="127">
        <v>5.8599999999999999E-2</v>
      </c>
      <c r="BG8" s="127">
        <v>4.8500000000000001E-2</v>
      </c>
      <c r="BH8" s="127">
        <v>0.1024</v>
      </c>
      <c r="BI8" s="127">
        <v>7.3700000000000002E-2</v>
      </c>
      <c r="BJ8" s="127">
        <v>0.187</v>
      </c>
      <c r="BK8" s="127">
        <v>7.2099999999999997E-2</v>
      </c>
      <c r="BL8" s="127">
        <v>9.4100000000000003E-2</v>
      </c>
    </row>
    <row r="9" spans="1:64">
      <c r="A9" s="6">
        <v>7</v>
      </c>
      <c r="B9" s="178">
        <v>45108</v>
      </c>
      <c r="C9" s="126">
        <v>1.0699999999999999E-2</v>
      </c>
      <c r="D9" s="126">
        <v>1.1999999999999999E-3</v>
      </c>
      <c r="E9" s="126">
        <v>1.0699999999999999E-2</v>
      </c>
      <c r="F9" s="126">
        <v>3.27E-2</v>
      </c>
      <c r="G9" s="126">
        <v>-1.61E-2</v>
      </c>
      <c r="H9" s="126">
        <v>1.0699999999999999E-2</v>
      </c>
      <c r="I9" s="177">
        <v>1.0699999999999999E-2</v>
      </c>
      <c r="J9" s="126">
        <v>1.26E-2</v>
      </c>
      <c r="K9" s="126">
        <v>1.23E-2</v>
      </c>
      <c r="L9" s="126">
        <v>1.24E-2</v>
      </c>
      <c r="M9" s="126">
        <v>2.4899999999999999E-2</v>
      </c>
      <c r="N9" s="126">
        <v>1.2200000000000001E-2</v>
      </c>
      <c r="O9" s="126">
        <v>1.35E-2</v>
      </c>
      <c r="P9" s="126">
        <v>1.35E-2</v>
      </c>
      <c r="Q9" s="126">
        <v>1.23E-2</v>
      </c>
      <c r="R9" s="126">
        <v>1.21E-2</v>
      </c>
      <c r="S9" s="126">
        <v>1.3599999999999999E-2</v>
      </c>
      <c r="T9" s="126">
        <v>1.2500000000000001E-2</v>
      </c>
      <c r="U9" s="126">
        <v>1.55E-2</v>
      </c>
      <c r="V9" s="126">
        <v>1.52E-2</v>
      </c>
      <c r="W9" s="126">
        <v>1.29E-2</v>
      </c>
      <c r="X9" s="126">
        <v>1.3599999999999999E-2</v>
      </c>
      <c r="Y9" s="126">
        <v>1.43E-2</v>
      </c>
      <c r="Z9" s="126">
        <v>1.8599999999999998E-2</v>
      </c>
      <c r="AA9" s="126">
        <v>1.04E-2</v>
      </c>
      <c r="AB9" s="126">
        <v>1.0500000000000001E-2</v>
      </c>
      <c r="AC9" s="126">
        <v>2.2499999999999999E-2</v>
      </c>
      <c r="AD9" s="177">
        <v>1.0699999999999999E-2</v>
      </c>
      <c r="AE9" s="177">
        <v>1.0699999999999999E-2</v>
      </c>
      <c r="AF9" s="126">
        <v>8.0000000000000002E-3</v>
      </c>
      <c r="AG9" s="126">
        <v>4.0099999999999997E-2</v>
      </c>
      <c r="AH9" s="126">
        <v>1.09E-2</v>
      </c>
      <c r="AI9" s="126">
        <v>1.18E-2</v>
      </c>
      <c r="AJ9" s="126">
        <v>1.2500000000000001E-2</v>
      </c>
      <c r="AK9" s="126">
        <v>2.3099999999999999E-2</v>
      </c>
      <c r="AL9" s="126">
        <v>3.2899999999999999E-2</v>
      </c>
      <c r="AM9" s="126">
        <v>1.4800000000000001E-2</v>
      </c>
      <c r="AN9" s="126">
        <v>1.35E-2</v>
      </c>
      <c r="AO9" s="126">
        <v>8.3000000000000001E-3</v>
      </c>
      <c r="AP9" s="126">
        <v>-2.12E-2</v>
      </c>
      <c r="AQ9" s="126">
        <v>-5.28E-2</v>
      </c>
      <c r="AR9" s="177">
        <v>1.0699999999999999E-2</v>
      </c>
      <c r="AS9" s="126">
        <v>2.1899999999999999E-2</v>
      </c>
      <c r="AT9" s="126">
        <v>2.1299999999999999E-2</v>
      </c>
      <c r="AU9" s="126">
        <v>1.52E-2</v>
      </c>
      <c r="AV9" s="126">
        <v>3.0800000000000001E-2</v>
      </c>
      <c r="AW9" s="126">
        <v>2.18E-2</v>
      </c>
      <c r="AX9" s="126">
        <v>2.87E-2</v>
      </c>
      <c r="AY9" s="126">
        <v>5.2499999999999998E-2</v>
      </c>
      <c r="AZ9" s="126">
        <v>3.7999999999999999E-2</v>
      </c>
      <c r="BA9" s="126">
        <v>3.8399999999999997E-2</v>
      </c>
      <c r="BB9" s="177">
        <v>3.27E-2</v>
      </c>
      <c r="BC9" s="126">
        <v>6.08E-2</v>
      </c>
      <c r="BD9" s="126">
        <v>4.8300000000000003E-2</v>
      </c>
      <c r="BE9" s="126">
        <v>0.1031</v>
      </c>
      <c r="BF9" s="126">
        <v>7.9899999999999999E-2</v>
      </c>
      <c r="BG9" s="126">
        <v>2.81E-2</v>
      </c>
      <c r="BH9" s="126">
        <v>3.4299999999999997E-2</v>
      </c>
      <c r="BI9" s="126">
        <v>4.0300000000000002E-2</v>
      </c>
      <c r="BJ9" s="126">
        <v>6.25E-2</v>
      </c>
      <c r="BK9" s="126">
        <v>3.4200000000000001E-2</v>
      </c>
      <c r="BL9" s="126">
        <v>3.15E-2</v>
      </c>
    </row>
    <row r="10" spans="1:64">
      <c r="A10" s="6">
        <v>8</v>
      </c>
      <c r="B10" s="178">
        <v>45139</v>
      </c>
      <c r="C10" s="127">
        <v>1.14E-2</v>
      </c>
      <c r="D10" s="127">
        <v>2.3E-3</v>
      </c>
      <c r="E10" s="127">
        <v>1.14E-2</v>
      </c>
      <c r="F10" s="127">
        <v>-5.0900000000000001E-2</v>
      </c>
      <c r="G10" s="127">
        <v>3.7999999999999999E-2</v>
      </c>
      <c r="H10" s="127">
        <v>1.14E-2</v>
      </c>
      <c r="I10" s="177">
        <v>1.14E-2</v>
      </c>
      <c r="J10" s="127">
        <v>1.32E-2</v>
      </c>
      <c r="K10" s="127">
        <v>1.29E-2</v>
      </c>
      <c r="L10" s="127">
        <v>1.29E-2</v>
      </c>
      <c r="M10" s="127">
        <v>1.7999999999999999E-2</v>
      </c>
      <c r="N10" s="127">
        <v>1.54E-2</v>
      </c>
      <c r="O10" s="127">
        <v>1.61E-2</v>
      </c>
      <c r="P10" s="127">
        <v>1.6299999999999999E-2</v>
      </c>
      <c r="Q10" s="127">
        <v>1.34E-2</v>
      </c>
      <c r="R10" s="127">
        <v>1.1299999999999999E-2</v>
      </c>
      <c r="S10" s="127">
        <v>1.6500000000000001E-2</v>
      </c>
      <c r="T10" s="127">
        <v>1.5599999999999999E-2</v>
      </c>
      <c r="U10" s="127">
        <v>1.14E-2</v>
      </c>
      <c r="V10" s="127">
        <v>8.9999999999999993E-3</v>
      </c>
      <c r="W10" s="127">
        <v>1.41E-2</v>
      </c>
      <c r="X10" s="127">
        <v>1.35E-2</v>
      </c>
      <c r="Y10" s="127">
        <v>1.46E-2</v>
      </c>
      <c r="Z10" s="127">
        <v>-5.0000000000000001E-3</v>
      </c>
      <c r="AA10" s="127">
        <v>1.04E-2</v>
      </c>
      <c r="AB10" s="127">
        <v>1.14E-2</v>
      </c>
      <c r="AC10" s="127">
        <v>0.02</v>
      </c>
      <c r="AD10" s="177">
        <v>1.14E-2</v>
      </c>
      <c r="AE10" s="127">
        <v>-1.9E-3</v>
      </c>
      <c r="AF10" s="127">
        <v>7.3000000000000001E-3</v>
      </c>
      <c r="AG10" s="127">
        <v>1.95E-2</v>
      </c>
      <c r="AH10" s="127">
        <v>5.0000000000000001E-3</v>
      </c>
      <c r="AI10" s="127">
        <v>2.5999999999999999E-3</v>
      </c>
      <c r="AJ10" s="127">
        <v>-8.0999999999999996E-3</v>
      </c>
      <c r="AK10" s="127">
        <v>3.0000000000000001E-3</v>
      </c>
      <c r="AL10" s="127">
        <v>-2.5999999999999999E-3</v>
      </c>
      <c r="AM10" s="127">
        <v>5.4999999999999997E-3</v>
      </c>
      <c r="AN10" s="127">
        <v>1.6299999999999999E-2</v>
      </c>
      <c r="AO10" s="127">
        <v>-3.2000000000000002E-3</v>
      </c>
      <c r="AP10" s="127">
        <v>1.6299999999999999E-2</v>
      </c>
      <c r="AQ10" s="127">
        <v>2.1399999999999999E-2</v>
      </c>
      <c r="AR10" s="177">
        <v>1.14E-2</v>
      </c>
      <c r="AS10" s="127">
        <v>-2.9999999999999997E-4</v>
      </c>
      <c r="AT10" s="127">
        <v>-1.8800000000000001E-2</v>
      </c>
      <c r="AU10" s="127">
        <v>-4.4999999999999997E-3</v>
      </c>
      <c r="AV10" s="127">
        <v>-2.76E-2</v>
      </c>
      <c r="AW10" s="127">
        <v>-4.2799999999999998E-2</v>
      </c>
      <c r="AX10" s="127">
        <v>-4.0800000000000003E-2</v>
      </c>
      <c r="AY10" s="127">
        <v>-4.0899999999999999E-2</v>
      </c>
      <c r="AZ10" s="127">
        <v>-5.2999999999999999E-2</v>
      </c>
      <c r="BA10" s="127">
        <v>-5.2200000000000003E-2</v>
      </c>
      <c r="BB10" s="177">
        <v>-5.0900000000000001E-2</v>
      </c>
      <c r="BC10" s="127">
        <v>-6.5699999999999995E-2</v>
      </c>
      <c r="BD10" s="127">
        <v>-6.5100000000000005E-2</v>
      </c>
      <c r="BE10" s="127">
        <v>-3.8300000000000001E-2</v>
      </c>
      <c r="BF10" s="127">
        <v>1.12E-2</v>
      </c>
      <c r="BG10" s="127">
        <v>-4.7100000000000003E-2</v>
      </c>
      <c r="BH10" s="127">
        <v>-3.8300000000000001E-2</v>
      </c>
      <c r="BI10" s="127">
        <v>-1.12E-2</v>
      </c>
      <c r="BJ10" s="127">
        <v>-9.2100000000000001E-2</v>
      </c>
      <c r="BK10" s="127">
        <v>-6.3500000000000001E-2</v>
      </c>
      <c r="BL10" s="127">
        <v>-3.4500000000000003E-2</v>
      </c>
    </row>
    <row r="11" spans="1:64">
      <c r="A11" s="6">
        <v>9</v>
      </c>
      <c r="B11" s="178">
        <v>45170</v>
      </c>
      <c r="C11" s="126">
        <v>9.7000000000000003E-3</v>
      </c>
      <c r="D11" s="126">
        <v>2.5999999999999999E-3</v>
      </c>
      <c r="E11" s="126">
        <v>9.7000000000000003E-3</v>
      </c>
      <c r="F11" s="126">
        <v>7.1000000000000004E-3</v>
      </c>
      <c r="G11" s="126">
        <v>1.7399999999999999E-2</v>
      </c>
      <c r="H11" s="126">
        <v>9.7000000000000003E-3</v>
      </c>
      <c r="I11" s="177">
        <v>9.7000000000000003E-3</v>
      </c>
      <c r="J11" s="126">
        <v>1.1299999999999999E-2</v>
      </c>
      <c r="K11" s="126">
        <v>1.11E-2</v>
      </c>
      <c r="L11" s="126">
        <v>1.11E-2</v>
      </c>
      <c r="M11" s="126">
        <v>9.1999999999999998E-3</v>
      </c>
      <c r="N11" s="126">
        <v>1.32E-2</v>
      </c>
      <c r="O11" s="126">
        <v>1.1900000000000001E-2</v>
      </c>
      <c r="P11" s="126">
        <v>1.21E-2</v>
      </c>
      <c r="Q11" s="126">
        <v>1.06E-2</v>
      </c>
      <c r="R11" s="126">
        <v>7.1999999999999998E-3</v>
      </c>
      <c r="S11" s="126">
        <v>1.2E-2</v>
      </c>
      <c r="T11" s="126">
        <v>1.17E-2</v>
      </c>
      <c r="U11" s="126">
        <v>8.6999999999999994E-3</v>
      </c>
      <c r="V11" s="126">
        <v>6.7999999999999996E-3</v>
      </c>
      <c r="W11" s="126">
        <v>1.2E-2</v>
      </c>
      <c r="X11" s="126">
        <v>1.35E-2</v>
      </c>
      <c r="Y11" s="126">
        <v>1.29E-2</v>
      </c>
      <c r="Z11" s="126">
        <v>6.0000000000000001E-3</v>
      </c>
      <c r="AA11" s="126">
        <v>8.8000000000000005E-3</v>
      </c>
      <c r="AB11" s="126">
        <v>9.7000000000000003E-3</v>
      </c>
      <c r="AC11" s="126">
        <v>1.0800000000000001E-2</v>
      </c>
      <c r="AD11" s="177">
        <v>9.7000000000000003E-3</v>
      </c>
      <c r="AE11" s="126">
        <v>-1.15E-2</v>
      </c>
      <c r="AF11" s="126">
        <v>1.4E-3</v>
      </c>
      <c r="AG11" s="126">
        <v>2.7300000000000001E-2</v>
      </c>
      <c r="AH11" s="126">
        <v>-9.4000000000000004E-3</v>
      </c>
      <c r="AI11" s="126">
        <v>-1.83E-2</v>
      </c>
      <c r="AJ11" s="126">
        <v>-1.5299999999999999E-2</v>
      </c>
      <c r="AK11" s="126">
        <v>3.0000000000000001E-3</v>
      </c>
      <c r="AL11" s="126">
        <v>-2E-3</v>
      </c>
      <c r="AM11" s="126">
        <v>2.23E-2</v>
      </c>
      <c r="AN11" s="126">
        <v>1.21E-2</v>
      </c>
      <c r="AO11" s="126">
        <v>9.4000000000000004E-3</v>
      </c>
      <c r="AP11" s="126">
        <v>5.5999999999999999E-3</v>
      </c>
      <c r="AQ11" s="126">
        <v>8.0000000000000004E-4</v>
      </c>
      <c r="AR11" s="177">
        <v>9.7000000000000003E-3</v>
      </c>
      <c r="AS11" s="126">
        <v>8.2000000000000007E-3</v>
      </c>
      <c r="AT11" s="126">
        <v>2.9899999999999999E-2</v>
      </c>
      <c r="AU11" s="126">
        <v>1.9E-2</v>
      </c>
      <c r="AV11" s="126">
        <v>-1.2999999999999999E-2</v>
      </c>
      <c r="AW11" s="126">
        <v>-9.4999999999999998E-3</v>
      </c>
      <c r="AX11" s="126">
        <v>-1.9099999999999999E-2</v>
      </c>
      <c r="AY11" s="126">
        <v>-1.5100000000000001E-2</v>
      </c>
      <c r="AZ11" s="126">
        <v>-3.3999999999999998E-3</v>
      </c>
      <c r="BA11" s="126">
        <v>-2.3999999999999998E-3</v>
      </c>
      <c r="BB11" s="126">
        <v>-2.2499999999999999E-2</v>
      </c>
      <c r="BC11" s="126">
        <v>-8.8000000000000005E-3</v>
      </c>
      <c r="BD11" s="126">
        <v>-9.1999999999999998E-3</v>
      </c>
      <c r="BE11" s="126">
        <v>1.6199999999999999E-2</v>
      </c>
      <c r="BF11" s="126">
        <v>-9.4000000000000004E-3</v>
      </c>
      <c r="BG11" s="126">
        <v>-6.4999999999999997E-3</v>
      </c>
      <c r="BH11" s="126">
        <v>5.5999999999999999E-3</v>
      </c>
      <c r="BI11" s="126">
        <v>-2.0199999999999999E-2</v>
      </c>
      <c r="BJ11" s="126">
        <v>-2.8899999999999999E-2</v>
      </c>
      <c r="BK11" s="126">
        <v>-2.8199999999999999E-2</v>
      </c>
      <c r="BL11" s="126">
        <v>2.9999999999999997E-4</v>
      </c>
    </row>
    <row r="12" spans="1:64">
      <c r="A12" s="6">
        <v>10</v>
      </c>
      <c r="B12" s="178">
        <v>45200</v>
      </c>
      <c r="C12" s="127">
        <v>0.01</v>
      </c>
      <c r="D12" s="127">
        <v>2.3999999999999998E-3</v>
      </c>
      <c r="E12" s="127">
        <v>0.01</v>
      </c>
      <c r="F12" s="127">
        <v>-2.9399999999999999E-2</v>
      </c>
      <c r="G12" s="127">
        <v>0.01</v>
      </c>
      <c r="H12" s="127">
        <v>0.01</v>
      </c>
      <c r="I12" s="127">
        <v>1.34E-2</v>
      </c>
      <c r="J12" s="127">
        <v>5.0000000000000001E-3</v>
      </c>
      <c r="K12" s="127">
        <v>4.4999999999999997E-3</v>
      </c>
      <c r="L12" s="127">
        <v>4.7000000000000002E-3</v>
      </c>
      <c r="M12" s="127">
        <v>9.5999999999999992E-3</v>
      </c>
      <c r="N12" s="127">
        <v>1.1599999999999999E-2</v>
      </c>
      <c r="O12" s="127">
        <v>1.14E-2</v>
      </c>
      <c r="P12" s="127">
        <v>1.14E-2</v>
      </c>
      <c r="Q12" s="127">
        <v>1.0699999999999999E-2</v>
      </c>
      <c r="R12" s="127">
        <v>9.2999999999999992E-3</v>
      </c>
      <c r="S12" s="127">
        <v>8.6E-3</v>
      </c>
      <c r="T12" s="127">
        <v>3.8999999999999998E-3</v>
      </c>
      <c r="U12" s="127">
        <v>6.7000000000000002E-3</v>
      </c>
      <c r="V12" s="127">
        <v>-8.9999999999999998E-4</v>
      </c>
      <c r="W12" s="127">
        <v>1.2200000000000001E-2</v>
      </c>
      <c r="X12" s="127">
        <v>9.9000000000000008E-3</v>
      </c>
      <c r="Y12" s="127">
        <v>1.04E-2</v>
      </c>
      <c r="Z12" s="127">
        <v>2.9999999999999997E-4</v>
      </c>
      <c r="AA12" s="127">
        <v>1.03E-2</v>
      </c>
      <c r="AB12" s="127">
        <v>9.7999999999999997E-3</v>
      </c>
      <c r="AC12" s="127">
        <v>1.29E-2</v>
      </c>
      <c r="AD12" s="177">
        <v>0.01</v>
      </c>
      <c r="AE12" s="127">
        <v>-5.0000000000000001E-3</v>
      </c>
      <c r="AF12" s="127">
        <v>3.3999999999999998E-3</v>
      </c>
      <c r="AG12" s="127">
        <v>4.7000000000000002E-3</v>
      </c>
      <c r="AH12" s="127">
        <v>-1.03E-2</v>
      </c>
      <c r="AI12" s="127">
        <v>-1.9199999999999998E-2</v>
      </c>
      <c r="AJ12" s="127">
        <v>-7.1000000000000004E-3</v>
      </c>
      <c r="AK12" s="127">
        <v>-3.0000000000000001E-3</v>
      </c>
      <c r="AL12" s="127">
        <v>-1.2699999999999999E-2</v>
      </c>
      <c r="AM12" s="127">
        <v>1.1900000000000001E-2</v>
      </c>
      <c r="AN12" s="127">
        <v>1.14E-2</v>
      </c>
      <c r="AO12" s="127">
        <v>-1.44E-2</v>
      </c>
      <c r="AP12" s="127">
        <v>2.5000000000000001E-3</v>
      </c>
      <c r="AQ12" s="127">
        <v>-4.5999999999999999E-3</v>
      </c>
      <c r="AR12" s="177">
        <v>0.01</v>
      </c>
      <c r="AS12" s="127">
        <v>-4.7000000000000002E-3</v>
      </c>
      <c r="AT12" s="127">
        <v>3.8199999999999998E-2</v>
      </c>
      <c r="AU12" s="127">
        <v>2.3E-2</v>
      </c>
      <c r="AV12" s="127">
        <v>-1.7500000000000002E-2</v>
      </c>
      <c r="AW12" s="127">
        <v>-4.7300000000000002E-2</v>
      </c>
      <c r="AX12" s="127">
        <v>-6.9699999999999998E-2</v>
      </c>
      <c r="AY12" s="127">
        <v>-5.6399999999999999E-2</v>
      </c>
      <c r="AZ12" s="127">
        <v>-4.7600000000000003E-2</v>
      </c>
      <c r="BA12" s="127">
        <v>-4.6899999999999997E-2</v>
      </c>
      <c r="BB12" s="127">
        <v>-6.3899999999999998E-2</v>
      </c>
      <c r="BC12" s="127">
        <v>-6.2399999999999997E-2</v>
      </c>
      <c r="BD12" s="127">
        <v>-5.0500000000000003E-2</v>
      </c>
      <c r="BE12" s="127">
        <v>-8.2699999999999996E-2</v>
      </c>
      <c r="BF12" s="127">
        <v>-9.7100000000000006E-2</v>
      </c>
      <c r="BG12" s="127">
        <v>-6.3600000000000004E-2</v>
      </c>
      <c r="BH12" s="127">
        <v>-2.81E-2</v>
      </c>
      <c r="BI12" s="127">
        <v>-3.8600000000000002E-2</v>
      </c>
      <c r="BJ12" s="127">
        <v>-6.2799999999999995E-2</v>
      </c>
      <c r="BK12" s="127">
        <v>-6.88E-2</v>
      </c>
      <c r="BL12" s="127">
        <v>-5.7000000000000002E-3</v>
      </c>
    </row>
    <row r="13" spans="1:64">
      <c r="A13" s="6">
        <v>11</v>
      </c>
      <c r="B13" s="178">
        <v>45231</v>
      </c>
      <c r="C13" s="126">
        <v>9.1999999999999998E-3</v>
      </c>
      <c r="D13" s="126">
        <v>2.8E-3</v>
      </c>
      <c r="E13" s="126">
        <v>9.1999999999999998E-3</v>
      </c>
      <c r="F13" s="126">
        <v>0.12540000000000001</v>
      </c>
      <c r="G13" s="126">
        <v>-2.41E-2</v>
      </c>
      <c r="H13" s="126">
        <v>9.1999999999999998E-3</v>
      </c>
      <c r="I13" s="126">
        <v>1.09E-2</v>
      </c>
      <c r="J13" s="126">
        <v>1.2E-2</v>
      </c>
      <c r="K13" s="126">
        <v>1.1599999999999999E-2</v>
      </c>
      <c r="L13" s="126">
        <v>1.17E-2</v>
      </c>
      <c r="M13" s="126">
        <v>1.14E-2</v>
      </c>
      <c r="N13" s="126">
        <v>1.17E-2</v>
      </c>
      <c r="O13" s="126">
        <v>1.2500000000000001E-2</v>
      </c>
      <c r="P13" s="126">
        <v>1.1299999999999999E-2</v>
      </c>
      <c r="Q13" s="126">
        <v>1.09E-2</v>
      </c>
      <c r="R13" s="126">
        <v>1.14E-2</v>
      </c>
      <c r="S13" s="126">
        <v>1.1900000000000001E-2</v>
      </c>
      <c r="T13" s="126">
        <v>8.0000000000000002E-3</v>
      </c>
      <c r="U13" s="126">
        <v>8.0000000000000002E-3</v>
      </c>
      <c r="V13" s="126">
        <v>1.04E-2</v>
      </c>
      <c r="W13" s="126">
        <v>1.14E-2</v>
      </c>
      <c r="X13" s="126">
        <v>2.3999999999999998E-3</v>
      </c>
      <c r="Y13" s="126">
        <v>1.47E-2</v>
      </c>
      <c r="Z13" s="126">
        <v>4.0000000000000001E-3</v>
      </c>
      <c r="AA13" s="126">
        <v>1.14E-2</v>
      </c>
      <c r="AB13" s="126">
        <v>8.9999999999999993E-3</v>
      </c>
      <c r="AC13" s="126">
        <v>8.6999999999999994E-3</v>
      </c>
      <c r="AD13" s="177">
        <v>9.1999999999999998E-3</v>
      </c>
      <c r="AE13" s="126">
        <v>2.8899999999999999E-2</v>
      </c>
      <c r="AF13" s="126">
        <v>2.4299999999999999E-2</v>
      </c>
      <c r="AG13" s="126">
        <v>3.3399999999999999E-2</v>
      </c>
      <c r="AH13" s="126">
        <v>4.2299999999999997E-2</v>
      </c>
      <c r="AI13" s="126">
        <v>6.0100000000000001E-2</v>
      </c>
      <c r="AJ13" s="126">
        <v>2.81E-2</v>
      </c>
      <c r="AK13" s="126">
        <v>4.1700000000000001E-2</v>
      </c>
      <c r="AL13" s="126">
        <v>6.4799999999999996E-2</v>
      </c>
      <c r="AM13" s="126">
        <v>1.2999999999999999E-3</v>
      </c>
      <c r="AN13" s="126">
        <v>1.1299999999999999E-2</v>
      </c>
      <c r="AO13" s="126">
        <v>4.2200000000000001E-2</v>
      </c>
      <c r="AP13" s="126">
        <v>-8.0000000000000002E-3</v>
      </c>
      <c r="AQ13" s="126">
        <v>-2.3699999999999999E-2</v>
      </c>
      <c r="AR13" s="177">
        <v>9.1999999999999998E-3</v>
      </c>
      <c r="AS13" s="126">
        <v>2.87E-2</v>
      </c>
      <c r="AT13" s="126">
        <v>0.02</v>
      </c>
      <c r="AU13" s="126">
        <v>1.47E-2</v>
      </c>
      <c r="AV13" s="126">
        <v>7.4099999999999999E-2</v>
      </c>
      <c r="AW13" s="126">
        <v>0.12609999999999999</v>
      </c>
      <c r="AX13" s="126">
        <v>9.9400000000000002E-2</v>
      </c>
      <c r="AY13" s="126">
        <v>0.10639999999999999</v>
      </c>
      <c r="AZ13" s="126">
        <v>0.14419999999999999</v>
      </c>
      <c r="BA13" s="126">
        <v>0.1449</v>
      </c>
      <c r="BB13" s="126">
        <v>0.11559999999999999</v>
      </c>
      <c r="BC13" s="126">
        <v>0.12330000000000001</v>
      </c>
      <c r="BD13" s="126">
        <v>0.13769999999999999</v>
      </c>
      <c r="BE13" s="126">
        <v>0.11310000000000001</v>
      </c>
      <c r="BF13" s="126">
        <v>0.1096</v>
      </c>
      <c r="BG13" s="126">
        <v>0.1031</v>
      </c>
      <c r="BH13" s="126">
        <v>0.1013</v>
      </c>
      <c r="BI13" s="126">
        <v>0.1113</v>
      </c>
      <c r="BJ13" s="126">
        <v>0.2419</v>
      </c>
      <c r="BK13" s="126">
        <v>0.1363</v>
      </c>
      <c r="BL13" s="126">
        <v>7.85E-2</v>
      </c>
    </row>
    <row r="14" spans="1:64">
      <c r="A14" s="6">
        <v>12</v>
      </c>
      <c r="B14" s="178">
        <v>45261</v>
      </c>
      <c r="C14" s="127">
        <v>8.9999999999999993E-3</v>
      </c>
      <c r="D14" s="127">
        <v>5.5999999999999999E-3</v>
      </c>
      <c r="E14" s="127">
        <v>8.8999999999999999E-3</v>
      </c>
      <c r="F14" s="127">
        <v>5.3800000000000001E-2</v>
      </c>
      <c r="G14" s="127">
        <v>-1.9099999999999999E-2</v>
      </c>
      <c r="H14" s="127">
        <v>8.8999999999999999E-3</v>
      </c>
      <c r="I14" s="127">
        <v>1.09E-2</v>
      </c>
      <c r="J14" s="127">
        <v>1.18E-2</v>
      </c>
      <c r="K14" s="127">
        <v>1.17E-2</v>
      </c>
      <c r="L14" s="127">
        <v>1.17E-2</v>
      </c>
      <c r="M14" s="127">
        <v>1.0999999999999999E-2</v>
      </c>
      <c r="N14" s="127">
        <v>7.4999999999999997E-3</v>
      </c>
      <c r="O14" s="127">
        <v>1.0800000000000001E-2</v>
      </c>
      <c r="P14" s="127">
        <v>1.0500000000000001E-2</v>
      </c>
      <c r="Q14" s="127">
        <v>1.04E-2</v>
      </c>
      <c r="R14" s="127">
        <v>1.01E-2</v>
      </c>
      <c r="S14" s="127">
        <v>1.09E-2</v>
      </c>
      <c r="T14" s="127">
        <v>6.1000000000000004E-3</v>
      </c>
      <c r="U14" s="127">
        <v>8.2000000000000007E-3</v>
      </c>
      <c r="V14" s="127">
        <v>1.1599999999999999E-2</v>
      </c>
      <c r="W14" s="127">
        <v>1.12E-2</v>
      </c>
      <c r="X14" s="127">
        <v>1.4200000000000001E-2</v>
      </c>
      <c r="Y14" s="127">
        <v>8.3999999999999995E-3</v>
      </c>
      <c r="Z14" s="127">
        <v>1.6199999999999999E-2</v>
      </c>
      <c r="AA14" s="127">
        <v>1.0699999999999999E-2</v>
      </c>
      <c r="AB14" s="127">
        <v>8.8999999999999999E-3</v>
      </c>
      <c r="AC14" s="127">
        <v>1.11E-2</v>
      </c>
      <c r="AD14" s="177">
        <v>8.9999999999999993E-3</v>
      </c>
      <c r="AE14" s="127">
        <v>2.7199999999999998E-2</v>
      </c>
      <c r="AF14" s="127">
        <v>1.4500000000000001E-2</v>
      </c>
      <c r="AG14" s="127">
        <v>2.2599999999999999E-2</v>
      </c>
      <c r="AH14" s="127">
        <v>2.4199999999999999E-2</v>
      </c>
      <c r="AI14" s="127">
        <v>3.2599999999999997E-2</v>
      </c>
      <c r="AJ14" s="127">
        <v>4.7100000000000003E-2</v>
      </c>
      <c r="AK14" s="127">
        <v>1.7500000000000002E-2</v>
      </c>
      <c r="AL14" s="127">
        <v>2.2100000000000002E-2</v>
      </c>
      <c r="AM14" s="127">
        <v>2.7300000000000001E-2</v>
      </c>
      <c r="AN14" s="127">
        <v>1.0500000000000001E-2</v>
      </c>
      <c r="AO14" s="127">
        <v>6.7500000000000004E-2</v>
      </c>
      <c r="AP14" s="127">
        <v>1.7000000000000001E-2</v>
      </c>
      <c r="AQ14" s="127">
        <v>2.52E-2</v>
      </c>
      <c r="AR14" s="177">
        <v>8.9999999999999993E-3</v>
      </c>
      <c r="AS14" s="127">
        <v>3.2199999999999999E-2</v>
      </c>
      <c r="AT14" s="127">
        <v>4.2500000000000003E-2</v>
      </c>
      <c r="AU14" s="127">
        <v>2.52E-2</v>
      </c>
      <c r="AV14" s="127">
        <v>4.3400000000000001E-2</v>
      </c>
      <c r="AW14" s="127">
        <v>3.2000000000000001E-2</v>
      </c>
      <c r="AX14" s="127">
        <v>0.02</v>
      </c>
      <c r="AY14" s="127">
        <v>5.74E-2</v>
      </c>
      <c r="AZ14" s="127">
        <v>4.1200000000000001E-2</v>
      </c>
      <c r="BA14" s="127">
        <v>4.1700000000000001E-2</v>
      </c>
      <c r="BB14" s="127">
        <v>5.4199999999999998E-2</v>
      </c>
      <c r="BC14" s="127">
        <v>5.4199999999999998E-2</v>
      </c>
      <c r="BD14" s="127">
        <v>3.5299999999999998E-2</v>
      </c>
      <c r="BE14" s="127">
        <v>6.1699999999999998E-2</v>
      </c>
      <c r="BF14" s="127">
        <v>7.6600000000000001E-2</v>
      </c>
      <c r="BG14" s="127">
        <v>8.0399999999999999E-2</v>
      </c>
      <c r="BH14" s="127">
        <v>7.5300000000000006E-2</v>
      </c>
      <c r="BI14" s="127">
        <v>4.6800000000000001E-2</v>
      </c>
      <c r="BJ14" s="127">
        <v>7.9200000000000007E-2</v>
      </c>
      <c r="BK14" s="127">
        <v>4.24E-2</v>
      </c>
      <c r="BL14" s="127">
        <v>4.4600000000000001E-2</v>
      </c>
    </row>
    <row r="15" spans="1:64">
      <c r="A15" s="6">
        <v>13</v>
      </c>
      <c r="B15" s="178">
        <v>45292</v>
      </c>
      <c r="C15" s="126">
        <v>9.7000000000000003E-3</v>
      </c>
      <c r="D15" s="126">
        <v>4.1999999999999997E-3</v>
      </c>
      <c r="E15" s="126">
        <v>9.7000000000000003E-3</v>
      </c>
      <c r="F15" s="126">
        <v>-4.7899999999999998E-2</v>
      </c>
      <c r="G15" s="126">
        <v>2.3199999999999998E-2</v>
      </c>
      <c r="H15" s="126">
        <v>9.7000000000000003E-3</v>
      </c>
      <c r="I15" s="126">
        <v>1.18E-2</v>
      </c>
      <c r="J15" s="126">
        <v>1.14E-2</v>
      </c>
      <c r="K15" s="126">
        <v>1.11E-2</v>
      </c>
      <c r="L15" s="126">
        <v>1.12E-2</v>
      </c>
      <c r="M15" s="126">
        <v>1.5699999999999999E-2</v>
      </c>
      <c r="N15" s="126">
        <v>1.3899999999999999E-2</v>
      </c>
      <c r="O15" s="126">
        <v>1.3899999999999999E-2</v>
      </c>
      <c r="P15" s="126">
        <v>1.18E-2</v>
      </c>
      <c r="Q15" s="126">
        <v>1.11E-2</v>
      </c>
      <c r="R15" s="126">
        <v>9.1000000000000004E-3</v>
      </c>
      <c r="S15" s="126">
        <v>1.2800000000000001E-2</v>
      </c>
      <c r="T15" s="126">
        <v>1.14E-2</v>
      </c>
      <c r="U15" s="126">
        <v>1.35E-2</v>
      </c>
      <c r="V15" s="126">
        <v>1.4200000000000001E-2</v>
      </c>
      <c r="W15" s="126">
        <v>1.21E-2</v>
      </c>
      <c r="X15" s="126">
        <v>1.2699999999999999E-2</v>
      </c>
      <c r="Y15" s="126">
        <v>1.5299999999999999E-2</v>
      </c>
      <c r="Z15" s="126">
        <v>-4.1999999999999997E-3</v>
      </c>
      <c r="AA15" s="126">
        <v>1.43E-2</v>
      </c>
      <c r="AB15" s="126">
        <v>9.5999999999999992E-3</v>
      </c>
      <c r="AC15" s="126">
        <v>1.9400000000000001E-2</v>
      </c>
      <c r="AD15" s="177">
        <v>9.7000000000000003E-3</v>
      </c>
      <c r="AE15" s="126">
        <v>-1.1999999999999999E-3</v>
      </c>
      <c r="AF15" s="126">
        <v>6.3E-3</v>
      </c>
      <c r="AG15" s="126">
        <v>2.1600000000000001E-2</v>
      </c>
      <c r="AH15" s="126">
        <v>-4.3E-3</v>
      </c>
      <c r="AI15" s="126">
        <v>-1.04E-2</v>
      </c>
      <c r="AJ15" s="126">
        <v>-1.47E-2</v>
      </c>
      <c r="AK15" s="126">
        <v>1.9E-3</v>
      </c>
      <c r="AL15" s="126">
        <v>-3.3999999999999998E-3</v>
      </c>
      <c r="AM15" s="126">
        <v>2.0999999999999999E-3</v>
      </c>
      <c r="AN15" s="126">
        <v>1.18E-2</v>
      </c>
      <c r="AO15" s="126">
        <v>-2.2000000000000001E-3</v>
      </c>
      <c r="AP15" s="126">
        <v>3.8999999999999998E-3</v>
      </c>
      <c r="AQ15" s="126">
        <v>-1.4E-3</v>
      </c>
      <c r="AR15" s="177">
        <v>9.7000000000000003E-3</v>
      </c>
      <c r="AS15" s="126">
        <v>-3.2000000000000002E-3</v>
      </c>
      <c r="AT15" s="126">
        <v>1.0800000000000001E-2</v>
      </c>
      <c r="AU15" s="126">
        <v>1.01E-2</v>
      </c>
      <c r="AV15" s="126">
        <v>-2.2100000000000002E-2</v>
      </c>
      <c r="AW15" s="126">
        <v>4.0000000000000001E-3</v>
      </c>
      <c r="AX15" s="126">
        <v>-3.09E-2</v>
      </c>
      <c r="AY15" s="126">
        <v>-1.9199999999999998E-2</v>
      </c>
      <c r="AZ15" s="126">
        <v>-4.0800000000000003E-2</v>
      </c>
      <c r="BA15" s="126">
        <v>-4.02E-2</v>
      </c>
      <c r="BB15" s="126">
        <v>-5.62E-2</v>
      </c>
      <c r="BC15" s="126">
        <v>-5.6899999999999999E-2</v>
      </c>
      <c r="BD15" s="126">
        <v>-3.5799999999999998E-2</v>
      </c>
      <c r="BE15" s="126">
        <v>-5.1999999999999998E-2</v>
      </c>
      <c r="BF15" s="126">
        <v>-7.3899999999999993E-2</v>
      </c>
      <c r="BG15" s="126">
        <v>-8.3099999999999993E-2</v>
      </c>
      <c r="BH15" s="126">
        <v>-3.78E-2</v>
      </c>
      <c r="BI15" s="126">
        <v>1.5900000000000001E-2</v>
      </c>
      <c r="BJ15" s="126">
        <v>-8.0199999999999994E-2</v>
      </c>
      <c r="BK15" s="126">
        <v>-3.6700000000000003E-2</v>
      </c>
      <c r="BL15" s="126">
        <v>-2.0899999999999998E-2</v>
      </c>
    </row>
    <row r="16" spans="1:64">
      <c r="A16" s="6">
        <v>14</v>
      </c>
      <c r="B16" s="178">
        <v>45323</v>
      </c>
      <c r="C16" s="127">
        <v>8.0000000000000002E-3</v>
      </c>
      <c r="D16" s="127">
        <v>8.3000000000000001E-3</v>
      </c>
      <c r="E16" s="127">
        <v>8.0000000000000002E-3</v>
      </c>
      <c r="F16" s="127">
        <v>9.9000000000000008E-3</v>
      </c>
      <c r="G16" s="127">
        <v>6.0000000000000001E-3</v>
      </c>
      <c r="H16" s="127">
        <v>8.0000000000000002E-3</v>
      </c>
      <c r="I16" s="127">
        <v>9.2999999999999992E-3</v>
      </c>
      <c r="J16" s="127">
        <v>1.01E-2</v>
      </c>
      <c r="K16" s="127">
        <v>9.7999999999999997E-3</v>
      </c>
      <c r="L16" s="127">
        <v>9.9000000000000008E-3</v>
      </c>
      <c r="M16" s="127">
        <v>2.35E-2</v>
      </c>
      <c r="N16" s="127">
        <v>1.2200000000000001E-2</v>
      </c>
      <c r="O16" s="127">
        <v>1.12E-2</v>
      </c>
      <c r="P16" s="127">
        <v>1.0999999999999999E-2</v>
      </c>
      <c r="Q16" s="127">
        <v>9.1999999999999998E-3</v>
      </c>
      <c r="R16" s="127">
        <v>8.5000000000000006E-3</v>
      </c>
      <c r="S16" s="127">
        <v>1.0699999999999999E-2</v>
      </c>
      <c r="T16" s="127">
        <v>1.17E-2</v>
      </c>
      <c r="U16" s="127">
        <v>1.0999999999999999E-2</v>
      </c>
      <c r="V16" s="127">
        <v>1.2699999999999999E-2</v>
      </c>
      <c r="W16" s="127">
        <v>1.0200000000000001E-2</v>
      </c>
      <c r="X16" s="127">
        <v>1.2200000000000001E-2</v>
      </c>
      <c r="Y16" s="127">
        <v>1.4999999999999999E-2</v>
      </c>
      <c r="Z16" s="127">
        <v>8.3000000000000001E-3</v>
      </c>
      <c r="AA16" s="127">
        <v>2.12E-2</v>
      </c>
      <c r="AB16" s="127">
        <v>8.0000000000000002E-3</v>
      </c>
      <c r="AC16" s="127">
        <v>2.7300000000000001E-2</v>
      </c>
      <c r="AD16" s="177">
        <v>8.0000000000000002E-3</v>
      </c>
      <c r="AE16" s="127">
        <v>1.47E-2</v>
      </c>
      <c r="AF16" s="127">
        <v>4.4000000000000003E-3</v>
      </c>
      <c r="AG16" s="127">
        <v>3.0599999999999999E-2</v>
      </c>
      <c r="AH16" s="127">
        <v>-6.9999999999999999E-4</v>
      </c>
      <c r="AI16" s="127">
        <v>-4.4000000000000003E-3</v>
      </c>
      <c r="AJ16" s="127">
        <v>9.1999999999999998E-3</v>
      </c>
      <c r="AK16" s="127">
        <v>5.5999999999999999E-3</v>
      </c>
      <c r="AL16" s="127">
        <v>3.3999999999999998E-3</v>
      </c>
      <c r="AM16" s="127">
        <v>4.4000000000000003E-3</v>
      </c>
      <c r="AN16" s="127">
        <v>1.0999999999999999E-2</v>
      </c>
      <c r="AO16" s="127">
        <v>-5.0500000000000003E-2</v>
      </c>
      <c r="AP16" s="127">
        <v>4.7999999999999996E-3</v>
      </c>
      <c r="AQ16" s="127">
        <v>8.0000000000000004E-4</v>
      </c>
      <c r="AR16" s="177">
        <v>8.0000000000000002E-3</v>
      </c>
      <c r="AS16" s="127">
        <v>8.6E-3</v>
      </c>
      <c r="AT16" s="127">
        <v>-8.2500000000000004E-2</v>
      </c>
      <c r="AU16" s="127">
        <v>-3.8399999999999997E-2</v>
      </c>
      <c r="AV16" s="127">
        <v>1.4500000000000001E-2</v>
      </c>
      <c r="AW16" s="127">
        <v>8.0999999999999996E-3</v>
      </c>
      <c r="AX16" s="127">
        <v>3.8999999999999998E-3</v>
      </c>
      <c r="AY16" s="127">
        <v>2.8899999999999999E-2</v>
      </c>
      <c r="AZ16" s="127">
        <v>1.9599999999999999E-2</v>
      </c>
      <c r="BA16" s="127">
        <v>0.02</v>
      </c>
      <c r="BB16" s="127">
        <v>-1.06E-2</v>
      </c>
      <c r="BC16" s="127">
        <v>-7.7000000000000002E-3</v>
      </c>
      <c r="BD16" s="127">
        <v>3.61E-2</v>
      </c>
      <c r="BE16" s="127">
        <v>5.8999999999999999E-3</v>
      </c>
      <c r="BF16" s="127">
        <v>-1.49E-2</v>
      </c>
      <c r="BG16" s="127">
        <v>8.0000000000000004E-4</v>
      </c>
      <c r="BH16" s="127">
        <v>3.2800000000000003E-2</v>
      </c>
      <c r="BI16" s="127">
        <v>3.1800000000000002E-2</v>
      </c>
      <c r="BJ16" s="127">
        <v>-2.5700000000000001E-2</v>
      </c>
      <c r="BK16" s="127">
        <v>5.3E-3</v>
      </c>
      <c r="BL16" s="127">
        <v>2.4500000000000001E-2</v>
      </c>
    </row>
    <row r="17" spans="1:64">
      <c r="A17" s="6">
        <v>15</v>
      </c>
      <c r="B17" s="178">
        <v>45352</v>
      </c>
      <c r="C17" s="126">
        <v>8.3000000000000001E-3</v>
      </c>
      <c r="D17" s="126">
        <v>1.6000000000000001E-3</v>
      </c>
      <c r="E17" s="126">
        <v>8.3000000000000001E-3</v>
      </c>
      <c r="F17" s="126">
        <v>-7.1000000000000004E-3</v>
      </c>
      <c r="G17" s="126">
        <v>2.5999999999999999E-3</v>
      </c>
      <c r="H17" s="126">
        <v>8.3000000000000001E-3</v>
      </c>
      <c r="I17" s="126">
        <v>9.4999999999999998E-3</v>
      </c>
      <c r="J17" s="126">
        <v>0.01</v>
      </c>
      <c r="K17" s="126">
        <v>9.5999999999999992E-3</v>
      </c>
      <c r="L17" s="126">
        <v>9.7999999999999997E-3</v>
      </c>
      <c r="M17" s="126">
        <v>9.7999999999999997E-3</v>
      </c>
      <c r="N17" s="126">
        <v>1.2E-2</v>
      </c>
      <c r="O17" s="126">
        <v>1.12E-2</v>
      </c>
      <c r="P17" s="126">
        <v>1.09E-2</v>
      </c>
      <c r="Q17" s="126">
        <v>9.4000000000000004E-3</v>
      </c>
      <c r="R17" s="126">
        <v>8.5000000000000006E-3</v>
      </c>
      <c r="S17" s="126">
        <v>1.09E-2</v>
      </c>
      <c r="T17" s="126">
        <v>1.2500000000000001E-2</v>
      </c>
      <c r="U17" s="126">
        <v>1.0500000000000001E-2</v>
      </c>
      <c r="V17" s="126">
        <v>1.2E-2</v>
      </c>
      <c r="W17" s="126">
        <v>1.06E-2</v>
      </c>
      <c r="X17" s="126">
        <v>1.15E-2</v>
      </c>
      <c r="Y17" s="126">
        <v>1.5599999999999999E-2</v>
      </c>
      <c r="Z17" s="126">
        <v>6.7000000000000002E-3</v>
      </c>
      <c r="AA17" s="126">
        <v>8.5000000000000006E-3</v>
      </c>
      <c r="AB17" s="126">
        <v>8.2000000000000007E-3</v>
      </c>
      <c r="AC17" s="126">
        <v>1.23E-2</v>
      </c>
      <c r="AD17" s="177">
        <v>8.3000000000000001E-3</v>
      </c>
      <c r="AE17" s="126">
        <v>2.3E-3</v>
      </c>
      <c r="AF17" s="126">
        <v>5.1999999999999998E-3</v>
      </c>
      <c r="AG17" s="126">
        <v>1.4500000000000001E-2</v>
      </c>
      <c r="AH17" s="126">
        <v>1.77E-2</v>
      </c>
      <c r="AI17" s="126">
        <v>2.3400000000000001E-2</v>
      </c>
      <c r="AJ17" s="126">
        <v>9.4000000000000004E-3</v>
      </c>
      <c r="AK17" s="126">
        <v>2.7300000000000001E-2</v>
      </c>
      <c r="AL17" s="126">
        <v>3.9800000000000002E-2</v>
      </c>
      <c r="AM17" s="126">
        <v>1.72E-2</v>
      </c>
      <c r="AN17" s="126">
        <v>1.09E-2</v>
      </c>
      <c r="AO17" s="126">
        <v>-1.04E-2</v>
      </c>
      <c r="AP17" s="126">
        <v>1.38E-2</v>
      </c>
      <c r="AQ17" s="126">
        <v>1.9400000000000001E-2</v>
      </c>
      <c r="AR17" s="177">
        <v>8.3000000000000001E-3</v>
      </c>
      <c r="AS17" s="126">
        <v>1.4800000000000001E-2</v>
      </c>
      <c r="AT17" s="126">
        <v>4.9500000000000002E-2</v>
      </c>
      <c r="AU17" s="126">
        <v>2.8400000000000002E-2</v>
      </c>
      <c r="AV17" s="126">
        <v>1.7600000000000001E-2</v>
      </c>
      <c r="AW17" s="126">
        <v>-1E-3</v>
      </c>
      <c r="AX17" s="126">
        <v>3.0499999999999999E-2</v>
      </c>
      <c r="AY17" s="126">
        <v>6.7000000000000002E-3</v>
      </c>
      <c r="AZ17" s="126">
        <v>-7.7000000000000002E-3</v>
      </c>
      <c r="BA17" s="126">
        <v>-7.3000000000000001E-3</v>
      </c>
      <c r="BB17" s="126">
        <v>-5.9999999999999995E-4</v>
      </c>
      <c r="BC17" s="126">
        <v>-1.4E-3</v>
      </c>
      <c r="BD17" s="126">
        <v>1.7600000000000001E-2</v>
      </c>
      <c r="BE17" s="126">
        <v>3.8600000000000002E-2</v>
      </c>
      <c r="BF17" s="126">
        <v>7.6100000000000001E-2</v>
      </c>
      <c r="BG17" s="126">
        <v>2.06E-2</v>
      </c>
      <c r="BH17" s="126">
        <v>5.7999999999999996E-3</v>
      </c>
      <c r="BI17" s="126">
        <v>3.8E-3</v>
      </c>
      <c r="BJ17" s="126">
        <v>-5.62E-2</v>
      </c>
      <c r="BK17" s="126">
        <v>4.7999999999999996E-3</v>
      </c>
      <c r="BL17" s="126">
        <v>2.87E-2</v>
      </c>
    </row>
    <row r="18" spans="1:64">
      <c r="A18" s="6">
        <v>16</v>
      </c>
      <c r="B18" s="178">
        <v>45383</v>
      </c>
      <c r="C18" s="127">
        <v>8.8999999999999999E-3</v>
      </c>
      <c r="D18" s="127">
        <v>3.8E-3</v>
      </c>
      <c r="E18" s="127">
        <v>8.8999999999999999E-3</v>
      </c>
      <c r="F18" s="127">
        <v>-1.7000000000000001E-2</v>
      </c>
      <c r="G18" s="127">
        <v>3.5099999999999999E-2</v>
      </c>
      <c r="H18" s="127">
        <v>8.8999999999999999E-3</v>
      </c>
      <c r="I18" s="127">
        <v>9.9000000000000008E-3</v>
      </c>
      <c r="J18" s="127">
        <v>1.17E-2</v>
      </c>
      <c r="K18" s="127">
        <v>1.1299999999999999E-2</v>
      </c>
      <c r="L18" s="127">
        <v>1.15E-2</v>
      </c>
      <c r="M18" s="127">
        <v>5.0000000000000001E-3</v>
      </c>
      <c r="N18" s="127">
        <v>0.01</v>
      </c>
      <c r="O18" s="127">
        <v>1.03E-2</v>
      </c>
      <c r="P18" s="127">
        <v>9.9000000000000008E-3</v>
      </c>
      <c r="Q18" s="127">
        <v>9.4000000000000004E-3</v>
      </c>
      <c r="R18" s="127">
        <v>8.6999999999999994E-3</v>
      </c>
      <c r="S18" s="127">
        <v>1.03E-2</v>
      </c>
      <c r="T18" s="127">
        <v>1.1599999999999999E-2</v>
      </c>
      <c r="U18" s="127">
        <v>7.1999999999999998E-3</v>
      </c>
      <c r="V18" s="127">
        <v>6.1999999999999998E-3</v>
      </c>
      <c r="W18" s="127">
        <v>1.15E-2</v>
      </c>
      <c r="X18" s="127">
        <v>6.7000000000000002E-3</v>
      </c>
      <c r="Y18" s="127">
        <v>9.4999999999999998E-3</v>
      </c>
      <c r="Z18" s="127">
        <v>1.9199999999999998E-2</v>
      </c>
      <c r="AA18" s="127">
        <v>2.0000000000000001E-4</v>
      </c>
      <c r="AB18" s="127">
        <v>8.8999999999999999E-3</v>
      </c>
      <c r="AC18" s="127">
        <v>8.6E-3</v>
      </c>
      <c r="AD18" s="127">
        <v>2.3E-3</v>
      </c>
      <c r="AE18" s="127">
        <v>-2.0500000000000001E-2</v>
      </c>
      <c r="AF18" s="127">
        <v>-5.7000000000000002E-3</v>
      </c>
      <c r="AG18" s="127">
        <v>3.1600000000000003E-2</v>
      </c>
      <c r="AH18" s="127">
        <v>-2.1499999999999998E-2</v>
      </c>
      <c r="AI18" s="127">
        <v>-3.5799999999999998E-2</v>
      </c>
      <c r="AJ18" s="127">
        <v>-3.6200000000000003E-2</v>
      </c>
      <c r="AK18" s="127">
        <v>-4.0500000000000001E-2</v>
      </c>
      <c r="AL18" s="127">
        <v>-7.2499999999999995E-2</v>
      </c>
      <c r="AM18" s="127">
        <v>-2.35E-2</v>
      </c>
      <c r="AN18" s="127">
        <v>9.9000000000000008E-3</v>
      </c>
      <c r="AO18" s="127">
        <v>-3.8899999999999997E-2</v>
      </c>
      <c r="AP18" s="127">
        <v>-9.4999999999999998E-3</v>
      </c>
      <c r="AQ18" s="127">
        <v>-2.7699999999999999E-2</v>
      </c>
      <c r="AR18" s="177">
        <v>8.8999999999999999E-3</v>
      </c>
      <c r="AS18" s="127">
        <v>-3.8699999999999998E-2</v>
      </c>
      <c r="AT18" s="127">
        <v>-0.1066</v>
      </c>
      <c r="AU18" s="127">
        <v>-5.1200000000000002E-2</v>
      </c>
      <c r="AV18" s="127">
        <v>-3.78E-2</v>
      </c>
      <c r="AW18" s="127">
        <v>-6.6600000000000006E-2</v>
      </c>
      <c r="AX18" s="127">
        <v>-5.45E-2</v>
      </c>
      <c r="AY18" s="127">
        <v>-4.7199999999999999E-2</v>
      </c>
      <c r="AZ18" s="127">
        <v>-5.9400000000000001E-2</v>
      </c>
      <c r="BA18" s="127">
        <v>-5.8799999999999998E-2</v>
      </c>
      <c r="BB18" s="127">
        <v>-6.1600000000000002E-2</v>
      </c>
      <c r="BC18" s="127">
        <v>-6.0999999999999999E-2</v>
      </c>
      <c r="BD18" s="127">
        <v>-4.9799999999999997E-2</v>
      </c>
      <c r="BE18" s="127">
        <v>-5.8999999999999997E-2</v>
      </c>
      <c r="BF18" s="127">
        <v>2.5000000000000001E-3</v>
      </c>
      <c r="BG18" s="127">
        <v>-4.7399999999999998E-2</v>
      </c>
      <c r="BH18" s="127">
        <v>-4.65E-2</v>
      </c>
      <c r="BI18" s="127">
        <v>-3.9899999999999998E-2</v>
      </c>
      <c r="BJ18" s="127">
        <v>-9.1399999999999995E-2</v>
      </c>
      <c r="BK18" s="127">
        <v>-5.0799999999999998E-2</v>
      </c>
      <c r="BL18" s="127">
        <v>-3.7600000000000001E-2</v>
      </c>
    </row>
    <row r="19" spans="1:64">
      <c r="A19" s="6">
        <v>17</v>
      </c>
      <c r="B19" s="178">
        <v>45413</v>
      </c>
      <c r="C19" s="126">
        <v>8.3000000000000001E-3</v>
      </c>
      <c r="D19" s="126">
        <v>4.5999999999999999E-3</v>
      </c>
      <c r="E19" s="126">
        <v>8.3000000000000001E-3</v>
      </c>
      <c r="F19" s="126">
        <v>-3.04E-2</v>
      </c>
      <c r="G19" s="126">
        <v>1.35E-2</v>
      </c>
      <c r="H19" s="126">
        <v>8.3000000000000001E-3</v>
      </c>
      <c r="I19" s="126">
        <v>1.03E-2</v>
      </c>
      <c r="J19" s="126">
        <v>9.7000000000000003E-3</v>
      </c>
      <c r="K19" s="126">
        <v>9.4000000000000004E-3</v>
      </c>
      <c r="L19" s="126">
        <v>9.4999999999999998E-3</v>
      </c>
      <c r="M19" s="126">
        <v>8.6E-3</v>
      </c>
      <c r="N19" s="126">
        <v>9.4000000000000004E-3</v>
      </c>
      <c r="O19" s="126">
        <v>1.2200000000000001E-2</v>
      </c>
      <c r="P19" s="126">
        <v>9.4000000000000004E-3</v>
      </c>
      <c r="Q19" s="126">
        <v>8.8000000000000005E-3</v>
      </c>
      <c r="R19" s="126">
        <v>8.2000000000000007E-3</v>
      </c>
      <c r="S19" s="126">
        <v>8.8999999999999999E-3</v>
      </c>
      <c r="T19" s="126">
        <v>8.6E-3</v>
      </c>
      <c r="U19" s="126">
        <v>3.8E-3</v>
      </c>
      <c r="V19" s="126">
        <v>2.0999999999999999E-3</v>
      </c>
      <c r="W19" s="126">
        <v>1.0200000000000001E-2</v>
      </c>
      <c r="X19" s="126">
        <v>1.03E-2</v>
      </c>
      <c r="Y19" s="126">
        <v>1.38E-2</v>
      </c>
      <c r="Z19" s="126">
        <v>-3.2000000000000002E-3</v>
      </c>
      <c r="AA19" s="126">
        <v>9.1000000000000004E-3</v>
      </c>
      <c r="AB19" s="126">
        <v>8.2000000000000007E-3</v>
      </c>
      <c r="AC19" s="126">
        <v>1.01E-2</v>
      </c>
      <c r="AD19" s="126">
        <v>7.7999999999999996E-3</v>
      </c>
      <c r="AE19" s="126">
        <v>1.44E-2</v>
      </c>
      <c r="AF19" s="126">
        <v>6.4000000000000003E-3</v>
      </c>
      <c r="AG19" s="126">
        <v>1.9099999999999999E-2</v>
      </c>
      <c r="AH19" s="126">
        <v>-1.1000000000000001E-3</v>
      </c>
      <c r="AI19" s="126">
        <v>-4.8999999999999998E-3</v>
      </c>
      <c r="AJ19" s="126">
        <v>1.23E-2</v>
      </c>
      <c r="AK19" s="126">
        <v>1.6899999999999998E-2</v>
      </c>
      <c r="AL19" s="126">
        <v>2.3099999999999999E-2</v>
      </c>
      <c r="AM19" s="126">
        <v>5.1999999999999998E-3</v>
      </c>
      <c r="AN19" s="126">
        <v>9.4000000000000004E-3</v>
      </c>
      <c r="AO19" s="126">
        <v>3.0000000000000001E-3</v>
      </c>
      <c r="AP19" s="126">
        <v>-3.2000000000000002E-3</v>
      </c>
      <c r="AQ19" s="126">
        <v>-1.4200000000000001E-2</v>
      </c>
      <c r="AR19" s="126">
        <v>-2.3E-3</v>
      </c>
      <c r="AS19" s="126">
        <v>2.4899999999999999E-2</v>
      </c>
      <c r="AT19" s="126">
        <v>-6.4699999999999994E-2</v>
      </c>
      <c r="AU19" s="126">
        <v>-2.92E-2</v>
      </c>
      <c r="AV19" s="126">
        <v>-8.6E-3</v>
      </c>
      <c r="AW19" s="126">
        <v>-1.0800000000000001E-2</v>
      </c>
      <c r="AX19" s="126">
        <v>-2.0199999999999999E-2</v>
      </c>
      <c r="AY19" s="126">
        <v>1.1299999999999999E-2</v>
      </c>
      <c r="AZ19" s="126">
        <v>-9.4000000000000004E-3</v>
      </c>
      <c r="BA19" s="126">
        <v>-8.8999999999999999E-3</v>
      </c>
      <c r="BB19" s="126">
        <v>-2.0199999999999999E-2</v>
      </c>
      <c r="BC19" s="126">
        <v>-1.24E-2</v>
      </c>
      <c r="BD19" s="126">
        <v>-2.3900000000000001E-2</v>
      </c>
      <c r="BE19" s="126">
        <v>-7.4000000000000003E-3</v>
      </c>
      <c r="BF19" s="126">
        <v>-1.7399999999999999E-2</v>
      </c>
      <c r="BG19" s="126">
        <v>-5.4600000000000003E-2</v>
      </c>
      <c r="BH19" s="126">
        <v>-1.8599999999999998E-2</v>
      </c>
      <c r="BI19" s="126">
        <v>1.7100000000000001E-2</v>
      </c>
      <c r="BJ19" s="126">
        <v>-6.1800000000000001E-2</v>
      </c>
      <c r="BK19" s="126">
        <v>1.0800000000000001E-2</v>
      </c>
      <c r="BL19" s="126">
        <v>8.0000000000000004E-4</v>
      </c>
    </row>
    <row r="20" spans="1:64">
      <c r="A20" s="6">
        <v>18</v>
      </c>
      <c r="B20" s="178">
        <v>45444</v>
      </c>
      <c r="C20" s="127">
        <v>7.9000000000000008E-3</v>
      </c>
      <c r="D20" s="127">
        <v>2.0999999999999999E-3</v>
      </c>
      <c r="E20" s="127">
        <v>7.9000000000000008E-3</v>
      </c>
      <c r="F20" s="127">
        <v>1.4800000000000001E-2</v>
      </c>
      <c r="G20" s="127">
        <v>6.0499999999999998E-2</v>
      </c>
      <c r="H20" s="127">
        <v>7.9000000000000008E-3</v>
      </c>
      <c r="I20" s="127">
        <v>9.1000000000000004E-3</v>
      </c>
      <c r="J20" s="127">
        <v>9.2999999999999992E-3</v>
      </c>
      <c r="K20" s="127">
        <v>8.9999999999999993E-3</v>
      </c>
      <c r="L20" s="127">
        <v>9.1000000000000004E-3</v>
      </c>
      <c r="M20" s="127">
        <v>7.4000000000000003E-3</v>
      </c>
      <c r="N20" s="127">
        <v>9.7000000000000003E-3</v>
      </c>
      <c r="O20" s="127">
        <v>9.7000000000000003E-3</v>
      </c>
      <c r="P20" s="127">
        <v>0.01</v>
      </c>
      <c r="Q20" s="127">
        <v>8.3999999999999995E-3</v>
      </c>
      <c r="R20" s="127">
        <v>6.8999999999999999E-3</v>
      </c>
      <c r="S20" s="127">
        <v>8.8999999999999999E-3</v>
      </c>
      <c r="T20" s="127">
        <v>9.7999999999999997E-3</v>
      </c>
      <c r="U20" s="127">
        <v>7.7999999999999996E-3</v>
      </c>
      <c r="V20" s="127">
        <v>5.7999999999999996E-3</v>
      </c>
      <c r="W20" s="127">
        <v>9.7999999999999997E-3</v>
      </c>
      <c r="X20" s="127">
        <v>8.6E-3</v>
      </c>
      <c r="Y20" s="127">
        <v>1.0800000000000001E-2</v>
      </c>
      <c r="Z20" s="127">
        <v>8.0000000000000002E-3</v>
      </c>
      <c r="AA20" s="127">
        <v>7.4999999999999997E-3</v>
      </c>
      <c r="AB20" s="127">
        <v>8.0000000000000002E-3</v>
      </c>
      <c r="AC20" s="127">
        <v>1.1900000000000001E-2</v>
      </c>
      <c r="AD20" s="127">
        <v>9.2999999999999992E-3</v>
      </c>
      <c r="AE20" s="127">
        <v>-8.8999999999999999E-3</v>
      </c>
      <c r="AF20" s="127">
        <v>-3.3E-3</v>
      </c>
      <c r="AG20" s="127">
        <v>2.8799999999999999E-2</v>
      </c>
      <c r="AH20" s="127">
        <v>1.8599999999999998E-2</v>
      </c>
      <c r="AI20" s="127">
        <v>2.47E-2</v>
      </c>
      <c r="AJ20" s="127">
        <v>-8.0000000000000004E-4</v>
      </c>
      <c r="AK20" s="127">
        <v>1.4800000000000001E-2</v>
      </c>
      <c r="AL20" s="127">
        <v>2.1299999999999999E-2</v>
      </c>
      <c r="AM20" s="127">
        <v>4.3E-3</v>
      </c>
      <c r="AN20" s="127">
        <v>0.01</v>
      </c>
      <c r="AO20" s="127">
        <v>3.5799999999999998E-2</v>
      </c>
      <c r="AP20" s="127">
        <v>1.6799999999999999E-2</v>
      </c>
      <c r="AQ20" s="127">
        <v>2.5700000000000001E-2</v>
      </c>
      <c r="AR20" s="127">
        <v>-9.1000000000000004E-3</v>
      </c>
      <c r="AS20" s="127">
        <v>1.6199999999999999E-2</v>
      </c>
      <c r="AT20" s="127">
        <v>-5.45E-2</v>
      </c>
      <c r="AU20" s="127">
        <v>-2.46E-2</v>
      </c>
      <c r="AV20" s="127">
        <v>2.4899999999999999E-2</v>
      </c>
      <c r="AW20" s="127">
        <v>1.9099999999999999E-2</v>
      </c>
      <c r="AX20" s="127">
        <v>-1E-3</v>
      </c>
      <c r="AY20" s="127">
        <v>1.8200000000000001E-2</v>
      </c>
      <c r="AZ20" s="127">
        <v>-6.8999999999999999E-3</v>
      </c>
      <c r="BA20" s="127">
        <v>-6.4000000000000003E-3</v>
      </c>
      <c r="BB20" s="127">
        <v>1.6799999999999999E-2</v>
      </c>
      <c r="BC20" s="127">
        <v>2.2499999999999999E-2</v>
      </c>
      <c r="BD20" s="127">
        <v>2.7699999999999999E-2</v>
      </c>
      <c r="BE20" s="127">
        <v>3.0000000000000001E-3</v>
      </c>
      <c r="BF20" s="127">
        <v>-2.69E-2</v>
      </c>
      <c r="BG20" s="127">
        <v>4.4999999999999997E-3</v>
      </c>
      <c r="BH20" s="127">
        <v>8.2000000000000007E-3</v>
      </c>
      <c r="BI20" s="127">
        <v>7.4999999999999997E-3</v>
      </c>
      <c r="BJ20" s="127">
        <v>-7.2400000000000006E-2</v>
      </c>
      <c r="BK20" s="127">
        <v>2.5000000000000001E-3</v>
      </c>
      <c r="BL20" s="127">
        <v>8.9999999999999998E-4</v>
      </c>
    </row>
    <row r="21" spans="1:64">
      <c r="A21" s="6">
        <v>19</v>
      </c>
      <c r="B21" s="178">
        <v>45474</v>
      </c>
      <c r="C21" s="126">
        <v>9.1000000000000004E-3</v>
      </c>
      <c r="D21" s="126">
        <v>3.8E-3</v>
      </c>
      <c r="E21" s="126">
        <v>9.1000000000000004E-3</v>
      </c>
      <c r="F21" s="126">
        <v>3.0200000000000001E-2</v>
      </c>
      <c r="G21" s="126">
        <v>1.8599999999999998E-2</v>
      </c>
      <c r="H21" s="126">
        <v>9.1000000000000004E-3</v>
      </c>
      <c r="I21" s="126">
        <v>0.01</v>
      </c>
      <c r="J21" s="126">
        <v>1.15E-2</v>
      </c>
      <c r="K21" s="126">
        <v>1.12E-2</v>
      </c>
      <c r="L21" s="126">
        <v>1.1299999999999999E-2</v>
      </c>
      <c r="M21" s="126">
        <v>1.18E-2</v>
      </c>
      <c r="N21" s="126">
        <v>1.1900000000000001E-2</v>
      </c>
      <c r="O21" s="126">
        <v>1.14E-2</v>
      </c>
      <c r="P21" s="126">
        <v>1.0699999999999999E-2</v>
      </c>
      <c r="Q21" s="126">
        <v>1.03E-2</v>
      </c>
      <c r="R21" s="126">
        <v>9.7000000000000003E-3</v>
      </c>
      <c r="S21" s="126">
        <v>1.0699999999999999E-2</v>
      </c>
      <c r="T21" s="126">
        <v>1.2E-2</v>
      </c>
      <c r="U21" s="126">
        <v>7.1999999999999998E-3</v>
      </c>
      <c r="V21" s="126">
        <v>5.1999999999999998E-3</v>
      </c>
      <c r="W21" s="126">
        <v>1.24E-2</v>
      </c>
      <c r="X21" s="126">
        <v>9.4999999999999998E-3</v>
      </c>
      <c r="Y21" s="126">
        <v>1.44E-2</v>
      </c>
      <c r="Z21" s="126">
        <v>3.8E-3</v>
      </c>
      <c r="AA21" s="126">
        <v>1.4200000000000001E-2</v>
      </c>
      <c r="AB21" s="126">
        <v>8.9999999999999993E-3</v>
      </c>
      <c r="AC21" s="126">
        <v>1.5900000000000001E-2</v>
      </c>
      <c r="AD21" s="126">
        <v>1.55E-2</v>
      </c>
      <c r="AE21" s="126">
        <v>2.52E-2</v>
      </c>
      <c r="AF21" s="126">
        <v>1.2999999999999999E-2</v>
      </c>
      <c r="AG21" s="126">
        <v>3.04E-2</v>
      </c>
      <c r="AH21" s="126">
        <v>1.5100000000000001E-2</v>
      </c>
      <c r="AI21" s="126">
        <v>1.9E-2</v>
      </c>
      <c r="AJ21" s="126">
        <v>7.1000000000000004E-3</v>
      </c>
      <c r="AK21" s="126">
        <v>9.9000000000000008E-3</v>
      </c>
      <c r="AL21" s="126">
        <v>9.1000000000000004E-3</v>
      </c>
      <c r="AM21" s="126">
        <v>2.7E-2</v>
      </c>
      <c r="AN21" s="126">
        <v>1.0699999999999999E-2</v>
      </c>
      <c r="AO21" s="126">
        <v>4.1799999999999997E-2</v>
      </c>
      <c r="AP21" s="126">
        <v>2.5100000000000001E-2</v>
      </c>
      <c r="AQ21" s="126">
        <v>4.1599999999999998E-2</v>
      </c>
      <c r="AR21" s="126">
        <v>2.0899999999999998E-2</v>
      </c>
      <c r="AS21" s="126">
        <v>1.3899999999999999E-2</v>
      </c>
      <c r="AT21" s="126">
        <v>5.2400000000000002E-2</v>
      </c>
      <c r="AU21" s="126">
        <v>3.0800000000000001E-2</v>
      </c>
      <c r="AV21" s="126">
        <v>2.0899999999999998E-2</v>
      </c>
      <c r="AW21" s="126">
        <v>6.7500000000000004E-2</v>
      </c>
      <c r="AX21" s="126">
        <v>6.93E-2</v>
      </c>
      <c r="AY21" s="126">
        <v>1.84E-2</v>
      </c>
      <c r="AZ21" s="126">
        <v>3.56E-2</v>
      </c>
      <c r="BA21" s="126">
        <v>3.6299999999999999E-2</v>
      </c>
      <c r="BB21" s="126">
        <v>2.75E-2</v>
      </c>
      <c r="BC21" s="126">
        <v>2.7799999999999998E-2</v>
      </c>
      <c r="BD21" s="126">
        <v>1.66E-2</v>
      </c>
      <c r="BE21" s="126">
        <v>6.3299999999999995E-2</v>
      </c>
      <c r="BF21" s="126">
        <v>4.2999999999999997E-2</v>
      </c>
      <c r="BG21" s="126">
        <v>-1.3899999999999999E-2</v>
      </c>
      <c r="BH21" s="126">
        <v>1.67E-2</v>
      </c>
      <c r="BI21" s="126">
        <v>7.6E-3</v>
      </c>
      <c r="BJ21" s="126">
        <v>-3.2399999999999998E-2</v>
      </c>
      <c r="BK21" s="126">
        <v>1.9699999999999999E-2</v>
      </c>
      <c r="BL21" s="126">
        <v>2.93E-2</v>
      </c>
    </row>
    <row r="22" spans="1:64">
      <c r="A22" s="6">
        <v>20</v>
      </c>
      <c r="B22" s="178">
        <v>45505</v>
      </c>
      <c r="C22" s="127">
        <v>8.6999999999999994E-3</v>
      </c>
      <c r="D22" s="127">
        <v>-2.0000000000000001E-4</v>
      </c>
      <c r="E22" s="127">
        <v>8.6999999999999994E-3</v>
      </c>
      <c r="F22" s="127">
        <v>6.54E-2</v>
      </c>
      <c r="G22" s="127">
        <v>-1E-3</v>
      </c>
      <c r="H22" s="127">
        <v>8.6999999999999994E-3</v>
      </c>
      <c r="I22" s="127">
        <v>1.03E-2</v>
      </c>
      <c r="J22" s="127">
        <v>1.0800000000000001E-2</v>
      </c>
      <c r="K22" s="127">
        <v>1.0500000000000001E-2</v>
      </c>
      <c r="L22" s="127">
        <v>1.06E-2</v>
      </c>
      <c r="M22" s="127">
        <v>0.01</v>
      </c>
      <c r="N22" s="127">
        <v>1.0800000000000001E-2</v>
      </c>
      <c r="O22" s="127">
        <v>1.0800000000000001E-2</v>
      </c>
      <c r="P22" s="127">
        <v>1.1599999999999999E-2</v>
      </c>
      <c r="Q22" s="127">
        <v>9.7000000000000003E-3</v>
      </c>
      <c r="R22" s="127">
        <v>1.0200000000000001E-2</v>
      </c>
      <c r="S22" s="127">
        <v>1.0200000000000001E-2</v>
      </c>
      <c r="T22" s="127">
        <v>1.03E-2</v>
      </c>
      <c r="U22" s="127">
        <v>1.1299999999999999E-2</v>
      </c>
      <c r="V22" s="127">
        <v>1.32E-2</v>
      </c>
      <c r="W22" s="127">
        <v>1.0999999999999999E-2</v>
      </c>
      <c r="X22" s="127">
        <v>9.2999999999999992E-3</v>
      </c>
      <c r="Y22" s="127">
        <v>9.4000000000000004E-3</v>
      </c>
      <c r="Z22" s="127">
        <v>8.8000000000000005E-3</v>
      </c>
      <c r="AA22" s="127">
        <v>1.2999999999999999E-2</v>
      </c>
      <c r="AB22" s="127">
        <v>8.6999999999999994E-3</v>
      </c>
      <c r="AC22" s="127">
        <v>1.47E-2</v>
      </c>
      <c r="AD22" s="127">
        <v>8.0999999999999996E-3</v>
      </c>
      <c r="AE22" s="127">
        <v>9.2999999999999992E-3</v>
      </c>
      <c r="AF22" s="127">
        <v>6.3E-3</v>
      </c>
      <c r="AG22" s="127">
        <v>4.5999999999999999E-3</v>
      </c>
      <c r="AH22" s="127">
        <v>-4.0000000000000002E-4</v>
      </c>
      <c r="AI22" s="127">
        <v>-3.8999999999999998E-3</v>
      </c>
      <c r="AJ22" s="127">
        <v>8.8000000000000005E-3</v>
      </c>
      <c r="AK22" s="127">
        <v>3.09E-2</v>
      </c>
      <c r="AL22" s="127">
        <v>4.2700000000000002E-2</v>
      </c>
      <c r="AM22" s="127">
        <v>6.1999999999999998E-3</v>
      </c>
      <c r="AN22" s="127">
        <v>1.1599999999999999E-2</v>
      </c>
      <c r="AO22" s="127">
        <v>6.8000000000000005E-2</v>
      </c>
      <c r="AP22" s="127">
        <v>1.5100000000000001E-2</v>
      </c>
      <c r="AQ22" s="127">
        <v>2.2599999999999999E-2</v>
      </c>
      <c r="AR22" s="127">
        <v>-9.7999999999999997E-3</v>
      </c>
      <c r="AS22" s="127">
        <v>6.8999999999999999E-3</v>
      </c>
      <c r="AT22" s="127">
        <v>-2.2000000000000001E-3</v>
      </c>
      <c r="AU22" s="127">
        <v>3.5000000000000001E-3</v>
      </c>
      <c r="AV22" s="127">
        <v>1.9900000000000001E-2</v>
      </c>
      <c r="AW22" s="127">
        <v>4.5100000000000001E-2</v>
      </c>
      <c r="AX22" s="127">
        <v>5.0299999999999997E-2</v>
      </c>
      <c r="AY22" s="127">
        <v>6.7799999999999999E-2</v>
      </c>
      <c r="AZ22" s="127">
        <v>4.3900000000000002E-2</v>
      </c>
      <c r="BA22" s="127">
        <v>4.4499999999999998E-2</v>
      </c>
      <c r="BB22" s="127">
        <v>3.9199999999999999E-2</v>
      </c>
      <c r="BC22" s="127">
        <v>3.9E-2</v>
      </c>
      <c r="BD22" s="127">
        <v>6.5000000000000002E-2</v>
      </c>
      <c r="BE22" s="127">
        <v>2.4E-2</v>
      </c>
      <c r="BF22" s="127">
        <v>7.4999999999999997E-3</v>
      </c>
      <c r="BG22" s="127">
        <v>0.04</v>
      </c>
      <c r="BH22" s="127">
        <v>6.5799999999999997E-2</v>
      </c>
      <c r="BI22" s="127">
        <v>3.8899999999999997E-2</v>
      </c>
      <c r="BJ22" s="127">
        <v>6.1600000000000002E-2</v>
      </c>
      <c r="BK22" s="127">
        <v>5.2699999999999997E-2</v>
      </c>
      <c r="BL22" s="127">
        <v>1.35E-2</v>
      </c>
    </row>
    <row r="23" spans="1:64">
      <c r="A23" s="6">
        <v>21</v>
      </c>
      <c r="B23" s="178">
        <v>45536</v>
      </c>
      <c r="C23" s="126">
        <v>8.3000000000000001E-3</v>
      </c>
      <c r="D23" s="126">
        <v>4.4000000000000003E-3</v>
      </c>
      <c r="E23" s="126">
        <v>8.3999999999999995E-3</v>
      </c>
      <c r="F23" s="126">
        <v>-3.0800000000000001E-2</v>
      </c>
      <c r="G23" s="126">
        <v>-3.6799999999999999E-2</v>
      </c>
      <c r="H23" s="126">
        <v>8.3999999999999995E-3</v>
      </c>
      <c r="I23" s="126">
        <v>9.2999999999999992E-3</v>
      </c>
      <c r="J23" s="126">
        <v>1.04E-2</v>
      </c>
      <c r="K23" s="126">
        <v>1.01E-2</v>
      </c>
      <c r="L23" s="126">
        <v>1.0200000000000001E-2</v>
      </c>
      <c r="M23" s="126">
        <v>1.2800000000000001E-2</v>
      </c>
      <c r="N23" s="126">
        <v>1.03E-2</v>
      </c>
      <c r="O23" s="126">
        <v>1.12E-2</v>
      </c>
      <c r="P23" s="126">
        <v>8.8999999999999999E-3</v>
      </c>
      <c r="Q23" s="126">
        <v>8.8999999999999999E-3</v>
      </c>
      <c r="R23" s="126">
        <v>7.6E-3</v>
      </c>
      <c r="S23" s="126">
        <v>9.5999999999999992E-3</v>
      </c>
      <c r="T23" s="126">
        <v>9.2999999999999992E-3</v>
      </c>
      <c r="U23" s="126">
        <v>3.5999999999999999E-3</v>
      </c>
      <c r="V23" s="126">
        <v>-2.3999999999999998E-3</v>
      </c>
      <c r="W23" s="126">
        <v>1.06E-2</v>
      </c>
      <c r="X23" s="126">
        <v>1.1299999999999999E-2</v>
      </c>
      <c r="Y23" s="126">
        <v>1.2999999999999999E-2</v>
      </c>
      <c r="Z23" s="126">
        <v>1.5699999999999999E-2</v>
      </c>
      <c r="AA23" s="126">
        <v>1.43E-2</v>
      </c>
      <c r="AB23" s="126">
        <v>8.3000000000000001E-3</v>
      </c>
      <c r="AC23" s="126">
        <v>1.5699999999999999E-2</v>
      </c>
      <c r="AD23" s="126">
        <v>1.32E-2</v>
      </c>
      <c r="AE23" s="126">
        <v>-5.1000000000000004E-3</v>
      </c>
      <c r="AF23" s="126">
        <v>3.0999999999999999E-3</v>
      </c>
      <c r="AG23" s="126">
        <v>5.4899999999999997E-2</v>
      </c>
      <c r="AH23" s="126">
        <v>1.9099999999999999E-2</v>
      </c>
      <c r="AI23" s="126">
        <v>2.5499999999999998E-2</v>
      </c>
      <c r="AJ23" s="126">
        <v>6.8999999999999999E-3</v>
      </c>
      <c r="AK23" s="126">
        <v>2.1700000000000001E-2</v>
      </c>
      <c r="AL23" s="126">
        <v>3.2300000000000002E-2</v>
      </c>
      <c r="AM23" s="126">
        <v>1.54E-2</v>
      </c>
      <c r="AN23" s="126">
        <v>8.8999999999999999E-3</v>
      </c>
      <c r="AO23" s="126">
        <v>2.4500000000000001E-2</v>
      </c>
      <c r="AP23" s="126">
        <v>0.02</v>
      </c>
      <c r="AQ23" s="126">
        <v>3.2000000000000001E-2</v>
      </c>
      <c r="AR23" s="126">
        <v>4.0300000000000002E-2</v>
      </c>
      <c r="AS23" s="126">
        <v>1.66E-2</v>
      </c>
      <c r="AT23" s="126">
        <v>5.7099999999999998E-2</v>
      </c>
      <c r="AU23" s="126">
        <v>3.1300000000000001E-2</v>
      </c>
      <c r="AV23" s="126">
        <v>-1.17E-2</v>
      </c>
      <c r="AW23" s="126">
        <v>-3.7600000000000001E-2</v>
      </c>
      <c r="AX23" s="126">
        <v>-1.83E-2</v>
      </c>
      <c r="AY23" s="126">
        <v>-3.6499999999999998E-2</v>
      </c>
      <c r="AZ23" s="126">
        <v>-4.8300000000000003E-2</v>
      </c>
      <c r="BA23" s="126">
        <v>-4.7500000000000001E-2</v>
      </c>
      <c r="BB23" s="126">
        <v>-0.04</v>
      </c>
      <c r="BC23" s="126">
        <v>-4.2900000000000001E-2</v>
      </c>
      <c r="BD23" s="126">
        <v>-1.8700000000000001E-2</v>
      </c>
      <c r="BE23" s="126">
        <v>-2.8999999999999998E-3</v>
      </c>
      <c r="BF23" s="126">
        <v>2.4199999999999999E-2</v>
      </c>
      <c r="BG23" s="126">
        <v>-1.9900000000000001E-2</v>
      </c>
      <c r="BH23" s="126">
        <v>-3.5200000000000002E-2</v>
      </c>
      <c r="BI23" s="126">
        <v>5.0000000000000001E-3</v>
      </c>
      <c r="BJ23" s="126">
        <v>-3.56E-2</v>
      </c>
      <c r="BK23" s="126">
        <v>-1.95E-2</v>
      </c>
      <c r="BL23" s="126">
        <v>-2.2599999999999999E-2</v>
      </c>
    </row>
    <row r="24" spans="1:64">
      <c r="A24" s="6">
        <v>22</v>
      </c>
      <c r="B24" s="178">
        <v>45566</v>
      </c>
      <c r="C24" s="127">
        <v>9.2999999999999992E-3</v>
      </c>
      <c r="D24" s="127">
        <v>5.5999999999999999E-3</v>
      </c>
      <c r="E24" s="127">
        <v>9.2999999999999992E-3</v>
      </c>
      <c r="F24" s="127">
        <v>-1.6E-2</v>
      </c>
      <c r="G24" s="127">
        <v>6.0499999999999998E-2</v>
      </c>
      <c r="H24" s="127">
        <v>9.2999999999999992E-3</v>
      </c>
      <c r="I24" s="127">
        <v>9.5999999999999992E-3</v>
      </c>
      <c r="J24" s="127">
        <v>9.7999999999999997E-3</v>
      </c>
      <c r="K24" s="127">
        <v>9.4000000000000004E-3</v>
      </c>
      <c r="L24" s="127">
        <v>9.5999999999999992E-3</v>
      </c>
      <c r="M24" s="127">
        <v>8.6E-3</v>
      </c>
      <c r="N24" s="127">
        <v>9.7999999999999997E-3</v>
      </c>
      <c r="O24" s="127">
        <v>9.2999999999999992E-3</v>
      </c>
      <c r="P24" s="127">
        <v>1.04E-2</v>
      </c>
      <c r="Q24" s="127">
        <v>9.5999999999999992E-3</v>
      </c>
      <c r="R24" s="127">
        <v>6.6E-3</v>
      </c>
      <c r="S24" s="127">
        <v>1.0500000000000001E-2</v>
      </c>
      <c r="T24" s="127">
        <v>1.34E-2</v>
      </c>
      <c r="U24" s="127">
        <v>6.8999999999999999E-3</v>
      </c>
      <c r="V24" s="127">
        <v>4.4999999999999997E-3</v>
      </c>
      <c r="W24" s="127">
        <v>1.1599999999999999E-2</v>
      </c>
      <c r="X24" s="127">
        <v>7.7999999999999996E-3</v>
      </c>
      <c r="Y24" s="127">
        <v>1.3299999999999999E-2</v>
      </c>
      <c r="Z24" s="127">
        <v>2.4199999999999999E-2</v>
      </c>
      <c r="AA24" s="127">
        <v>1.0999999999999999E-2</v>
      </c>
      <c r="AB24" s="127">
        <v>9.1999999999999998E-3</v>
      </c>
      <c r="AC24" s="127">
        <v>8.6999999999999994E-3</v>
      </c>
      <c r="AD24" s="127">
        <v>9.4000000000000004E-3</v>
      </c>
      <c r="AE24" s="127">
        <v>-7.7999999999999996E-3</v>
      </c>
      <c r="AF24" s="127">
        <v>1.8E-3</v>
      </c>
      <c r="AG24" s="127">
        <v>1.41E-2</v>
      </c>
      <c r="AH24" s="127">
        <v>5.7000000000000002E-3</v>
      </c>
      <c r="AI24" s="127">
        <v>4.4999999999999997E-3</v>
      </c>
      <c r="AJ24" s="127">
        <v>3.8999999999999998E-3</v>
      </c>
      <c r="AK24" s="127">
        <v>6.4000000000000003E-3</v>
      </c>
      <c r="AL24" s="127">
        <v>4.4000000000000003E-3</v>
      </c>
      <c r="AM24" s="127">
        <v>4.8999999999999998E-3</v>
      </c>
      <c r="AN24" s="127">
        <v>1.04E-2</v>
      </c>
      <c r="AO24" s="127">
        <v>-6.4899999999999999E-2</v>
      </c>
      <c r="AP24" s="127">
        <v>1.8700000000000001E-2</v>
      </c>
      <c r="AQ24" s="127">
        <v>2.8299999999999999E-2</v>
      </c>
      <c r="AR24" s="127">
        <v>-1.3100000000000001E-2</v>
      </c>
      <c r="AS24" s="127">
        <v>-2.2000000000000001E-3</v>
      </c>
      <c r="AT24" s="127">
        <v>3.5700000000000003E-2</v>
      </c>
      <c r="AU24" s="127">
        <v>2.18E-2</v>
      </c>
      <c r="AV24" s="127">
        <v>-1.2E-2</v>
      </c>
      <c r="AW24" s="127">
        <v>8.9999999999999998E-4</v>
      </c>
      <c r="AX24" s="127">
        <v>-1.2999999999999999E-3</v>
      </c>
      <c r="AY24" s="127">
        <v>-5.8999999999999999E-3</v>
      </c>
      <c r="AZ24" s="127">
        <v>-2.6800000000000001E-2</v>
      </c>
      <c r="BA24" s="127">
        <v>-2.6100000000000002E-2</v>
      </c>
      <c r="BB24" s="127">
        <v>-1.95E-2</v>
      </c>
      <c r="BC24" s="127">
        <v>-1.84E-2</v>
      </c>
      <c r="BD24" s="127">
        <v>-5.1000000000000004E-3</v>
      </c>
      <c r="BE24" s="127">
        <v>-8.0000000000000002E-3</v>
      </c>
      <c r="BF24" s="127">
        <v>-3.7199999999999997E-2</v>
      </c>
      <c r="BG24" s="127">
        <v>-1.09E-2</v>
      </c>
      <c r="BH24" s="127">
        <v>-5.1000000000000004E-3</v>
      </c>
      <c r="BI24" s="127">
        <v>-1.37E-2</v>
      </c>
      <c r="BJ24" s="127">
        <v>-8.7599999999999997E-2</v>
      </c>
      <c r="BK24" s="127">
        <v>-2.6499999999999999E-2</v>
      </c>
      <c r="BL24" s="127">
        <v>1.0500000000000001E-2</v>
      </c>
    </row>
    <row r="25" spans="1:64">
      <c r="A25" s="6">
        <v>23</v>
      </c>
      <c r="B25" s="178">
        <v>45597</v>
      </c>
      <c r="C25" s="126">
        <v>7.9000000000000008E-3</v>
      </c>
      <c r="D25" s="126">
        <v>3.8999999999999998E-3</v>
      </c>
      <c r="E25" s="126">
        <v>7.9000000000000008E-3</v>
      </c>
      <c r="F25" s="126">
        <v>-3.1199999999999999E-2</v>
      </c>
      <c r="G25" s="126">
        <v>4.7699999999999999E-2</v>
      </c>
      <c r="H25" s="126">
        <v>7.9000000000000008E-3</v>
      </c>
      <c r="I25" s="126">
        <v>8.3000000000000001E-3</v>
      </c>
      <c r="J25" s="126">
        <v>8.3000000000000001E-3</v>
      </c>
      <c r="K25" s="126">
        <v>8.0000000000000002E-3</v>
      </c>
      <c r="L25" s="126">
        <v>8.0999999999999996E-3</v>
      </c>
      <c r="M25" s="126">
        <v>3.0000000000000001E-3</v>
      </c>
      <c r="N25" s="126">
        <v>8.6999999999999994E-3</v>
      </c>
      <c r="O25" s="126">
        <v>8.3000000000000001E-3</v>
      </c>
      <c r="P25" s="126">
        <v>8.0000000000000002E-3</v>
      </c>
      <c r="Q25" s="126">
        <v>8.6E-3</v>
      </c>
      <c r="R25" s="126">
        <v>6.4000000000000003E-3</v>
      </c>
      <c r="S25" s="126">
        <v>8.5000000000000006E-3</v>
      </c>
      <c r="T25" s="126">
        <v>9.7999999999999997E-3</v>
      </c>
      <c r="U25" s="126">
        <v>1.0200000000000001E-2</v>
      </c>
      <c r="V25" s="126">
        <v>8.0000000000000002E-3</v>
      </c>
      <c r="W25" s="126">
        <v>9.7999999999999997E-3</v>
      </c>
      <c r="X25" s="126">
        <v>9.1999999999999998E-3</v>
      </c>
      <c r="Y25" s="126">
        <v>1.12E-2</v>
      </c>
      <c r="Z25" s="126">
        <v>1.8200000000000001E-2</v>
      </c>
      <c r="AA25" s="126">
        <v>8.9999999999999993E-3</v>
      </c>
      <c r="AB25" s="126">
        <v>8.0000000000000002E-3</v>
      </c>
      <c r="AC25" s="126">
        <v>7.4000000000000003E-3</v>
      </c>
      <c r="AD25" s="126">
        <v>9.7999999999999997E-3</v>
      </c>
      <c r="AE25" s="126">
        <v>-3.5000000000000001E-3</v>
      </c>
      <c r="AF25" s="126">
        <v>-5.4999999999999997E-3</v>
      </c>
      <c r="AG25" s="126">
        <v>1.9300000000000001E-2</v>
      </c>
      <c r="AH25" s="126">
        <v>8.0999999999999996E-3</v>
      </c>
      <c r="AI25" s="126">
        <v>9.1000000000000004E-3</v>
      </c>
      <c r="AJ25" s="126">
        <v>3.1399999999999997E-2</v>
      </c>
      <c r="AK25" s="126">
        <v>1.04E-2</v>
      </c>
      <c r="AL25" s="126">
        <v>1.3899999999999999E-2</v>
      </c>
      <c r="AM25" s="126">
        <v>3.5099999999999999E-2</v>
      </c>
      <c r="AN25" s="126">
        <v>8.0000000000000002E-3</v>
      </c>
      <c r="AO25" s="126">
        <v>-1.41E-2</v>
      </c>
      <c r="AP25" s="126">
        <v>2.1700000000000001E-2</v>
      </c>
      <c r="AQ25" s="126">
        <v>3.5400000000000001E-2</v>
      </c>
      <c r="AR25" s="126">
        <v>1.66E-2</v>
      </c>
      <c r="AS25" s="126">
        <v>3.2500000000000001E-2</v>
      </c>
      <c r="AT25" s="126">
        <v>1.78E-2</v>
      </c>
      <c r="AU25" s="126">
        <v>1.1900000000000001E-2</v>
      </c>
      <c r="AV25" s="126">
        <v>-5.5999999999999999E-3</v>
      </c>
      <c r="AW25" s="126">
        <v>-8.1799999999999998E-2</v>
      </c>
      <c r="AX25" s="126">
        <v>-2.8400000000000002E-2</v>
      </c>
      <c r="AY25" s="126">
        <v>-6.8500000000000005E-2</v>
      </c>
      <c r="AZ25" s="126">
        <v>-9.4399999999999998E-2</v>
      </c>
      <c r="BA25" s="126">
        <v>-9.3799999999999994E-2</v>
      </c>
      <c r="BB25" s="126">
        <v>-8.0500000000000002E-2</v>
      </c>
      <c r="BC25" s="126">
        <v>-7.5700000000000003E-2</v>
      </c>
      <c r="BD25" s="126">
        <v>-5.9200000000000003E-2</v>
      </c>
      <c r="BE25" s="126">
        <v>-7.7700000000000005E-2</v>
      </c>
      <c r="BF25" s="126">
        <v>-0.1091</v>
      </c>
      <c r="BG25" s="126">
        <v>-8.0000000000000004E-4</v>
      </c>
      <c r="BH25" s="126">
        <v>-4.9599999999999998E-2</v>
      </c>
      <c r="BI25" s="126">
        <v>-2.2000000000000001E-3</v>
      </c>
      <c r="BJ25" s="126">
        <v>-0.1171</v>
      </c>
      <c r="BK25" s="126">
        <v>-8.9599999999999999E-2</v>
      </c>
      <c r="BL25" s="126">
        <v>2.9999999999999997E-4</v>
      </c>
    </row>
    <row r="26" spans="1:64">
      <c r="A26" s="6">
        <v>24</v>
      </c>
      <c r="B26" s="178">
        <v>45627</v>
      </c>
      <c r="C26" s="127">
        <v>9.2999999999999992E-3</v>
      </c>
      <c r="D26" s="127">
        <v>5.1999999999999998E-3</v>
      </c>
      <c r="E26" s="127">
        <v>9.2999999999999992E-3</v>
      </c>
      <c r="F26" s="127">
        <v>-4.2799999999999998E-2</v>
      </c>
      <c r="G26" s="127">
        <v>2.29E-2</v>
      </c>
      <c r="H26" s="127">
        <v>8.8000000000000005E-3</v>
      </c>
      <c r="I26" s="127">
        <v>9.2999999999999992E-3</v>
      </c>
      <c r="J26" s="127">
        <v>0.01</v>
      </c>
      <c r="K26" s="127">
        <v>1.0200000000000001E-2</v>
      </c>
      <c r="L26" s="127">
        <v>2.5000000000000001E-3</v>
      </c>
      <c r="M26" s="127">
        <v>6.8999999999999999E-3</v>
      </c>
      <c r="N26" s="127">
        <v>7.6E-3</v>
      </c>
      <c r="O26" s="127">
        <v>4.7000000000000002E-3</v>
      </c>
      <c r="P26" s="127">
        <v>4.5999999999999999E-3</v>
      </c>
      <c r="Q26" s="127">
        <v>8.3000000000000001E-3</v>
      </c>
      <c r="R26" s="127">
        <v>6.1000000000000004E-3</v>
      </c>
      <c r="S26" s="127">
        <v>8.3999999999999995E-3</v>
      </c>
      <c r="T26" s="127">
        <v>0.01</v>
      </c>
      <c r="U26" s="127">
        <v>6.9999999999999999E-4</v>
      </c>
      <c r="V26" s="127">
        <v>-2.9999999999999997E-4</v>
      </c>
      <c r="W26" s="127">
        <v>1.1299999999999999E-2</v>
      </c>
      <c r="X26" s="127">
        <v>5.7000000000000002E-3</v>
      </c>
      <c r="Y26" s="127">
        <v>6.0000000000000001E-3</v>
      </c>
      <c r="Z26" s="127">
        <v>1.52E-2</v>
      </c>
      <c r="AA26" s="127">
        <v>6.7000000000000002E-3</v>
      </c>
      <c r="AB26" s="127">
        <v>8.8000000000000005E-3</v>
      </c>
      <c r="AC26" s="127">
        <v>9.1999999999999998E-3</v>
      </c>
      <c r="AD26" s="127">
        <v>7.4000000000000003E-3</v>
      </c>
      <c r="AE26" s="127">
        <v>-2.7699999999999999E-2</v>
      </c>
      <c r="AF26" s="127">
        <v>-1.7100000000000001E-2</v>
      </c>
      <c r="AG26" s="127">
        <v>3.7499999999999999E-2</v>
      </c>
      <c r="AH26" s="127">
        <v>1.84E-2</v>
      </c>
      <c r="AI26" s="127">
        <v>2.3099999999999999E-2</v>
      </c>
      <c r="AJ26" s="127">
        <v>2.2100000000000002E-2</v>
      </c>
      <c r="AK26" s="127">
        <v>-4.4999999999999997E-3</v>
      </c>
      <c r="AL26" s="127">
        <v>-1.1900000000000001E-2</v>
      </c>
      <c r="AM26" s="127">
        <v>2E-3</v>
      </c>
      <c r="AN26" s="127">
        <v>4.5999999999999999E-3</v>
      </c>
      <c r="AO26" s="127">
        <v>-9.4000000000000004E-3</v>
      </c>
      <c r="AP26" s="127">
        <v>2.4199999999999999E-2</v>
      </c>
      <c r="AQ26" s="127">
        <v>3.9899999999999998E-2</v>
      </c>
      <c r="AR26" s="127">
        <v>-3.7000000000000002E-3</v>
      </c>
      <c r="AS26" s="127">
        <v>2.12E-2</v>
      </c>
      <c r="AT26" s="127">
        <v>-4.9299999999999997E-2</v>
      </c>
      <c r="AU26" s="127">
        <v>-2.12E-2</v>
      </c>
      <c r="AV26" s="127">
        <v>-2.4E-2</v>
      </c>
      <c r="AW26" s="127">
        <v>-7.7299999999999994E-2</v>
      </c>
      <c r="AX26" s="127">
        <v>-2.8799999999999999E-2</v>
      </c>
      <c r="AY26" s="127">
        <v>-7.7600000000000002E-2</v>
      </c>
      <c r="AZ26" s="127">
        <v>-8.0399999999999999E-2</v>
      </c>
      <c r="BA26" s="127">
        <v>-8.0100000000000005E-2</v>
      </c>
      <c r="BB26" s="127">
        <v>-7.7200000000000005E-2</v>
      </c>
      <c r="BC26" s="127">
        <v>-7.5600000000000001E-2</v>
      </c>
      <c r="BD26" s="127">
        <v>-8.1799999999999998E-2</v>
      </c>
      <c r="BE26" s="127">
        <v>-9.2799999999999994E-2</v>
      </c>
      <c r="BF26" s="127">
        <v>-7.8100000000000003E-2</v>
      </c>
      <c r="BG26" s="127">
        <v>-5.3499999999999999E-2</v>
      </c>
      <c r="BH26" s="127">
        <v>-1.4E-2</v>
      </c>
      <c r="BI26" s="127">
        <v>-1.89E-2</v>
      </c>
      <c r="BJ26" s="127">
        <v>-0.19689999999999999</v>
      </c>
      <c r="BK26" s="127">
        <v>-8.2299999999999998E-2</v>
      </c>
      <c r="BL26" s="127">
        <v>-4.1000000000000003E-3</v>
      </c>
    </row>
    <row r="27" spans="1:64">
      <c r="A27" s="6">
        <v>25</v>
      </c>
      <c r="B27" s="178">
        <v>45658</v>
      </c>
      <c r="C27" s="126">
        <v>1.01E-2</v>
      </c>
      <c r="D27" s="126">
        <v>1.6000000000000001E-3</v>
      </c>
      <c r="E27" s="126">
        <v>1.01E-2</v>
      </c>
      <c r="F27" s="126">
        <v>4.8599999999999997E-2</v>
      </c>
      <c r="G27" s="126">
        <v>-5.8500000000000003E-2</v>
      </c>
      <c r="H27" s="126">
        <v>1.01E-2</v>
      </c>
      <c r="I27" s="126">
        <v>1.0699999999999999E-2</v>
      </c>
      <c r="J27" s="126">
        <v>1.21E-2</v>
      </c>
      <c r="K27" s="126">
        <v>1.1299999999999999E-2</v>
      </c>
      <c r="L27" s="126">
        <v>1.9300000000000001E-2</v>
      </c>
      <c r="M27" s="126">
        <v>1.01E-2</v>
      </c>
      <c r="N27" s="126">
        <v>1.06E-2</v>
      </c>
      <c r="O27" s="126">
        <v>1.1900000000000001E-2</v>
      </c>
      <c r="P27" s="126">
        <v>1.26E-2</v>
      </c>
      <c r="Q27" s="126">
        <v>1.12E-2</v>
      </c>
      <c r="R27" s="126">
        <v>1.34E-2</v>
      </c>
      <c r="S27" s="126">
        <v>1.15E-2</v>
      </c>
      <c r="T27" s="126">
        <v>1.23E-2</v>
      </c>
      <c r="U27" s="126">
        <v>6.7999999999999996E-3</v>
      </c>
      <c r="V27" s="126">
        <v>6.0000000000000001E-3</v>
      </c>
      <c r="W27" s="126">
        <v>1.2200000000000001E-2</v>
      </c>
      <c r="X27" s="126">
        <v>1.12E-2</v>
      </c>
      <c r="Y27" s="126">
        <v>1.1299999999999999E-2</v>
      </c>
      <c r="Z27" s="126">
        <v>1E-4</v>
      </c>
      <c r="AA27" s="126">
        <v>1.0999999999999999E-2</v>
      </c>
      <c r="AB27" s="126">
        <v>1.0200000000000001E-2</v>
      </c>
      <c r="AC27" s="126">
        <v>6.4999999999999997E-3</v>
      </c>
      <c r="AD27" s="126">
        <v>8.2000000000000007E-3</v>
      </c>
      <c r="AE27" s="126">
        <v>1.0800000000000001E-2</v>
      </c>
      <c r="AF27" s="126">
        <v>2.53E-2</v>
      </c>
      <c r="AG27" s="126">
        <v>1.4800000000000001E-2</v>
      </c>
      <c r="AH27" s="126">
        <v>3.7000000000000002E-3</v>
      </c>
      <c r="AI27" s="126">
        <v>1E-3</v>
      </c>
      <c r="AJ27" s="126">
        <v>1.2999999999999999E-3</v>
      </c>
      <c r="AK27" s="126">
        <v>-1E-4</v>
      </c>
      <c r="AL27" s="126">
        <v>-1.21E-2</v>
      </c>
      <c r="AM27" s="126">
        <v>3.8999999999999998E-3</v>
      </c>
      <c r="AN27" s="126">
        <v>1.26E-2</v>
      </c>
      <c r="AO27" s="126">
        <v>2.3599999999999999E-2</v>
      </c>
      <c r="AP27" s="126">
        <v>-5.4000000000000003E-3</v>
      </c>
      <c r="AQ27" s="126">
        <v>-2.0799999999999999E-2</v>
      </c>
      <c r="AR27" s="126">
        <v>2.7699999999999999E-2</v>
      </c>
      <c r="AS27" s="126">
        <v>1.5599999999999999E-2</v>
      </c>
      <c r="AT27" s="126">
        <v>2.2800000000000001E-2</v>
      </c>
      <c r="AU27" s="126">
        <v>1.5900000000000001E-2</v>
      </c>
      <c r="AV27" s="126">
        <v>2.6700000000000002E-2</v>
      </c>
      <c r="AW27" s="126">
        <v>8.3400000000000002E-2</v>
      </c>
      <c r="AX27" s="126">
        <v>5.4800000000000001E-2</v>
      </c>
      <c r="AY27" s="126">
        <v>7.7299999999999994E-2</v>
      </c>
      <c r="AZ27" s="126">
        <v>4.4299999999999999E-2</v>
      </c>
      <c r="BA27" s="126">
        <v>4.5400000000000003E-2</v>
      </c>
      <c r="BB27" s="126">
        <v>4.9399999999999999E-2</v>
      </c>
      <c r="BC27" s="126">
        <v>5.0999999999999997E-2</v>
      </c>
      <c r="BD27" s="126">
        <v>5.5E-2</v>
      </c>
      <c r="BE27" s="126">
        <v>7.2599999999999998E-2</v>
      </c>
      <c r="BF27" s="126">
        <v>8.1600000000000006E-2</v>
      </c>
      <c r="BG27" s="126">
        <v>2.24E-2</v>
      </c>
      <c r="BH27" s="126">
        <v>5.1799999999999999E-2</v>
      </c>
      <c r="BI27" s="126">
        <v>6.3600000000000004E-2</v>
      </c>
      <c r="BJ27" s="126">
        <v>0.15590000000000001</v>
      </c>
      <c r="BK27" s="126">
        <v>7.17E-2</v>
      </c>
      <c r="BL27" s="126">
        <v>5.6300000000000003E-2</v>
      </c>
    </row>
    <row r="28" spans="1:64">
      <c r="A28" s="6">
        <v>26</v>
      </c>
      <c r="B28" s="178">
        <v>45689</v>
      </c>
      <c r="C28" s="127">
        <v>9.9000000000000008E-3</v>
      </c>
      <c r="D28" s="127">
        <v>1.3100000000000001E-2</v>
      </c>
      <c r="E28" s="127">
        <v>9.9000000000000008E-3</v>
      </c>
      <c r="F28" s="127">
        <v>-2.64E-2</v>
      </c>
      <c r="G28" s="127">
        <v>3.2000000000000002E-3</v>
      </c>
      <c r="H28" s="127">
        <v>9.9000000000000008E-3</v>
      </c>
      <c r="I28" s="127">
        <v>1.0200000000000001E-2</v>
      </c>
      <c r="J28" s="127">
        <v>1.0999999999999999E-2</v>
      </c>
      <c r="K28" s="127">
        <v>1.0699999999999999E-2</v>
      </c>
      <c r="L28" s="127">
        <v>1.0800000000000001E-2</v>
      </c>
      <c r="M28" s="127">
        <v>1.23E-2</v>
      </c>
      <c r="N28" s="127">
        <v>1.09E-2</v>
      </c>
      <c r="O28" s="127">
        <v>1.2E-2</v>
      </c>
      <c r="P28" s="127">
        <v>1.2699999999999999E-2</v>
      </c>
      <c r="Q28" s="127">
        <v>1.0699999999999999E-2</v>
      </c>
      <c r="R28" s="127">
        <v>1.0699999999999999E-2</v>
      </c>
      <c r="S28" s="127">
        <v>1.04E-2</v>
      </c>
      <c r="T28" s="127">
        <v>1.0999999999999999E-2</v>
      </c>
      <c r="U28" s="127">
        <v>1.47E-2</v>
      </c>
      <c r="V28" s="127">
        <v>1.3599999999999999E-2</v>
      </c>
      <c r="W28" s="127">
        <v>1.18E-2</v>
      </c>
      <c r="X28" s="127">
        <v>1.2E-2</v>
      </c>
      <c r="Y28" s="127">
        <v>1.41E-2</v>
      </c>
      <c r="Z28" s="127">
        <v>1.12E-2</v>
      </c>
      <c r="AA28" s="127">
        <v>1.1900000000000001E-2</v>
      </c>
      <c r="AB28" s="127">
        <v>9.7999999999999997E-3</v>
      </c>
      <c r="AC28" s="127">
        <v>1.61E-2</v>
      </c>
      <c r="AD28" s="127">
        <v>8.6E-3</v>
      </c>
      <c r="AE28" s="127">
        <v>5.5999999999999999E-3</v>
      </c>
      <c r="AF28" s="127">
        <v>6.0000000000000001E-3</v>
      </c>
      <c r="AG28" s="127">
        <v>1.32E-2</v>
      </c>
      <c r="AH28" s="127">
        <v>8.0000000000000004E-4</v>
      </c>
      <c r="AI28" s="127">
        <v>-3.0999999999999999E-3</v>
      </c>
      <c r="AJ28" s="127">
        <v>1.0800000000000001E-2</v>
      </c>
      <c r="AK28" s="127">
        <v>3.5000000000000001E-3</v>
      </c>
      <c r="AL28" s="127">
        <v>-2E-3</v>
      </c>
      <c r="AM28" s="127">
        <v>-1.06E-2</v>
      </c>
      <c r="AN28" s="127">
        <v>1.2699999999999999E-2</v>
      </c>
      <c r="AO28" s="127">
        <v>-7.0000000000000001E-3</v>
      </c>
      <c r="AP28" s="127">
        <v>1.03E-2</v>
      </c>
      <c r="AQ28" s="127">
        <v>1.12E-2</v>
      </c>
      <c r="AR28" s="127">
        <v>-2.92E-2</v>
      </c>
      <c r="AS28" s="127">
        <v>5.4000000000000003E-3</v>
      </c>
      <c r="AT28" s="127">
        <v>-3.7900000000000003E-2</v>
      </c>
      <c r="AU28" s="127">
        <v>-1.4800000000000001E-2</v>
      </c>
      <c r="AV28" s="127">
        <v>-1.6500000000000001E-2</v>
      </c>
      <c r="AW28" s="127">
        <v>-5.6300000000000003E-2</v>
      </c>
      <c r="AX28" s="127">
        <v>-1.66E-2</v>
      </c>
      <c r="AY28" s="127">
        <v>-1.5599999999999999E-2</v>
      </c>
      <c r="AZ28" s="127">
        <v>-2.0899999999999998E-2</v>
      </c>
      <c r="BA28" s="127">
        <v>-2.01E-2</v>
      </c>
      <c r="BB28" s="127">
        <v>-2.7099999999999999E-2</v>
      </c>
      <c r="BC28" s="127">
        <v>-3.2099999999999997E-2</v>
      </c>
      <c r="BD28" s="127">
        <v>-2.1600000000000001E-2</v>
      </c>
      <c r="BE28" s="127">
        <v>-1.43E-2</v>
      </c>
      <c r="BF28" s="127">
        <v>-1.11E-2</v>
      </c>
      <c r="BG28" s="127">
        <v>-2.92E-2</v>
      </c>
      <c r="BH28" s="127">
        <v>-2.8899999999999999E-2</v>
      </c>
      <c r="BI28" s="127">
        <v>-1.8100000000000002E-2</v>
      </c>
      <c r="BJ28" s="127">
        <v>-5.4600000000000003E-2</v>
      </c>
      <c r="BK28" s="127">
        <v>-3.1300000000000001E-2</v>
      </c>
      <c r="BL28" s="127">
        <v>-1.1999999999999999E-3</v>
      </c>
    </row>
    <row r="29" spans="1:64">
      <c r="A29" s="6">
        <v>27</v>
      </c>
      <c r="B29" s="178">
        <v>45717</v>
      </c>
      <c r="C29" s="126">
        <v>9.5999999999999992E-3</v>
      </c>
      <c r="D29" s="126">
        <v>5.5999999999999999E-3</v>
      </c>
      <c r="E29" s="126">
        <v>9.5999999999999992E-3</v>
      </c>
      <c r="F29" s="126">
        <v>6.08E-2</v>
      </c>
      <c r="G29" s="126">
        <v>-1.8200000000000001E-2</v>
      </c>
      <c r="H29" s="126">
        <v>9.5999999999999992E-3</v>
      </c>
      <c r="I29" s="126">
        <v>1.01E-2</v>
      </c>
      <c r="J29" s="126">
        <v>1.12E-2</v>
      </c>
      <c r="K29" s="126">
        <v>1.09E-2</v>
      </c>
      <c r="L29" s="126">
        <v>1.0999999999999999E-2</v>
      </c>
      <c r="M29" s="126">
        <v>1.06E-2</v>
      </c>
      <c r="N29" s="126">
        <v>1.0999999999999999E-2</v>
      </c>
      <c r="O29" s="126">
        <v>1.14E-2</v>
      </c>
      <c r="P29" s="126">
        <v>1.0999999999999999E-2</v>
      </c>
      <c r="Q29" s="126">
        <v>1.0500000000000001E-2</v>
      </c>
      <c r="R29" s="126">
        <v>1.0200000000000001E-2</v>
      </c>
      <c r="S29" s="126">
        <v>9.1999999999999998E-3</v>
      </c>
      <c r="T29" s="126">
        <v>1.03E-2</v>
      </c>
      <c r="U29" s="126">
        <v>1.26E-2</v>
      </c>
      <c r="V29" s="126">
        <v>9.5999999999999992E-3</v>
      </c>
      <c r="W29" s="126">
        <v>1.15E-2</v>
      </c>
      <c r="X29" s="126">
        <v>1.0800000000000001E-2</v>
      </c>
      <c r="Y29" s="126">
        <v>1.0699999999999999E-2</v>
      </c>
      <c r="Z29" s="126">
        <v>-8.0000000000000002E-3</v>
      </c>
      <c r="AA29" s="126">
        <v>1.44E-2</v>
      </c>
      <c r="AB29" s="126">
        <v>9.4999999999999998E-3</v>
      </c>
      <c r="AC29" s="126">
        <v>1.2699999999999999E-2</v>
      </c>
      <c r="AD29" s="126">
        <v>9.7000000000000003E-3</v>
      </c>
      <c r="AE29" s="126">
        <v>2.53E-2</v>
      </c>
      <c r="AF29" s="126">
        <v>1.3599999999999999E-2</v>
      </c>
      <c r="AG29" s="126">
        <v>2.1899999999999999E-2</v>
      </c>
      <c r="AH29" s="126">
        <v>-1.43E-2</v>
      </c>
      <c r="AI29" s="126">
        <v>-2.5499999999999998E-2</v>
      </c>
      <c r="AJ29" s="126">
        <v>1E-3</v>
      </c>
      <c r="AK29" s="126">
        <v>1.12E-2</v>
      </c>
      <c r="AL29" s="126">
        <v>1.2999999999999999E-2</v>
      </c>
      <c r="AM29" s="126">
        <v>-2.1499999999999998E-2</v>
      </c>
      <c r="AN29" s="126">
        <v>1.0999999999999999E-2</v>
      </c>
      <c r="AO29" s="126">
        <v>2.9899999999999999E-2</v>
      </c>
      <c r="AP29" s="126">
        <v>-2.5999999999999999E-3</v>
      </c>
      <c r="AQ29" s="126">
        <v>-1.44E-2</v>
      </c>
      <c r="AR29" s="126">
        <v>-5.7999999999999996E-3</v>
      </c>
      <c r="AS29" s="126">
        <v>5.5999999999999999E-3</v>
      </c>
      <c r="AT29" s="126">
        <v>2.0999999999999999E-3</v>
      </c>
      <c r="AU29" s="126">
        <v>4.1000000000000003E-3</v>
      </c>
      <c r="AV29" s="126">
        <v>3.2000000000000002E-3</v>
      </c>
      <c r="AW29" s="126">
        <v>6.0999999999999999E-2</v>
      </c>
      <c r="AX29" s="126">
        <v>-2.8999999999999998E-3</v>
      </c>
      <c r="AY29" s="126">
        <v>2.81E-2</v>
      </c>
      <c r="AZ29" s="126">
        <v>5.7299999999999997E-2</v>
      </c>
      <c r="BA29" s="126">
        <v>5.74E-2</v>
      </c>
      <c r="BB29" s="126">
        <v>5.9799999999999999E-2</v>
      </c>
      <c r="BC29" s="126">
        <v>6.6600000000000006E-2</v>
      </c>
      <c r="BD29" s="126">
        <v>-8.6E-3</v>
      </c>
      <c r="BE29" s="126">
        <v>2.41E-2</v>
      </c>
      <c r="BF29" s="126">
        <v>1.6E-2</v>
      </c>
      <c r="BG29" s="126">
        <v>2.3300000000000001E-2</v>
      </c>
      <c r="BH29" s="126">
        <v>5.2299999999999999E-2</v>
      </c>
      <c r="BI29" s="126">
        <v>-7.7000000000000002E-3</v>
      </c>
      <c r="BJ29" s="126">
        <v>0.25440000000000002</v>
      </c>
      <c r="BK29" s="126">
        <v>3.8300000000000001E-2</v>
      </c>
      <c r="BL29" s="126">
        <v>4.8800000000000003E-2</v>
      </c>
    </row>
    <row r="30" spans="1:64">
      <c r="A30" s="6">
        <v>28</v>
      </c>
      <c r="B30" s="178">
        <v>45748</v>
      </c>
      <c r="C30" s="127">
        <v>1.06E-2</v>
      </c>
      <c r="D30" s="127">
        <v>4.3E-3</v>
      </c>
      <c r="E30" s="127">
        <v>1.06E-2</v>
      </c>
      <c r="F30" s="127">
        <v>3.6900000000000002E-2</v>
      </c>
      <c r="G30" s="127">
        <v>-1.4200000000000001E-2</v>
      </c>
      <c r="H30" s="127">
        <v>1.06E-2</v>
      </c>
      <c r="I30" s="127">
        <v>1.0999999999999999E-2</v>
      </c>
      <c r="J30" s="127">
        <v>1.24E-2</v>
      </c>
      <c r="K30" s="127">
        <v>1.21E-2</v>
      </c>
      <c r="L30" s="127">
        <v>1.2200000000000001E-2</v>
      </c>
      <c r="M30" s="127">
        <v>1.1599999999999999E-2</v>
      </c>
      <c r="N30" s="127">
        <v>1.09E-2</v>
      </c>
      <c r="O30" s="127">
        <v>1.12E-2</v>
      </c>
      <c r="P30" s="127">
        <v>1.15E-2</v>
      </c>
      <c r="Q30" s="127">
        <v>1.12E-2</v>
      </c>
      <c r="R30" s="127">
        <v>1.09E-2</v>
      </c>
      <c r="S30" s="127">
        <v>1.0200000000000001E-2</v>
      </c>
      <c r="T30" s="127">
        <v>1.3899999999999999E-2</v>
      </c>
      <c r="U30" s="127">
        <v>1.03E-2</v>
      </c>
      <c r="V30" s="127">
        <v>1.5800000000000002E-2</v>
      </c>
      <c r="W30" s="127">
        <v>1.2800000000000001E-2</v>
      </c>
      <c r="X30" s="127">
        <v>8.9999999999999993E-3</v>
      </c>
      <c r="Y30" s="127">
        <v>-1.1000000000000001E-3</v>
      </c>
      <c r="Z30" s="127">
        <v>3.4000000000000002E-2</v>
      </c>
      <c r="AA30" s="127">
        <v>1.6299999999999999E-2</v>
      </c>
      <c r="AB30" s="127">
        <v>1.04E-2</v>
      </c>
      <c r="AC30" s="127">
        <v>6.6E-3</v>
      </c>
      <c r="AD30" s="127">
        <v>1.04E-2</v>
      </c>
      <c r="AE30" s="127">
        <v>2.3199999999999998E-2</v>
      </c>
      <c r="AF30" s="127">
        <v>2.93E-2</v>
      </c>
      <c r="AG30" s="127">
        <v>2.0999999999999999E-3</v>
      </c>
      <c r="AH30" s="127">
        <v>5.8999999999999999E-3</v>
      </c>
      <c r="AI30" s="127">
        <v>5.0000000000000001E-3</v>
      </c>
      <c r="AJ30" s="127">
        <v>3.6999999999999998E-2</v>
      </c>
      <c r="AK30" s="127">
        <v>1.7299999999999999E-2</v>
      </c>
      <c r="AL30" s="127">
        <v>2.2599999999999999E-2</v>
      </c>
      <c r="AM30" s="127">
        <v>2.63E-2</v>
      </c>
      <c r="AN30" s="127">
        <v>1.15E-2</v>
      </c>
      <c r="AO30" s="127">
        <v>2.4899999999999999E-2</v>
      </c>
      <c r="AP30" s="127">
        <v>1.0800000000000001E-2</v>
      </c>
      <c r="AQ30" s="127">
        <v>1.18E-2</v>
      </c>
      <c r="AR30" s="127">
        <v>4.1799999999999997E-2</v>
      </c>
      <c r="AS30" s="127">
        <v>1.84E-2</v>
      </c>
      <c r="AT30" s="127">
        <v>0.36859999999999998</v>
      </c>
      <c r="AU30" s="127">
        <v>0.18079999999999999</v>
      </c>
      <c r="AV30" s="127">
        <v>5.1299999999999998E-2</v>
      </c>
      <c r="AW30" s="127">
        <v>0.15090000000000001</v>
      </c>
      <c r="AX30" s="127">
        <v>9.5000000000000001E-2</v>
      </c>
      <c r="AY30" s="127">
        <v>7.4899999999999994E-2</v>
      </c>
      <c r="AZ30" s="127">
        <v>0.12740000000000001</v>
      </c>
      <c r="BA30" s="127">
        <v>0.12839999999999999</v>
      </c>
      <c r="BB30" s="127">
        <v>0.1041</v>
      </c>
      <c r="BC30" s="127">
        <v>0.10199999999999999</v>
      </c>
      <c r="BD30" s="127">
        <v>0.122</v>
      </c>
      <c r="BE30" s="127">
        <v>7.5399999999999995E-2</v>
      </c>
      <c r="BF30" s="127">
        <v>8.5199999999999998E-2</v>
      </c>
      <c r="BG30" s="127">
        <v>9.64E-2</v>
      </c>
      <c r="BH30" s="127">
        <v>5.5399999999999998E-2</v>
      </c>
      <c r="BI30" s="127">
        <v>8.3599999999999994E-2</v>
      </c>
      <c r="BJ30" s="127">
        <v>9.9000000000000005E-2</v>
      </c>
      <c r="BK30" s="127">
        <v>0.11210000000000001</v>
      </c>
      <c r="BL30" s="127">
        <v>9.3200000000000005E-2</v>
      </c>
    </row>
    <row r="31" spans="1:64">
      <c r="A31" s="6">
        <v>29</v>
      </c>
      <c r="B31" s="178">
        <v>45778</v>
      </c>
      <c r="C31" s="126">
        <v>1.14E-2</v>
      </c>
      <c r="D31" s="126">
        <v>2.5999999999999999E-3</v>
      </c>
      <c r="E31" s="126">
        <v>1.14E-2</v>
      </c>
      <c r="F31" s="126">
        <v>1.4500000000000001E-2</v>
      </c>
      <c r="G31" s="126">
        <v>8.5000000000000006E-3</v>
      </c>
      <c r="H31" s="126">
        <v>1.14E-2</v>
      </c>
      <c r="I31" s="126">
        <v>1.2E-2</v>
      </c>
      <c r="J31" s="126">
        <v>1.3299999999999999E-2</v>
      </c>
      <c r="K31" s="126">
        <v>1.29E-2</v>
      </c>
      <c r="L31" s="126">
        <v>1.3100000000000001E-2</v>
      </c>
      <c r="M31" s="126">
        <v>1.01E-2</v>
      </c>
      <c r="N31" s="126">
        <v>1.0200000000000001E-2</v>
      </c>
      <c r="O31" s="126">
        <v>1.2800000000000001E-2</v>
      </c>
      <c r="P31" s="126">
        <v>1.2800000000000001E-2</v>
      </c>
      <c r="Q31" s="126">
        <v>1.23E-2</v>
      </c>
      <c r="R31" s="126">
        <v>1.21E-2</v>
      </c>
      <c r="S31" s="126">
        <v>1.2E-2</v>
      </c>
      <c r="T31" s="126">
        <v>1.2999999999999999E-2</v>
      </c>
      <c r="U31" s="126">
        <v>1.12E-2</v>
      </c>
      <c r="V31" s="126">
        <v>8.6E-3</v>
      </c>
      <c r="W31" s="126">
        <v>1.34E-2</v>
      </c>
      <c r="X31" s="126">
        <v>1.1599999999999999E-2</v>
      </c>
      <c r="Y31" s="126">
        <v>1.3899999999999999E-2</v>
      </c>
      <c r="Z31" s="126">
        <v>2.5999999999999999E-3</v>
      </c>
      <c r="AA31" s="126">
        <v>1.38E-2</v>
      </c>
      <c r="AB31" s="126">
        <v>1.14E-2</v>
      </c>
      <c r="AC31" s="126">
        <v>1.7000000000000001E-2</v>
      </c>
      <c r="AD31" s="126">
        <v>1.26E-2</v>
      </c>
      <c r="AE31" s="126">
        <v>1.7600000000000001E-2</v>
      </c>
      <c r="AF31" s="126">
        <v>9.7000000000000003E-3</v>
      </c>
      <c r="AG31" s="126">
        <v>2.0799999999999999E-2</v>
      </c>
      <c r="AH31" s="126">
        <v>-8.0999999999999996E-3</v>
      </c>
      <c r="AI31" s="126">
        <v>-1.7000000000000001E-2</v>
      </c>
      <c r="AJ31" s="126">
        <v>-6.7999999999999996E-3</v>
      </c>
      <c r="AK31" s="126">
        <v>2.8000000000000001E-2</v>
      </c>
      <c r="AL31" s="126">
        <v>3.9E-2</v>
      </c>
      <c r="AM31" s="126">
        <v>4.1000000000000002E-2</v>
      </c>
      <c r="AN31" s="126">
        <v>1.2800000000000001E-2</v>
      </c>
      <c r="AO31" s="126">
        <v>9.1999999999999998E-3</v>
      </c>
      <c r="AP31" s="126">
        <v>1E-4</v>
      </c>
      <c r="AQ31" s="126">
        <v>-1.0800000000000001E-2</v>
      </c>
      <c r="AR31" s="126">
        <v>1.6899999999999998E-2</v>
      </c>
      <c r="AS31" s="126">
        <v>1.2699999999999999E-2</v>
      </c>
      <c r="AT31" s="126">
        <v>-2.6800000000000001E-2</v>
      </c>
      <c r="AU31" s="126">
        <v>-9.1000000000000004E-3</v>
      </c>
      <c r="AV31" s="126">
        <v>3.4299999999999997E-2</v>
      </c>
      <c r="AW31" s="126">
        <v>8.9599999999999999E-2</v>
      </c>
      <c r="AX31" s="126">
        <v>6.4600000000000005E-2</v>
      </c>
      <c r="AY31" s="126">
        <v>2.3199999999999998E-2</v>
      </c>
      <c r="AZ31" s="126">
        <v>5.96E-2</v>
      </c>
      <c r="BA31" s="126">
        <v>6.0699999999999997E-2</v>
      </c>
      <c r="BB31" s="126">
        <v>3.85E-2</v>
      </c>
      <c r="BC31" s="126">
        <v>3.9899999999999998E-2</v>
      </c>
      <c r="BD31" s="126">
        <v>5.3900000000000003E-2</v>
      </c>
      <c r="BE31" s="126">
        <v>8.6999999999999994E-2</v>
      </c>
      <c r="BF31" s="126">
        <v>0.15590000000000001</v>
      </c>
      <c r="BG31" s="126">
        <v>9.4000000000000004E-3</v>
      </c>
      <c r="BH31" s="126">
        <v>3.27E-2</v>
      </c>
      <c r="BI31" s="126">
        <v>5.3800000000000001E-2</v>
      </c>
      <c r="BJ31" s="126">
        <v>7.4800000000000005E-2</v>
      </c>
      <c r="BK31" s="126">
        <v>5.67E-2</v>
      </c>
      <c r="BL31" s="126">
        <v>8.9300000000000004E-2</v>
      </c>
    </row>
    <row r="32" spans="1:64">
      <c r="A32" s="6">
        <v>30</v>
      </c>
      <c r="B32" s="178">
        <v>45809</v>
      </c>
      <c r="C32" s="127">
        <v>1.0999999999999999E-2</v>
      </c>
      <c r="D32" s="127">
        <v>2.3999999999999998E-3</v>
      </c>
      <c r="E32" s="127">
        <v>1.0999999999999999E-2</v>
      </c>
      <c r="F32" s="127">
        <v>1.3299999999999999E-2</v>
      </c>
      <c r="G32" s="127">
        <v>-4.41E-2</v>
      </c>
      <c r="H32" s="127">
        <v>1.0999999999999999E-2</v>
      </c>
      <c r="I32" s="127">
        <v>1.34E-2</v>
      </c>
      <c r="J32" s="127">
        <v>1.2500000000000001E-2</v>
      </c>
      <c r="K32" s="127">
        <v>1.2200000000000001E-2</v>
      </c>
      <c r="L32" s="127">
        <v>1.23E-2</v>
      </c>
      <c r="M32" s="127">
        <v>1.5599999999999999E-2</v>
      </c>
      <c r="N32" s="127">
        <v>1.04E-2</v>
      </c>
      <c r="O32" s="127">
        <v>1.1599999999999999E-2</v>
      </c>
      <c r="P32" s="127">
        <v>1.21E-2</v>
      </c>
      <c r="Q32" s="127">
        <v>1.1599999999999999E-2</v>
      </c>
      <c r="R32" s="127">
        <v>1.0200000000000001E-2</v>
      </c>
      <c r="S32" s="127">
        <v>5.5999999999999999E-3</v>
      </c>
      <c r="T32" s="127">
        <v>6.4999999999999997E-3</v>
      </c>
      <c r="U32" s="127">
        <v>5.4999999999999997E-3</v>
      </c>
      <c r="V32" s="127">
        <v>2.8999999999999998E-3</v>
      </c>
      <c r="W32" s="127">
        <v>1.2800000000000001E-2</v>
      </c>
      <c r="X32" s="127">
        <v>1.2500000000000001E-2</v>
      </c>
      <c r="Y32" s="127">
        <v>1.6899999999999998E-2</v>
      </c>
      <c r="Z32" s="127">
        <v>2.3199999999999998E-2</v>
      </c>
      <c r="AA32" s="127">
        <v>1.1900000000000001E-2</v>
      </c>
      <c r="AB32" s="127">
        <v>1.09E-2</v>
      </c>
      <c r="AC32" s="127">
        <v>1.7000000000000001E-2</v>
      </c>
      <c r="AD32" s="127">
        <v>1.1900000000000001E-2</v>
      </c>
      <c r="AE32" s="127">
        <v>1.7899999999999999E-2</v>
      </c>
      <c r="AF32" s="127">
        <v>1.7500000000000002E-2</v>
      </c>
      <c r="AG32" s="127">
        <v>9.4999999999999998E-3</v>
      </c>
      <c r="AH32" s="127">
        <v>2.1499999999999998E-2</v>
      </c>
      <c r="AI32" s="127">
        <v>2.8000000000000001E-2</v>
      </c>
      <c r="AJ32" s="127">
        <v>2.0199999999999999E-2</v>
      </c>
      <c r="AK32" s="127">
        <v>1.89E-2</v>
      </c>
      <c r="AL32" s="127">
        <v>2.7199999999999998E-2</v>
      </c>
      <c r="AM32" s="127">
        <v>2.1299999999999999E-2</v>
      </c>
      <c r="AN32" s="127">
        <v>1.21E-2</v>
      </c>
      <c r="AO32" s="127">
        <v>6.2899999999999998E-2</v>
      </c>
      <c r="AP32" s="127">
        <v>1.9099999999999999E-2</v>
      </c>
      <c r="AQ32" s="127">
        <v>2.7300000000000001E-2</v>
      </c>
      <c r="AR32" s="127">
        <v>3.09E-2</v>
      </c>
      <c r="AS32" s="127">
        <v>9.4000000000000004E-3</v>
      </c>
      <c r="AT32" s="127">
        <v>8.3000000000000001E-3</v>
      </c>
      <c r="AU32" s="127">
        <v>9.7000000000000003E-3</v>
      </c>
      <c r="AV32" s="127">
        <v>1.6500000000000001E-2</v>
      </c>
      <c r="AW32" s="127">
        <v>4.3E-3</v>
      </c>
      <c r="AX32" s="127">
        <v>4.65E-2</v>
      </c>
      <c r="AY32" s="127">
        <v>-3.7000000000000002E-3</v>
      </c>
      <c r="AZ32" s="127">
        <v>1.29E-2</v>
      </c>
      <c r="BA32" s="127">
        <v>9.2999999999999992E-3</v>
      </c>
      <c r="BB32" s="127">
        <v>-7.1000000000000004E-3</v>
      </c>
      <c r="BC32" s="127">
        <v>-1.1999999999999999E-3</v>
      </c>
      <c r="BD32" s="127">
        <v>-5.9999999999999995E-4</v>
      </c>
      <c r="BE32" s="127">
        <v>2.2599999999999999E-2</v>
      </c>
      <c r="BF32" s="127">
        <v>5.04E-2</v>
      </c>
      <c r="BG32" s="127">
        <v>2.3599999999999999E-2</v>
      </c>
      <c r="BH32" s="127">
        <v>2.8000000000000001E-2</v>
      </c>
      <c r="BI32" s="127">
        <v>1.9599999999999999E-2</v>
      </c>
      <c r="BJ32" s="127">
        <v>5.1299999999999998E-2</v>
      </c>
      <c r="BK32" s="127">
        <v>-5.7000000000000002E-3</v>
      </c>
      <c r="BL32" s="127">
        <v>2.0899999999999998E-2</v>
      </c>
    </row>
    <row r="33" spans="1:64">
      <c r="A33" s="6">
        <v>31</v>
      </c>
      <c r="B33" s="178">
        <v>45839</v>
      </c>
      <c r="C33" s="126">
        <v>1.2800000000000001E-2</v>
      </c>
      <c r="D33" s="126">
        <v>2.5999999999999999E-3</v>
      </c>
      <c r="E33" s="126">
        <v>1.2800000000000001E-2</v>
      </c>
      <c r="F33" s="126">
        <v>-4.1700000000000001E-2</v>
      </c>
      <c r="G33" s="126">
        <v>2.6599999999999999E-2</v>
      </c>
      <c r="H33" s="126">
        <v>1.2800000000000001E-2</v>
      </c>
      <c r="I33" s="126">
        <v>1.3599999999999999E-2</v>
      </c>
      <c r="J33" s="126">
        <v>1.4800000000000001E-2</v>
      </c>
      <c r="K33" s="126">
        <v>1.4500000000000001E-2</v>
      </c>
      <c r="L33" s="126">
        <v>1.46E-2</v>
      </c>
      <c r="M33" s="126">
        <v>1.3100000000000001E-2</v>
      </c>
      <c r="N33" s="126">
        <v>1.3599999999999999E-2</v>
      </c>
      <c r="O33" s="126">
        <v>1.38E-2</v>
      </c>
      <c r="P33" s="126">
        <v>1.4E-2</v>
      </c>
      <c r="Q33" s="126">
        <v>1.3299999999999999E-2</v>
      </c>
      <c r="R33" s="126">
        <v>1.21E-2</v>
      </c>
      <c r="S33" s="126">
        <v>1.8700000000000001E-2</v>
      </c>
      <c r="T33" s="126">
        <v>1.83E-2</v>
      </c>
      <c r="U33" s="126">
        <v>1.54E-2</v>
      </c>
      <c r="V33" s="126">
        <v>1.72E-2</v>
      </c>
      <c r="W33" s="126">
        <v>1.4800000000000001E-2</v>
      </c>
      <c r="X33" s="126">
        <v>1.54E-2</v>
      </c>
      <c r="Y33" s="126">
        <v>1.9E-2</v>
      </c>
      <c r="Z33" s="126">
        <v>-3.5000000000000001E-3</v>
      </c>
      <c r="AA33" s="126">
        <v>9.7000000000000003E-3</v>
      </c>
      <c r="AB33" s="126">
        <v>1.2699999999999999E-2</v>
      </c>
      <c r="AC33" s="126">
        <v>2.12E-2</v>
      </c>
      <c r="AD33" s="126">
        <v>1.44E-2</v>
      </c>
      <c r="AE33" s="126">
        <v>-8.3999999999999995E-3</v>
      </c>
      <c r="AF33" s="126">
        <v>2.5999999999999999E-3</v>
      </c>
      <c r="AG33" s="126">
        <v>2.4899999999999999E-2</v>
      </c>
      <c r="AH33" s="126">
        <v>-1.6899999999999998E-2</v>
      </c>
      <c r="AI33" s="126">
        <v>-3.09E-2</v>
      </c>
      <c r="AJ33" s="126">
        <v>-1.2E-2</v>
      </c>
      <c r="AK33" s="126">
        <v>6.0000000000000001E-3</v>
      </c>
      <c r="AL33" s="126">
        <v>4.7000000000000002E-3</v>
      </c>
      <c r="AM33" s="126">
        <v>8.6999999999999994E-3</v>
      </c>
      <c r="AN33" s="126">
        <v>1.4E-2</v>
      </c>
      <c r="AO33" s="126">
        <v>-3.9800000000000002E-2</v>
      </c>
      <c r="AP33" s="126">
        <v>-1.9E-3</v>
      </c>
      <c r="AQ33" s="126">
        <v>-1.5800000000000002E-2</v>
      </c>
      <c r="AR33" s="126">
        <v>-3.8E-3</v>
      </c>
      <c r="AS33" s="126">
        <v>1.6999999999999999E-3</v>
      </c>
      <c r="AT33" s="126">
        <v>-0.1258</v>
      </c>
      <c r="AU33" s="126">
        <v>-5.9700000000000003E-2</v>
      </c>
      <c r="AV33" s="126">
        <v>-3.8899999999999997E-2</v>
      </c>
      <c r="AW33" s="126">
        <v>-9.3700000000000006E-2</v>
      </c>
      <c r="AX33" s="126">
        <v>-6.0199999999999997E-2</v>
      </c>
      <c r="AY33" s="126">
        <v>-4.6699999999999998E-2</v>
      </c>
      <c r="AZ33" s="126">
        <v>-7.3999999999999996E-2</v>
      </c>
      <c r="BA33" s="126">
        <v>-7.3099999999999998E-2</v>
      </c>
      <c r="BB33" s="126">
        <v>-5.7500000000000002E-2</v>
      </c>
      <c r="BC33" s="126">
        <v>-6.1499999999999999E-2</v>
      </c>
      <c r="BD33" s="126">
        <v>-7.4099999999999999E-2</v>
      </c>
      <c r="BE33" s="126">
        <v>-7.2700000000000001E-2</v>
      </c>
      <c r="BF33" s="126">
        <v>-0.11210000000000001</v>
      </c>
      <c r="BG33" s="126">
        <v>-8.0100000000000005E-2</v>
      </c>
      <c r="BH33" s="126">
        <v>-3.6999999999999998E-2</v>
      </c>
      <c r="BI33" s="126">
        <v>-1.0800000000000001E-2</v>
      </c>
      <c r="BJ33" s="126">
        <v>-0.17849999999999999</v>
      </c>
      <c r="BK33" s="126">
        <v>-4.8599999999999997E-2</v>
      </c>
      <c r="BL33" s="126">
        <v>-1.32E-2</v>
      </c>
    </row>
    <row r="34" spans="1:64">
      <c r="A34" s="6">
        <v>32</v>
      </c>
      <c r="B34" s="178">
        <v>45870</v>
      </c>
      <c r="C34" s="127">
        <v>1.1599999999999999E-2</v>
      </c>
      <c r="D34" s="127">
        <v>-1.1000000000000001E-3</v>
      </c>
      <c r="E34" s="127">
        <v>1.1599999999999999E-2</v>
      </c>
      <c r="F34" s="127">
        <v>6.2799999999999995E-2</v>
      </c>
      <c r="G34" s="127">
        <v>-3.1399999999999997E-2</v>
      </c>
      <c r="H34" s="127">
        <v>1.1599999999999999E-2</v>
      </c>
      <c r="I34" s="127">
        <v>1.23E-2</v>
      </c>
      <c r="J34" s="127">
        <v>1.34E-2</v>
      </c>
      <c r="K34" s="127">
        <v>1.3299999999999999E-2</v>
      </c>
      <c r="L34" s="127">
        <v>1.34E-2</v>
      </c>
      <c r="M34" s="127">
        <v>1.6899999999999998E-2</v>
      </c>
      <c r="N34" s="127">
        <v>9.9000000000000008E-3</v>
      </c>
      <c r="O34" s="127">
        <v>1.14E-2</v>
      </c>
      <c r="P34" s="127">
        <v>1.0699999999999999E-2</v>
      </c>
      <c r="Q34" s="127">
        <v>1.23E-2</v>
      </c>
      <c r="R34" s="127">
        <v>1.12E-2</v>
      </c>
      <c r="S34" s="127">
        <v>1.0500000000000001E-2</v>
      </c>
      <c r="T34" s="127">
        <v>1.2800000000000001E-2</v>
      </c>
      <c r="U34" s="127">
        <v>9.1999999999999998E-3</v>
      </c>
      <c r="V34" s="127">
        <v>6.7000000000000002E-3</v>
      </c>
      <c r="W34" s="127">
        <v>1.3599999999999999E-2</v>
      </c>
      <c r="X34" s="127">
        <v>1.24E-2</v>
      </c>
      <c r="Y34" s="127">
        <v>1.2500000000000001E-2</v>
      </c>
      <c r="Z34" s="127">
        <v>1.7500000000000002E-2</v>
      </c>
      <c r="AA34" s="127">
        <v>1.9E-2</v>
      </c>
      <c r="AB34" s="127">
        <v>1.1599999999999999E-2</v>
      </c>
      <c r="AC34" s="127">
        <v>1.8200000000000001E-2</v>
      </c>
      <c r="AD34" s="127">
        <v>1.49E-2</v>
      </c>
      <c r="AE34" s="127">
        <v>1.6199999999999999E-2</v>
      </c>
      <c r="AF34" s="127">
        <v>1.6199999999999999E-2</v>
      </c>
      <c r="AG34" s="127">
        <v>1.6199999999999999E-2</v>
      </c>
      <c r="AH34" s="127">
        <v>1.77E-2</v>
      </c>
      <c r="AI34" s="127">
        <v>2.18E-2</v>
      </c>
      <c r="AJ34" s="127">
        <v>2.98E-2</v>
      </c>
      <c r="AK34" s="127">
        <v>2.0500000000000001E-2</v>
      </c>
      <c r="AL34" s="127">
        <v>2.69E-2</v>
      </c>
      <c r="AM34" s="127">
        <v>2.3E-3</v>
      </c>
      <c r="AN34" s="127">
        <v>1.0800000000000001E-2</v>
      </c>
      <c r="AO34" s="127">
        <v>8.48E-2</v>
      </c>
      <c r="AP34" s="127">
        <v>2.75E-2</v>
      </c>
      <c r="AQ34" s="127">
        <v>4.3700000000000003E-2</v>
      </c>
      <c r="AR34" s="127">
        <v>1.2E-2</v>
      </c>
      <c r="AS34" s="127">
        <v>2.2200000000000001E-2</v>
      </c>
      <c r="AT34" s="127">
        <v>4.07E-2</v>
      </c>
      <c r="AU34" s="127">
        <v>2.5600000000000001E-2</v>
      </c>
      <c r="AV34" s="127">
        <v>6.5199999999999994E-2</v>
      </c>
      <c r="AW34" s="127">
        <v>8.4099999999999994E-2</v>
      </c>
      <c r="AX34" s="127">
        <v>6.3500000000000001E-2</v>
      </c>
      <c r="AY34" s="127">
        <v>5.16E-2</v>
      </c>
      <c r="AZ34" s="127">
        <v>8.1500000000000003E-2</v>
      </c>
      <c r="BA34" s="127">
        <v>8.2600000000000007E-2</v>
      </c>
      <c r="BB34" s="127">
        <v>3.2399999999999998E-2</v>
      </c>
      <c r="BC34" s="127">
        <v>3.3300000000000003E-2</v>
      </c>
      <c r="BD34" s="127">
        <v>9.6500000000000002E-2</v>
      </c>
      <c r="BE34" s="127">
        <v>8.8599999999999998E-2</v>
      </c>
      <c r="BF34" s="127">
        <v>0.13320000000000001</v>
      </c>
      <c r="BG34" s="127">
        <v>6.0600000000000001E-2</v>
      </c>
      <c r="BH34" s="127">
        <v>7.5600000000000001E-2</v>
      </c>
      <c r="BI34" s="127">
        <v>3.04E-2</v>
      </c>
      <c r="BJ34" s="127">
        <v>0.128</v>
      </c>
      <c r="BK34" s="127">
        <v>8.3400000000000002E-2</v>
      </c>
      <c r="BL34" s="127">
        <v>8.3000000000000004E-2</v>
      </c>
    </row>
    <row r="35" spans="1:64">
      <c r="A35" s="6">
        <v>33</v>
      </c>
      <c r="B35" s="178">
        <v>45901</v>
      </c>
      <c r="C35" s="126">
        <v>1.2200000000000001E-2</v>
      </c>
      <c r="D35" s="126">
        <v>4.7999999999999996E-3</v>
      </c>
      <c r="E35" s="126">
        <v>1.2200000000000001E-2</v>
      </c>
      <c r="F35" s="126">
        <v>3.4000000000000002E-2</v>
      </c>
      <c r="G35" s="126">
        <v>-1.9900000000000001E-2</v>
      </c>
      <c r="H35" s="126">
        <v>1.2200000000000001E-2</v>
      </c>
      <c r="I35" s="126">
        <v>1.1900000000000001E-2</v>
      </c>
      <c r="J35" s="126">
        <v>1.2800000000000001E-2</v>
      </c>
      <c r="K35" s="126">
        <v>1.26E-2</v>
      </c>
      <c r="L35" s="126">
        <v>1.2699999999999999E-2</v>
      </c>
      <c r="M35" s="126">
        <v>2.1499999999999998E-2</v>
      </c>
      <c r="N35" s="126">
        <v>8.8999999999999999E-3</v>
      </c>
      <c r="O35" s="126">
        <v>8.6999999999999994E-3</v>
      </c>
      <c r="P35" s="126">
        <v>1.38E-2</v>
      </c>
      <c r="Q35" s="126">
        <v>1.2800000000000001E-2</v>
      </c>
      <c r="R35" s="126">
        <v>1.17E-2</v>
      </c>
      <c r="S35" s="126">
        <v>1.3599999999999999E-2</v>
      </c>
      <c r="T35" s="126">
        <v>9.2999999999999992E-3</v>
      </c>
      <c r="U35" s="126">
        <v>1.1299999999999999E-2</v>
      </c>
      <c r="V35" s="126">
        <v>1.0800000000000001E-2</v>
      </c>
      <c r="W35" s="126">
        <v>1.43E-2</v>
      </c>
      <c r="X35" s="126">
        <v>1.41E-2</v>
      </c>
      <c r="Y35" s="126">
        <v>1.3899999999999999E-2</v>
      </c>
      <c r="Z35" s="126">
        <v>1.67E-2</v>
      </c>
      <c r="AA35" s="126">
        <v>2.4199999999999999E-2</v>
      </c>
      <c r="AB35" s="126">
        <v>1.21E-2</v>
      </c>
      <c r="AC35" s="126">
        <v>3.2300000000000002E-2</v>
      </c>
      <c r="AD35" s="126">
        <v>2.1100000000000001E-2</v>
      </c>
      <c r="AE35" s="126">
        <v>2.2200000000000001E-2</v>
      </c>
      <c r="AF35" s="126">
        <v>1.2200000000000001E-2</v>
      </c>
      <c r="AG35" s="126">
        <v>4.1099999999999998E-2</v>
      </c>
      <c r="AH35" s="126">
        <v>7.3000000000000001E-3</v>
      </c>
      <c r="AI35" s="126">
        <v>6.4000000000000003E-3</v>
      </c>
      <c r="AJ35" s="126">
        <v>1.5100000000000001E-2</v>
      </c>
      <c r="AK35" s="126">
        <v>8.9999999999999993E-3</v>
      </c>
      <c r="AL35" s="126">
        <v>5.5999999999999999E-3</v>
      </c>
      <c r="AM35" s="126">
        <v>2.8199999999999999E-2</v>
      </c>
      <c r="AN35" s="126">
        <v>1.38E-2</v>
      </c>
      <c r="AO35" s="126">
        <v>3.6799999999999999E-2</v>
      </c>
      <c r="AP35" s="126">
        <v>1.61E-2</v>
      </c>
      <c r="AQ35" s="126">
        <v>2.0199999999999999E-2</v>
      </c>
      <c r="AR35" s="126">
        <v>1.4800000000000001E-2</v>
      </c>
      <c r="AS35" s="126">
        <v>1.9099999999999999E-2</v>
      </c>
      <c r="AT35" s="126">
        <v>3.7400000000000003E-2</v>
      </c>
      <c r="AU35" s="126">
        <v>2.4400000000000002E-2</v>
      </c>
      <c r="AV35" s="126">
        <v>3.1899999999999998E-2</v>
      </c>
      <c r="AW35" s="126">
        <v>2.4299999999999999E-2</v>
      </c>
      <c r="AX35" s="126">
        <v>3.8399999999999997E-2</v>
      </c>
      <c r="AY35" s="126">
        <v>2.5399999999999999E-2</v>
      </c>
      <c r="AZ35" s="126">
        <v>3.6900000000000002E-2</v>
      </c>
      <c r="BA35" s="126">
        <v>3.7400000000000003E-2</v>
      </c>
      <c r="BB35" s="126">
        <v>1.78E-2</v>
      </c>
      <c r="BC35" s="126">
        <v>2.2100000000000002E-2</v>
      </c>
      <c r="BD35" s="126">
        <v>3.2599999999999997E-2</v>
      </c>
      <c r="BE35" s="126">
        <v>6.0999999999999999E-2</v>
      </c>
      <c r="BF35" s="126">
        <v>4.1200000000000001E-2</v>
      </c>
      <c r="BG35" s="126">
        <v>4.2700000000000002E-2</v>
      </c>
      <c r="BH35" s="126">
        <v>2.0799999999999999E-2</v>
      </c>
      <c r="BI35" s="126">
        <v>4.0000000000000001E-3</v>
      </c>
      <c r="BJ35" s="126">
        <v>7.9399999999999998E-2</v>
      </c>
      <c r="BK35" s="126">
        <v>2.7400000000000001E-2</v>
      </c>
      <c r="BL35" s="126">
        <v>2.69E-2</v>
      </c>
    </row>
    <row r="36" spans="1:64">
      <c r="A36" s="6">
        <v>34</v>
      </c>
      <c r="B36" s="178">
        <v>45931</v>
      </c>
      <c r="C36" s="127">
        <v>1.2800000000000001E-2</v>
      </c>
      <c r="D36" s="127">
        <v>8.9999999999999998E-4</v>
      </c>
      <c r="E36" s="127">
        <v>1.2800000000000001E-2</v>
      </c>
      <c r="F36" s="127">
        <v>2.2599999999999999E-2</v>
      </c>
      <c r="G36" s="127">
        <v>1.24E-2</v>
      </c>
      <c r="H36" s="127">
        <v>1.2800000000000001E-2</v>
      </c>
      <c r="I36" s="127">
        <v>1.2800000000000001E-2</v>
      </c>
      <c r="J36" s="127">
        <v>1.32E-2</v>
      </c>
      <c r="K36" s="127">
        <v>1.2999999999999999E-2</v>
      </c>
      <c r="L36" s="127">
        <v>1.3100000000000001E-2</v>
      </c>
      <c r="M36" s="127">
        <v>5.0000000000000001E-3</v>
      </c>
      <c r="N36" s="127">
        <v>1.14E-2</v>
      </c>
      <c r="O36" s="127">
        <v>9.2999999999999992E-3</v>
      </c>
      <c r="P36" s="127">
        <v>1.23E-2</v>
      </c>
      <c r="Q36" s="127">
        <v>1.26E-2</v>
      </c>
      <c r="R36" s="127">
        <v>1.24E-2</v>
      </c>
      <c r="S36" s="127">
        <v>1.04E-2</v>
      </c>
      <c r="T36" s="127">
        <v>1.1599999999999999E-2</v>
      </c>
      <c r="U36" s="127">
        <v>8.2000000000000007E-3</v>
      </c>
      <c r="V36" s="127">
        <v>1.04E-2</v>
      </c>
      <c r="W36" s="127">
        <v>1.49E-2</v>
      </c>
      <c r="X36" s="127">
        <v>1.2699999999999999E-2</v>
      </c>
      <c r="Y36" s="127">
        <v>9.7000000000000003E-3</v>
      </c>
      <c r="Z36" s="127">
        <v>7.7999999999999996E-3</v>
      </c>
      <c r="AA36" s="127">
        <v>-8.0000000000000002E-3</v>
      </c>
      <c r="AB36" s="127">
        <v>1.2699999999999999E-2</v>
      </c>
      <c r="AC36" s="127">
        <v>-3.3E-3</v>
      </c>
      <c r="AD36" s="127">
        <v>4.1000000000000003E-3</v>
      </c>
      <c r="AE36" s="127">
        <v>-4.7999999999999996E-3</v>
      </c>
      <c r="AF36" s="127">
        <v>1.3299999999999999E-2</v>
      </c>
      <c r="AG36" s="127">
        <v>1.2800000000000001E-2</v>
      </c>
      <c r="AH36" s="127">
        <v>4.7999999999999996E-3</v>
      </c>
      <c r="AI36" s="127">
        <v>2.7000000000000001E-3</v>
      </c>
      <c r="AJ36" s="127">
        <v>2.1100000000000001E-2</v>
      </c>
      <c r="AK36" s="127">
        <v>5.3E-3</v>
      </c>
      <c r="AL36" s="127">
        <v>1.6000000000000001E-3</v>
      </c>
      <c r="AM36" s="127">
        <v>2.1700000000000001E-2</v>
      </c>
      <c r="AN36" s="127">
        <v>1.24E-2</v>
      </c>
      <c r="AO36" s="127">
        <v>-7.4999999999999997E-3</v>
      </c>
      <c r="AP36" s="127">
        <v>2.1299999999999999E-2</v>
      </c>
      <c r="AQ36" s="127">
        <v>3.0200000000000001E-2</v>
      </c>
      <c r="AR36" s="127">
        <v>1.66E-2</v>
      </c>
      <c r="AS36" s="127">
        <v>1.3599999999999999E-2</v>
      </c>
      <c r="AT36" s="127">
        <v>9.8599999999999993E-2</v>
      </c>
      <c r="AU36" s="127">
        <v>5.3499999999999999E-2</v>
      </c>
      <c r="AV36" s="127">
        <v>1.2699999999999999E-2</v>
      </c>
      <c r="AW36" s="127">
        <v>-1.2699999999999999E-2</v>
      </c>
      <c r="AX36" s="127">
        <v>1.7100000000000001E-2</v>
      </c>
      <c r="AY36" s="127">
        <v>1.04E-2</v>
      </c>
      <c r="AZ36" s="127">
        <v>-1E-3</v>
      </c>
      <c r="BA36" s="127">
        <v>2.9999999999999997E-4</v>
      </c>
      <c r="BB36" s="127">
        <v>-1.7100000000000001E-2</v>
      </c>
      <c r="BC36" s="127">
        <v>-1.4500000000000001E-2</v>
      </c>
      <c r="BD36" s="127">
        <v>3.32E-2</v>
      </c>
      <c r="BE36" s="127">
        <v>-6.7000000000000002E-3</v>
      </c>
      <c r="BF36" s="127">
        <v>1.1000000000000001E-3</v>
      </c>
      <c r="BG36" s="127">
        <v>-8.8999999999999999E-3</v>
      </c>
      <c r="BH36" s="127">
        <v>1.37E-2</v>
      </c>
      <c r="BI36" s="127">
        <v>6.8999999999999999E-3</v>
      </c>
      <c r="BJ36" s="127">
        <v>-2.0400000000000001E-2</v>
      </c>
      <c r="BK36" s="127">
        <v>1.0699999999999999E-2</v>
      </c>
      <c r="BL36" s="127">
        <v>3.0499999999999999E-2</v>
      </c>
    </row>
    <row r="37" spans="1:64">
      <c r="A37" s="6">
        <v>35</v>
      </c>
      <c r="B37" s="178">
        <v>45962</v>
      </c>
      <c r="C37" s="126">
        <v>1.0500000000000001E-2</v>
      </c>
      <c r="D37" s="126">
        <v>1.8E-3</v>
      </c>
      <c r="E37" s="126">
        <v>1.0500000000000001E-2</v>
      </c>
      <c r="F37" s="126">
        <v>6.3700000000000007E-2</v>
      </c>
      <c r="G37" s="126">
        <v>-9.4000000000000004E-3</v>
      </c>
      <c r="H37" s="126">
        <v>1.0500000000000001E-2</v>
      </c>
      <c r="I37" s="126">
        <v>1.0500000000000001E-2</v>
      </c>
      <c r="J37" s="126">
        <v>1.1299999999999999E-2</v>
      </c>
      <c r="K37" s="126">
        <v>1.11E-2</v>
      </c>
      <c r="L37" s="126">
        <v>1.1299999999999999E-2</v>
      </c>
      <c r="M37" s="126">
        <v>9.5999999999999992E-3</v>
      </c>
      <c r="N37" s="126">
        <v>1.2699999999999999E-2</v>
      </c>
      <c r="O37" s="126">
        <v>1.17E-2</v>
      </c>
      <c r="P37" s="126">
        <v>1.0200000000000001E-2</v>
      </c>
      <c r="Q37" s="126">
        <v>1.0800000000000001E-2</v>
      </c>
      <c r="R37" s="126">
        <v>1.04E-2</v>
      </c>
      <c r="S37" s="126">
        <v>1.34E-2</v>
      </c>
      <c r="T37" s="126">
        <v>1.23E-2</v>
      </c>
      <c r="U37" s="126">
        <v>9.7000000000000003E-3</v>
      </c>
      <c r="V37" s="126">
        <v>6.1999999999999998E-3</v>
      </c>
      <c r="W37" s="126">
        <v>1.2200000000000001E-2</v>
      </c>
      <c r="X37" s="126">
        <v>1.09E-2</v>
      </c>
      <c r="Y37" s="126">
        <v>1.7100000000000001E-2</v>
      </c>
      <c r="Z37" s="126">
        <v>1.8599999999999998E-2</v>
      </c>
      <c r="AA37" s="126">
        <v>8.2000000000000007E-3</v>
      </c>
      <c r="AB37" s="126">
        <v>1.0500000000000001E-2</v>
      </c>
      <c r="AC37" s="126">
        <v>8.8999999999999999E-3</v>
      </c>
      <c r="AD37" s="126">
        <v>8.6999999999999994E-3</v>
      </c>
      <c r="AE37" s="126">
        <v>1.9E-2</v>
      </c>
      <c r="AF37" s="126">
        <v>1.6299999999999999E-2</v>
      </c>
      <c r="AG37" s="126">
        <v>3.7100000000000001E-2</v>
      </c>
      <c r="AH37" s="126">
        <v>2E-3</v>
      </c>
      <c r="AI37" s="126">
        <v>-1.6000000000000001E-3</v>
      </c>
      <c r="AJ37" s="126">
        <v>1.7600000000000001E-2</v>
      </c>
      <c r="AK37" s="126">
        <v>5.4000000000000003E-3</v>
      </c>
      <c r="AL37" s="126">
        <v>-1.2999999999999999E-3</v>
      </c>
      <c r="AM37" s="126">
        <v>1.43E-2</v>
      </c>
      <c r="AN37" s="126">
        <v>1.03E-2</v>
      </c>
      <c r="AO37" s="126">
        <v>2.3300000000000001E-2</v>
      </c>
      <c r="AP37" s="126">
        <v>7.7999999999999996E-3</v>
      </c>
      <c r="AQ37" s="126">
        <v>5.3E-3</v>
      </c>
      <c r="AR37" s="126">
        <v>7.0000000000000001E-3</v>
      </c>
      <c r="AS37" s="126">
        <v>1.03E-2</v>
      </c>
      <c r="AT37" s="126">
        <v>-7.6600000000000001E-2</v>
      </c>
      <c r="AU37" s="126">
        <v>-3.1399999999999997E-2</v>
      </c>
      <c r="AV37" s="126">
        <v>4.0899999999999999E-2</v>
      </c>
      <c r="AW37" s="126">
        <v>5.7099999999999998E-2</v>
      </c>
      <c r="AX37" s="126">
        <v>0.06</v>
      </c>
      <c r="AY37" s="126">
        <v>3.5700000000000003E-2</v>
      </c>
      <c r="AZ37" s="126">
        <v>3.1399999999999997E-2</v>
      </c>
      <c r="BA37" s="126">
        <v>3.27E-2</v>
      </c>
      <c r="BB37" s="126">
        <v>1.4999999999999999E-2</v>
      </c>
      <c r="BC37" s="126">
        <v>1.34E-2</v>
      </c>
      <c r="BD37" s="126">
        <v>6.0699999999999997E-2</v>
      </c>
      <c r="BE37" s="126">
        <v>1.3299999999999999E-2</v>
      </c>
      <c r="BF37" s="126">
        <v>8.6599999999999996E-2</v>
      </c>
      <c r="BG37" s="126">
        <v>4.9099999999999998E-2</v>
      </c>
      <c r="BH37" s="126">
        <v>7.1199999999999999E-2</v>
      </c>
      <c r="BI37" s="126">
        <v>2.8400000000000002E-2</v>
      </c>
      <c r="BJ37" s="126">
        <v>0.12429999999999999</v>
      </c>
      <c r="BK37" s="126">
        <v>1.72E-2</v>
      </c>
      <c r="BL37" s="126">
        <v>3.0700000000000002E-2</v>
      </c>
    </row>
    <row r="38" spans="1:64">
      <c r="A38" s="6">
        <v>36</v>
      </c>
      <c r="B38" s="178">
        <v>45992</v>
      </c>
      <c r="C38" s="127">
        <v>1.2200000000000001E-2</v>
      </c>
      <c r="D38" s="127">
        <v>3.3E-3</v>
      </c>
      <c r="E38" s="127">
        <v>1.2200000000000001E-2</v>
      </c>
      <c r="F38" s="127">
        <v>1.29E-2</v>
      </c>
      <c r="G38" s="127">
        <v>3.1600000000000003E-2</v>
      </c>
      <c r="H38" s="127">
        <v>1.2200000000000001E-2</v>
      </c>
      <c r="I38" s="127">
        <v>1.23E-2</v>
      </c>
      <c r="J38" s="127">
        <v>1.47E-2</v>
      </c>
      <c r="K38" s="127">
        <v>1.41E-2</v>
      </c>
      <c r="L38" s="127">
        <v>1.4200000000000001E-2</v>
      </c>
      <c r="M38" s="127">
        <v>8.8999999999999999E-3</v>
      </c>
      <c r="N38" s="127">
        <v>1.2200000000000001E-2</v>
      </c>
      <c r="O38" s="127">
        <v>1.24E-2</v>
      </c>
      <c r="P38" s="127">
        <v>1.2500000000000001E-2</v>
      </c>
      <c r="Q38" s="127">
        <v>1.24E-2</v>
      </c>
      <c r="R38" s="127">
        <v>1.2699999999999999E-2</v>
      </c>
      <c r="S38" s="127">
        <v>1.1299999999999999E-2</v>
      </c>
      <c r="T38" s="127">
        <v>1.06E-2</v>
      </c>
      <c r="U38" s="127">
        <v>7.9000000000000008E-3</v>
      </c>
      <c r="V38" s="127">
        <v>5.7000000000000002E-3</v>
      </c>
      <c r="W38" s="127">
        <v>1.4E-2</v>
      </c>
      <c r="X38" s="127">
        <v>1.2E-2</v>
      </c>
      <c r="Y38" s="127">
        <v>1.5599999999999999E-2</v>
      </c>
      <c r="Z38" s="127">
        <v>4.1999999999999997E-3</v>
      </c>
      <c r="AA38" s="127">
        <v>3.7000000000000002E-3</v>
      </c>
      <c r="AB38" s="127">
        <v>1.21E-2</v>
      </c>
      <c r="AC38" s="127">
        <v>8.8999999999999999E-3</v>
      </c>
      <c r="AD38" s="127">
        <v>8.3000000000000001E-3</v>
      </c>
      <c r="AE38" s="127">
        <v>2.0000000000000001E-4</v>
      </c>
      <c r="AF38" s="127">
        <v>2.7000000000000001E-3</v>
      </c>
      <c r="AG38" s="127">
        <v>1.4800000000000001E-2</v>
      </c>
      <c r="AH38" s="127">
        <v>7.7999999999999996E-3</v>
      </c>
      <c r="AI38" s="127">
        <v>5.4000000000000003E-3</v>
      </c>
      <c r="AJ38" s="127">
        <v>-7.1999999999999998E-3</v>
      </c>
      <c r="AK38" s="127">
        <v>4.0899999999999999E-2</v>
      </c>
      <c r="AL38" s="127">
        <v>6.6199999999999995E-2</v>
      </c>
      <c r="AM38" s="127">
        <v>9.9000000000000008E-3</v>
      </c>
      <c r="AN38" s="127">
        <v>1.2500000000000001E-2</v>
      </c>
      <c r="AO38" s="127">
        <v>-3.3300000000000003E-2</v>
      </c>
      <c r="AP38" s="127">
        <v>8.6E-3</v>
      </c>
      <c r="AQ38" s="127">
        <v>5.1000000000000004E-3</v>
      </c>
      <c r="AR38" s="127">
        <v>1.0500000000000001E-2</v>
      </c>
      <c r="AS38" s="127">
        <v>9.9000000000000008E-3</v>
      </c>
      <c r="AT38" s="127">
        <v>-2.8899999999999999E-2</v>
      </c>
      <c r="AU38" s="127">
        <v>-9.9000000000000008E-3</v>
      </c>
      <c r="AV38" s="127">
        <v>-1.6400000000000001E-2</v>
      </c>
      <c r="AW38" s="127">
        <v>-4.4200000000000003E-2</v>
      </c>
      <c r="AX38" s="127">
        <v>1.23E-2</v>
      </c>
      <c r="AY38" s="127">
        <v>-1.03E-2</v>
      </c>
      <c r="AZ38" s="127">
        <v>-2.92E-2</v>
      </c>
      <c r="BA38" s="127">
        <v>-2.8199999999999999E-2</v>
      </c>
      <c r="BB38" s="127">
        <v>-2.9499999999999998E-2</v>
      </c>
      <c r="BC38" s="127">
        <v>-3.04E-2</v>
      </c>
      <c r="BD38" s="127">
        <v>-1.1999999999999999E-3</v>
      </c>
      <c r="BE38" s="127">
        <v>2.5600000000000001E-2</v>
      </c>
      <c r="BF38" s="127">
        <v>8.5699999999999998E-2</v>
      </c>
      <c r="BG38" s="127">
        <v>-1.17E-2</v>
      </c>
      <c r="BH38" s="127">
        <v>2.8999999999999998E-3</v>
      </c>
      <c r="BI38" s="127">
        <v>2.8999999999999998E-3</v>
      </c>
      <c r="BJ38" s="127">
        <v>-0.10580000000000001</v>
      </c>
      <c r="BK38" s="127">
        <v>-2.3E-3</v>
      </c>
      <c r="BL38" s="127">
        <v>2.9399999999999999E-2</v>
      </c>
    </row>
    <row r="39" spans="1:64">
      <c r="A39" s="6">
        <v>37</v>
      </c>
      <c r="B39" s="178">
        <v>46023</v>
      </c>
      <c r="C39" s="126">
        <v>1.1599999999999999E-2</v>
      </c>
      <c r="D39" s="126">
        <v>3.3E-3</v>
      </c>
      <c r="E39" s="126">
        <v>1.1599999999999999E-2</v>
      </c>
      <c r="F39" s="126">
        <v>0.12559999999999999</v>
      </c>
      <c r="G39" s="126">
        <v>-4.9500000000000002E-2</v>
      </c>
      <c r="H39" s="126">
        <v>1.1599999999999999E-2</v>
      </c>
      <c r="I39" s="126">
        <v>1.2E-2</v>
      </c>
      <c r="J39" s="126">
        <v>1.3100000000000001E-2</v>
      </c>
      <c r="K39" s="126">
        <v>1.29E-2</v>
      </c>
      <c r="L39" s="126">
        <v>1.2999999999999999E-2</v>
      </c>
      <c r="M39" s="126">
        <v>2.18E-2</v>
      </c>
      <c r="N39" s="126">
        <v>1.2800000000000001E-2</v>
      </c>
      <c r="O39" s="126">
        <v>1.2699999999999999E-2</v>
      </c>
      <c r="P39" s="126">
        <v>1.2200000000000001E-2</v>
      </c>
      <c r="Q39" s="126">
        <v>1.2200000000000001E-2</v>
      </c>
      <c r="R39" s="126">
        <v>1.12E-2</v>
      </c>
      <c r="S39" s="126">
        <v>1.2699999999999999E-2</v>
      </c>
      <c r="T39" s="126">
        <v>1.5699999999999999E-2</v>
      </c>
      <c r="U39" s="126">
        <v>1.4800000000000001E-2</v>
      </c>
      <c r="V39" s="126">
        <v>1.2999999999999999E-2</v>
      </c>
      <c r="W39" s="126">
        <v>1.35E-2</v>
      </c>
      <c r="X39" s="126">
        <v>1.34E-2</v>
      </c>
      <c r="Y39" s="126">
        <v>1.38E-2</v>
      </c>
      <c r="Z39" s="126">
        <v>1.9300000000000001E-2</v>
      </c>
      <c r="AA39" s="126">
        <v>3.3500000000000002E-2</v>
      </c>
      <c r="AB39" s="126">
        <v>1.17E-2</v>
      </c>
      <c r="AC39" s="126">
        <v>3.1899999999999998E-2</v>
      </c>
      <c r="AD39" s="126">
        <v>2.5000000000000001E-2</v>
      </c>
      <c r="AE39" s="126">
        <v>2.75E-2</v>
      </c>
      <c r="AF39" s="126">
        <v>1.9199999999999998E-2</v>
      </c>
      <c r="AG39" s="126">
        <v>3.09E-2</v>
      </c>
      <c r="AH39" s="126">
        <v>3.2000000000000002E-3</v>
      </c>
      <c r="AI39" s="126">
        <v>-4.0000000000000002E-4</v>
      </c>
      <c r="AJ39" s="126">
        <v>5.2600000000000001E-2</v>
      </c>
      <c r="AK39" s="126">
        <v>2.41E-2</v>
      </c>
      <c r="AL39" s="126">
        <v>3.2300000000000002E-2</v>
      </c>
      <c r="AM39" s="126">
        <v>1.9199999999999998E-2</v>
      </c>
      <c r="AN39" s="126">
        <v>1.2200000000000001E-2</v>
      </c>
      <c r="AO39" s="126">
        <v>9.7999999999999997E-3</v>
      </c>
      <c r="AP39" s="126">
        <v>1.8200000000000001E-2</v>
      </c>
      <c r="AQ39" s="126">
        <v>2.5499999999999998E-2</v>
      </c>
      <c r="AR39" s="126">
        <v>1.83E-2</v>
      </c>
      <c r="AS39" s="126">
        <v>3.1699999999999999E-2</v>
      </c>
      <c r="AT39" s="126">
        <v>-2.6599999999999999E-2</v>
      </c>
      <c r="AU39" s="126">
        <v>-7.7000000000000002E-3</v>
      </c>
      <c r="AV39" s="126">
        <v>5.21E-2</v>
      </c>
      <c r="AW39" s="126">
        <v>1.61E-2</v>
      </c>
      <c r="AX39" s="126">
        <v>0.1507</v>
      </c>
      <c r="AY39" s="126">
        <v>3.0700000000000002E-2</v>
      </c>
      <c r="AZ39" s="126">
        <v>6.9500000000000006E-2</v>
      </c>
      <c r="BA39" s="126">
        <v>7.1400000000000005E-2</v>
      </c>
      <c r="BB39" s="126">
        <v>6.2700000000000006E-2</v>
      </c>
      <c r="BC39" s="126">
        <v>5.3600000000000002E-2</v>
      </c>
      <c r="BD39" s="126">
        <v>6.4699999999999994E-2</v>
      </c>
      <c r="BE39" s="126">
        <v>5.6000000000000001E-2</v>
      </c>
      <c r="BF39" s="126">
        <v>6.08E-2</v>
      </c>
      <c r="BG39" s="126">
        <v>0.1502</v>
      </c>
      <c r="BH39" s="126">
        <v>7.2499999999999995E-2</v>
      </c>
      <c r="BI39" s="126">
        <v>-1.1999999999999999E-3</v>
      </c>
      <c r="BJ39" s="126">
        <v>0.23250000000000001</v>
      </c>
      <c r="BK39" s="126">
        <v>6.0199999999999997E-2</v>
      </c>
      <c r="BL39" s="126">
        <v>0.05</v>
      </c>
    </row>
    <row r="40" spans="1:64">
      <c r="A40" s="6">
        <v>38</v>
      </c>
      <c r="B40" s="178">
        <v>46054</v>
      </c>
      <c r="C40" s="127">
        <v>0.01</v>
      </c>
      <c r="D40" s="127">
        <v>7.0000000000000001E-3</v>
      </c>
      <c r="E40" s="127">
        <v>0.01</v>
      </c>
      <c r="F40" s="127">
        <v>4.0899999999999999E-2</v>
      </c>
      <c r="G40" s="127">
        <v>-1.54E-2</v>
      </c>
      <c r="H40" s="127">
        <v>0.01</v>
      </c>
      <c r="I40" s="127">
        <v>1.01E-2</v>
      </c>
      <c r="J40" s="127">
        <v>1.06E-2</v>
      </c>
      <c r="K40" s="127">
        <v>1.03E-2</v>
      </c>
      <c r="L40" s="127">
        <v>1.03E-2</v>
      </c>
      <c r="M40" s="127">
        <v>4.5999999999999999E-3</v>
      </c>
      <c r="N40" s="127">
        <v>8.2000000000000007E-3</v>
      </c>
      <c r="O40" s="127">
        <v>6.3E-3</v>
      </c>
      <c r="P40" s="127">
        <v>8.8999999999999999E-3</v>
      </c>
      <c r="Q40" s="127">
        <v>0.01</v>
      </c>
      <c r="R40" s="127">
        <v>1.06E-2</v>
      </c>
      <c r="S40" s="127">
        <v>7.6E-3</v>
      </c>
      <c r="T40" s="127">
        <v>8.3000000000000001E-3</v>
      </c>
      <c r="U40" s="127">
        <v>5.4999999999999997E-3</v>
      </c>
      <c r="V40" s="127">
        <v>2.5000000000000001E-3</v>
      </c>
      <c r="W40" s="127">
        <v>1.17E-2</v>
      </c>
      <c r="X40" s="127">
        <v>8.6999999999999994E-3</v>
      </c>
      <c r="Y40" s="127">
        <v>7.7999999999999996E-3</v>
      </c>
      <c r="Z40" s="127">
        <v>1.7100000000000001E-2</v>
      </c>
      <c r="AA40" s="127">
        <v>0</v>
      </c>
      <c r="AB40" s="127">
        <v>0.01</v>
      </c>
      <c r="AC40" s="127">
        <v>4.7999999999999996E-3</v>
      </c>
      <c r="AD40" s="127">
        <v>5.0000000000000001E-3</v>
      </c>
      <c r="AE40" s="127">
        <v>1.01E-2</v>
      </c>
      <c r="AF40" s="127">
        <v>9.2999999999999992E-3</v>
      </c>
      <c r="AG40" s="127">
        <v>1.5599999999999999E-2</v>
      </c>
      <c r="AH40" s="127">
        <v>1.8499999999999999E-2</v>
      </c>
      <c r="AI40" s="127">
        <v>2.23E-2</v>
      </c>
      <c r="AJ40" s="127">
        <v>2.0400000000000001E-2</v>
      </c>
      <c r="AK40" s="127">
        <v>3.1399999999999997E-2</v>
      </c>
      <c r="AL40" s="127">
        <v>4.7E-2</v>
      </c>
      <c r="AM40" s="127">
        <v>4.7000000000000002E-3</v>
      </c>
      <c r="AN40" s="127">
        <v>8.9999999999999993E-3</v>
      </c>
      <c r="AO40" s="127">
        <v>-4.0000000000000001E-3</v>
      </c>
      <c r="AP40" s="127">
        <v>2.0899999999999998E-2</v>
      </c>
      <c r="AQ40" s="127">
        <v>3.1399999999999997E-2</v>
      </c>
      <c r="AR40" s="127">
        <v>2.1000000000000001E-2</v>
      </c>
      <c r="AS40" s="127">
        <v>1.49E-2</v>
      </c>
      <c r="AT40" s="127">
        <v>-3.8300000000000001E-2</v>
      </c>
      <c r="AU40" s="127">
        <v>-1.52E-2</v>
      </c>
      <c r="AV40" s="127">
        <v>1.5699999999999999E-2</v>
      </c>
      <c r="AW40" s="127">
        <v>4.4000000000000003E-3</v>
      </c>
      <c r="AX40" s="127">
        <v>0.04</v>
      </c>
      <c r="AY40" s="127">
        <v>-2.8E-3</v>
      </c>
      <c r="AZ40" s="127">
        <v>1.7500000000000002E-2</v>
      </c>
      <c r="BA40" s="127">
        <v>1.89E-2</v>
      </c>
      <c r="BB40" s="127">
        <v>5.7299999999999997E-2</v>
      </c>
      <c r="BC40" s="127">
        <v>5.7299999999999997E-2</v>
      </c>
      <c r="BD40" s="127">
        <v>9.4999999999999998E-3</v>
      </c>
      <c r="BE40" s="127">
        <v>4.4299999999999999E-2</v>
      </c>
      <c r="BF40" s="127">
        <v>-5.0000000000000001E-4</v>
      </c>
      <c r="BG40" s="127">
        <v>6.0199999999999997E-2</v>
      </c>
      <c r="BH40" s="127">
        <v>5.0299999999999997E-2</v>
      </c>
      <c r="BI40" s="127">
        <v>-1.01E-2</v>
      </c>
      <c r="BJ40" s="127">
        <v>4.19E-2</v>
      </c>
      <c r="BK40" s="127">
        <v>6.8999999999999999E-3</v>
      </c>
      <c r="BL40" s="127">
        <v>1.4800000000000001E-2</v>
      </c>
    </row>
    <row r="41" spans="1:64">
      <c r="A41" s="6">
        <v>39</v>
      </c>
      <c r="B41" s="178">
        <v>46082</v>
      </c>
      <c r="C41" s="126">
        <v>1.21E-2</v>
      </c>
      <c r="D41" s="126">
        <v>7.1000000000000004E-3</v>
      </c>
      <c r="E41" s="126">
        <v>1.21E-2</v>
      </c>
      <c r="F41" s="126">
        <v>-7.0000000000000001E-3</v>
      </c>
      <c r="G41" s="126">
        <v>1.3599999999999999E-2</v>
      </c>
      <c r="H41" s="126">
        <v>1.1599999999999999E-2</v>
      </c>
      <c r="I41" s="126">
        <v>1.1599999999999999E-2</v>
      </c>
      <c r="J41" s="126">
        <v>1.15E-2</v>
      </c>
      <c r="K41" s="126">
        <v>5.3E-3</v>
      </c>
      <c r="L41" s="126">
        <v>1.26E-2</v>
      </c>
      <c r="M41" s="126">
        <v>5.0000000000000001E-4</v>
      </c>
      <c r="N41" s="126">
        <v>7.9000000000000008E-3</v>
      </c>
      <c r="O41" s="126">
        <v>-1.1999999999999999E-3</v>
      </c>
      <c r="P41" s="126">
        <v>6.6E-3</v>
      </c>
      <c r="Q41" s="126">
        <v>1.06E-2</v>
      </c>
      <c r="R41" s="126">
        <v>1.1299999999999999E-2</v>
      </c>
      <c r="S41" s="126">
        <v>5.8999999999999999E-3</v>
      </c>
      <c r="T41" s="126">
        <v>7.4999999999999997E-3</v>
      </c>
      <c r="U41" s="126">
        <v>-6.7999999999999996E-3</v>
      </c>
      <c r="V41" s="126">
        <v>-2.3199999999999998E-2</v>
      </c>
      <c r="W41" s="126">
        <v>1.3599999999999999E-2</v>
      </c>
      <c r="X41" s="126">
        <v>9.2999999999999992E-3</v>
      </c>
      <c r="Y41" s="126">
        <v>1E-3</v>
      </c>
      <c r="Z41" s="126">
        <v>-1.7100000000000001E-2</v>
      </c>
      <c r="AA41" s="126">
        <v>-1.67E-2</v>
      </c>
      <c r="AB41" s="126">
        <v>1.2500000000000001E-2</v>
      </c>
      <c r="AC41" s="126">
        <v>-4.0000000000000001E-3</v>
      </c>
      <c r="AD41" s="126">
        <v>-5.7000000000000002E-3</v>
      </c>
      <c r="AE41" s="126">
        <v>-1.35E-2</v>
      </c>
      <c r="AF41" s="126">
        <v>-6.4000000000000003E-3</v>
      </c>
      <c r="AG41" s="126">
        <v>-2.75E-2</v>
      </c>
      <c r="AH41" s="126">
        <v>-2.8199999999999999E-2</v>
      </c>
      <c r="AI41" s="126">
        <v>-4.7800000000000002E-2</v>
      </c>
      <c r="AJ41" s="126">
        <v>-0.1072</v>
      </c>
      <c r="AK41" s="126">
        <v>-6.4199999999999993E-2</v>
      </c>
      <c r="AL41" s="126">
        <v>-0.1198</v>
      </c>
      <c r="AM41" s="126">
        <v>-3.4200000000000001E-2</v>
      </c>
      <c r="AN41" s="126">
        <v>9.2999999999999992E-3</v>
      </c>
      <c r="AO41" s="126">
        <v>-0.16569999999999999</v>
      </c>
      <c r="AP41" s="126">
        <v>-5.4800000000000001E-2</v>
      </c>
      <c r="AQ41" s="126">
        <v>-0.11899999999999999</v>
      </c>
      <c r="AR41" s="126">
        <v>-5.6500000000000002E-2</v>
      </c>
      <c r="AS41" s="126">
        <v>-2E-3</v>
      </c>
      <c r="AT41" s="126">
        <v>-0.1065</v>
      </c>
      <c r="AU41" s="126">
        <v>-4.4600000000000001E-2</v>
      </c>
      <c r="AV41" s="126">
        <v>-3.3E-3</v>
      </c>
      <c r="AW41" s="126">
        <v>-3.7199999999999997E-2</v>
      </c>
      <c r="AX41" s="126">
        <v>-0.1139</v>
      </c>
      <c r="AY41" s="126">
        <v>-1.03E-2</v>
      </c>
      <c r="AZ41" s="126">
        <v>-1.46E-2</v>
      </c>
      <c r="BA41" s="126">
        <v>-1.11E-2</v>
      </c>
      <c r="BB41" s="126">
        <v>-3.32E-2</v>
      </c>
      <c r="BC41" s="126">
        <v>-2.5000000000000001E-2</v>
      </c>
      <c r="BD41" s="126">
        <v>2.2700000000000001E-2</v>
      </c>
      <c r="BE41" s="126">
        <v>-6.9999999999999999E-4</v>
      </c>
      <c r="BF41" s="126">
        <v>-7.7999999999999996E-3</v>
      </c>
      <c r="BG41" s="126">
        <v>-3.5999999999999997E-2</v>
      </c>
      <c r="BH41" s="126">
        <v>-5.28E-2</v>
      </c>
      <c r="BI41" s="126">
        <v>-6.3899999999999998E-2</v>
      </c>
      <c r="BJ41" s="126">
        <v>-0.1153</v>
      </c>
      <c r="BK41" s="126">
        <v>-1.15E-2</v>
      </c>
      <c r="BL41" s="126">
        <v>-5.1000000000000004E-3</v>
      </c>
    </row>
    <row r="42" spans="1:64">
      <c r="A42" s="6">
        <v>40</v>
      </c>
      <c r="B42" s="178">
        <v>46113</v>
      </c>
      <c r="C42" s="3">
        <v>1.09E-2</v>
      </c>
      <c r="D42" s="3">
        <v>6.7000000000000002E-3</v>
      </c>
      <c r="E42" s="3">
        <v>1.09E-2</v>
      </c>
      <c r="F42" s="3">
        <v>-8.0000000000000004E-4</v>
      </c>
      <c r="G42" s="3">
        <v>-4.4200000000000003E-2</v>
      </c>
      <c r="H42" s="3">
        <v>1.09E-2</v>
      </c>
      <c r="I42" s="3">
        <v>1.0699999999999999E-2</v>
      </c>
      <c r="J42" s="3">
        <v>1.04E-2</v>
      </c>
      <c r="K42" s="3">
        <v>1.04E-2</v>
      </c>
      <c r="L42" s="3">
        <v>1.04E-2</v>
      </c>
      <c r="M42" s="3">
        <v>-2.7000000000000001E-3</v>
      </c>
      <c r="N42" s="3">
        <v>1.1299999999999999E-2</v>
      </c>
      <c r="O42" s="3">
        <v>1.0999999999999999E-2</v>
      </c>
      <c r="P42" s="3">
        <v>1.09E-2</v>
      </c>
      <c r="Q42" s="3">
        <v>7.7999999999999996E-3</v>
      </c>
      <c r="R42" s="3">
        <v>1.14E-2</v>
      </c>
      <c r="S42" s="3">
        <v>9.2999999999999992E-3</v>
      </c>
      <c r="T42" s="3">
        <v>1.1299999999999999E-2</v>
      </c>
      <c r="U42" s="3">
        <v>7.4000000000000003E-3</v>
      </c>
      <c r="V42" s="3">
        <v>1.6500000000000001E-2</v>
      </c>
      <c r="W42" s="3">
        <v>1.29E-2</v>
      </c>
      <c r="X42" s="3">
        <v>7.7999999999999996E-3</v>
      </c>
      <c r="Y42" s="3">
        <v>1.2200000000000001E-2</v>
      </c>
      <c r="Z42" s="3">
        <v>1.6500000000000001E-2</v>
      </c>
      <c r="AA42" s="3">
        <v>-1.0500000000000001E-2</v>
      </c>
      <c r="AB42" s="3">
        <v>1.06E-2</v>
      </c>
      <c r="AC42" s="3">
        <v>-1.0800000000000001E-2</v>
      </c>
      <c r="AD42" s="3">
        <v>-7.6E-3</v>
      </c>
      <c r="AE42" s="3">
        <v>-2.9999999999999997E-4</v>
      </c>
      <c r="AF42" s="3">
        <v>1.2E-2</v>
      </c>
      <c r="AG42" s="3">
        <v>-1.7399999999999999E-2</v>
      </c>
      <c r="AH42" s="3">
        <v>2.8500000000000001E-2</v>
      </c>
      <c r="AI42" s="3">
        <v>3.73E-2</v>
      </c>
      <c r="AJ42" s="3">
        <v>2.07E-2</v>
      </c>
      <c r="AK42" s="3">
        <v>2.3400000000000001E-2</v>
      </c>
      <c r="AL42" s="3">
        <v>3.1099999999999999E-2</v>
      </c>
      <c r="AM42" s="3">
        <v>3.7999999999999999E-2</v>
      </c>
      <c r="AN42" s="3">
        <v>1.09E-2</v>
      </c>
      <c r="AO42" s="3">
        <v>-1.3899999999999999E-2</v>
      </c>
      <c r="AP42" s="3">
        <v>1.52E-2</v>
      </c>
      <c r="AQ42" s="3">
        <v>2.0899999999999998E-2</v>
      </c>
      <c r="AR42" s="3">
        <v>3.4500000000000003E-2</v>
      </c>
      <c r="AS42" s="3">
        <v>2.9700000000000001E-2</v>
      </c>
      <c r="AT42" s="3">
        <v>-1.5599999999999999E-2</v>
      </c>
      <c r="AU42" s="3">
        <v>-4.0000000000000002E-4</v>
      </c>
      <c r="AV42" s="3">
        <v>1.1599999999999999E-2</v>
      </c>
      <c r="AW42" s="3">
        <v>-2.76E-2</v>
      </c>
      <c r="AX42" s="3">
        <v>9.74E-2</v>
      </c>
      <c r="AY42" s="3">
        <v>3.8100000000000002E-2</v>
      </c>
      <c r="AZ42" s="3">
        <v>-1.35E-2</v>
      </c>
      <c r="BA42" s="3">
        <v>-1.26E-2</v>
      </c>
      <c r="BB42" s="3">
        <v>-3.5499999999999997E-2</v>
      </c>
      <c r="BC42" s="3">
        <v>-3.61E-2</v>
      </c>
      <c r="BD42" s="3">
        <v>7.0000000000000001E-3</v>
      </c>
      <c r="BE42" s="3">
        <v>1.8499999999999999E-2</v>
      </c>
      <c r="BF42" s="3">
        <v>1.8100000000000002E-2</v>
      </c>
      <c r="BG42" s="3">
        <v>-4.2799999999999998E-2</v>
      </c>
      <c r="BH42" s="3">
        <v>-4.2099999999999999E-2</v>
      </c>
      <c r="BI42" s="3">
        <v>6.1499999999999999E-2</v>
      </c>
      <c r="BJ42" s="3">
        <v>-1.4500000000000001E-2</v>
      </c>
      <c r="BK42" s="3">
        <v>-2.8999999999999998E-3</v>
      </c>
      <c r="BL42" s="3">
        <v>1.66E-2</v>
      </c>
    </row>
    <row r="43" spans="1:64">
      <c r="A43" s="6"/>
      <c r="B43" s="178"/>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row>
    <row r="44" spans="1:64">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row>
    <row r="45" spans="1:64">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row>
    <row r="48" spans="1:64">
      <c r="C48" s="5">
        <v>1.0155000000000001E-2</v>
      </c>
      <c r="D48" s="5">
        <v>1.1591666666666665E-2</v>
      </c>
      <c r="E48" s="5">
        <v>1.0337500000000001E-2</v>
      </c>
      <c r="F48" s="5">
        <v>1.013611111111111E-2</v>
      </c>
    </row>
    <row r="49" spans="1:13">
      <c r="A49" t="s">
        <v>1266</v>
      </c>
      <c r="B49" s="130" t="s">
        <v>240</v>
      </c>
      <c r="C49" t="s">
        <v>1424</v>
      </c>
      <c r="D49" t="s">
        <v>2334</v>
      </c>
      <c r="E49" t="s">
        <v>2335</v>
      </c>
      <c r="F49" t="s">
        <v>2336</v>
      </c>
      <c r="G49" t="s">
        <v>2894</v>
      </c>
      <c r="H49" t="s">
        <v>2895</v>
      </c>
      <c r="I49" t="s">
        <v>2896</v>
      </c>
      <c r="J49" t="s">
        <v>255</v>
      </c>
      <c r="K49" t="s">
        <v>2906</v>
      </c>
      <c r="L49" t="s">
        <v>2951</v>
      </c>
      <c r="M49" t="s">
        <v>241</v>
      </c>
    </row>
    <row r="50" spans="1:13">
      <c r="A50">
        <v>57</v>
      </c>
      <c r="B50" s="147" t="s">
        <v>2889</v>
      </c>
      <c r="C50" s="5">
        <v>2.0165000000000002E-2</v>
      </c>
      <c r="D50" s="5">
        <v>4.2716666666666674E-2</v>
      </c>
      <c r="E50" s="5">
        <v>2.0429166666666668E-2</v>
      </c>
      <c r="F50" s="5">
        <v>2.1886111111111113E-2</v>
      </c>
      <c r="G50" s="3">
        <f>D50/$D$48</f>
        <v>3.6851186196980601</v>
      </c>
      <c r="H50" s="3">
        <f>E50/$E$48</f>
        <v>1.9762192664248286</v>
      </c>
      <c r="I50" s="3">
        <f>F50/$F$48</f>
        <v>2.1592217045765967</v>
      </c>
      <c r="J50" t="s">
        <v>2899</v>
      </c>
      <c r="K50" s="6" t="s">
        <v>2907</v>
      </c>
      <c r="L50" s="1">
        <v>1000</v>
      </c>
      <c r="M50" t="s">
        <v>1358</v>
      </c>
    </row>
    <row r="51" spans="1:13" hidden="1">
      <c r="A51">
        <v>4</v>
      </c>
      <c r="B51" s="131" t="s">
        <v>2466</v>
      </c>
      <c r="C51" s="5">
        <v>1.4465000000000002E-2</v>
      </c>
      <c r="D51" s="5">
        <v>2.8399999999999995E-2</v>
      </c>
      <c r="E51" s="5">
        <v>1.7495833333333332E-2</v>
      </c>
      <c r="F51" s="5">
        <v>1.7330555555555561E-2</v>
      </c>
      <c r="G51" s="3">
        <f>D51/$D$48</f>
        <v>2.450035945363048</v>
      </c>
      <c r="H51" s="3">
        <f>E51/$E$48</f>
        <v>1.6924627166465132</v>
      </c>
      <c r="I51" s="3">
        <f>F51/$F$48</f>
        <v>1.7097835023294061</v>
      </c>
      <c r="J51" t="s">
        <v>2811</v>
      </c>
      <c r="K51" s="6" t="s">
        <v>2907</v>
      </c>
      <c r="L51" s="1">
        <v>0</v>
      </c>
      <c r="M51" t="s">
        <v>3041</v>
      </c>
    </row>
    <row r="52" spans="1:13">
      <c r="A52">
        <v>56</v>
      </c>
      <c r="B52" s="147" t="s">
        <v>2910</v>
      </c>
      <c r="C52" s="5">
        <v>1.524E-2</v>
      </c>
      <c r="D52" s="5">
        <v>2.806666666666667E-2</v>
      </c>
      <c r="E52" s="5">
        <v>1.6504166666666667E-2</v>
      </c>
      <c r="F52" s="5">
        <v>1.7888888888888892E-2</v>
      </c>
      <c r="G52" s="3">
        <f>D52/$D$48</f>
        <v>2.4212796549245152</v>
      </c>
      <c r="H52" s="3">
        <f>E52/$E$48</f>
        <v>1.596533655783958</v>
      </c>
      <c r="I52" s="3">
        <f>F52/$F$48</f>
        <v>1.7648670868731164</v>
      </c>
      <c r="J52" t="s">
        <v>2899</v>
      </c>
      <c r="K52" s="6" t="s">
        <v>2907</v>
      </c>
      <c r="L52" s="1">
        <v>1000</v>
      </c>
      <c r="M52" t="s">
        <v>1358</v>
      </c>
    </row>
    <row r="53" spans="1:13">
      <c r="A53">
        <v>27</v>
      </c>
      <c r="B53" s="145" t="s">
        <v>2873</v>
      </c>
      <c r="C53" s="5">
        <v>1.2342500000000003E-2</v>
      </c>
      <c r="D53" s="5">
        <v>1.1841666666666667E-2</v>
      </c>
      <c r="E53" s="5">
        <v>1.156666666666667E-2</v>
      </c>
      <c r="F53" s="5">
        <v>1.3441666666666666E-2</v>
      </c>
      <c r="G53" s="3">
        <f>D53/$D$48</f>
        <v>1.0215672178289001</v>
      </c>
      <c r="H53" s="3">
        <f>E53/$E$48</f>
        <v>1.1189036678758566</v>
      </c>
      <c r="I53" s="3">
        <f>F53/$F$48</f>
        <v>1.3261167443135107</v>
      </c>
      <c r="J53" t="s">
        <v>2897</v>
      </c>
      <c r="K53" s="6" t="s">
        <v>2907</v>
      </c>
      <c r="L53" s="1">
        <v>3000</v>
      </c>
      <c r="M53" t="s">
        <v>1358</v>
      </c>
    </row>
    <row r="54" spans="1:13">
      <c r="A54">
        <v>43</v>
      </c>
      <c r="B54" s="146" t="s">
        <v>2881</v>
      </c>
      <c r="C54" s="5">
        <v>1.1542500000000001E-2</v>
      </c>
      <c r="D54" s="5">
        <v>1.4433333333333333E-2</v>
      </c>
      <c r="E54" s="5">
        <v>1.4508333333333333E-2</v>
      </c>
      <c r="F54" s="5">
        <v>1.2222222222222221E-2</v>
      </c>
      <c r="G54" s="3">
        <f>D54/$D$48</f>
        <v>1.2451473759884977</v>
      </c>
      <c r="H54" s="3">
        <f>E54/$E$48</f>
        <v>1.4034663442160418</v>
      </c>
      <c r="I54" s="3">
        <f>F54/$F$48</f>
        <v>1.2058098109070978</v>
      </c>
      <c r="J54" t="s">
        <v>2898</v>
      </c>
      <c r="K54" s="6" t="s">
        <v>2907</v>
      </c>
      <c r="L54" s="1">
        <v>50000</v>
      </c>
      <c r="M54" t="s">
        <v>3041</v>
      </c>
    </row>
    <row r="55" spans="1:13">
      <c r="A55">
        <v>46</v>
      </c>
      <c r="B55" s="146" t="s">
        <v>2902</v>
      </c>
      <c r="C55" s="5">
        <v>1.1034999999999998E-2</v>
      </c>
      <c r="D55" s="5">
        <v>1.8525E-2</v>
      </c>
      <c r="E55" s="5">
        <v>1.2116666666666664E-2</v>
      </c>
      <c r="F55" s="5">
        <v>1.1988888888888886E-2</v>
      </c>
      <c r="G55" s="3">
        <f>D55/$D$48</f>
        <v>1.5981308411214956</v>
      </c>
      <c r="H55" s="3">
        <f>E55/$E$48</f>
        <v>1.1721080209592902</v>
      </c>
      <c r="I55" s="3">
        <f>F55/$F$48</f>
        <v>1.1827898054261441</v>
      </c>
      <c r="J55" t="s">
        <v>2898</v>
      </c>
      <c r="K55" s="6" t="s">
        <v>2907</v>
      </c>
      <c r="L55" s="1">
        <v>500</v>
      </c>
      <c r="M55" t="s">
        <v>1358</v>
      </c>
    </row>
    <row r="56" spans="1:13">
      <c r="A56">
        <v>11</v>
      </c>
      <c r="B56" s="144" t="s">
        <v>2901</v>
      </c>
      <c r="C56" s="5">
        <v>1.1075000000000002E-2</v>
      </c>
      <c r="D56" s="5">
        <v>1.0408333333333334E-2</v>
      </c>
      <c r="E56" s="5">
        <v>9.9416666666666646E-3</v>
      </c>
      <c r="F56" s="5">
        <v>1.1933333333333336E-2</v>
      </c>
      <c r="G56" s="3">
        <f>D56/$D$48</f>
        <v>0.89791516894320644</v>
      </c>
      <c r="H56" s="3">
        <f>E56/$E$48</f>
        <v>0.96170898831116458</v>
      </c>
      <c r="I56" s="3">
        <f>F56/$F$48</f>
        <v>1.1773088517402033</v>
      </c>
      <c r="J56" t="s">
        <v>2897</v>
      </c>
      <c r="K56" s="6" t="s">
        <v>2907</v>
      </c>
      <c r="L56" s="1">
        <v>1000</v>
      </c>
      <c r="M56" t="s">
        <v>1358</v>
      </c>
    </row>
    <row r="57" spans="1:13" hidden="1">
      <c r="A57">
        <v>8</v>
      </c>
      <c r="B57" s="144" t="s">
        <v>2834</v>
      </c>
      <c r="C57" s="5">
        <v>1.1497499999999999E-2</v>
      </c>
      <c r="D57" s="5">
        <v>1.2633333333333335E-2</v>
      </c>
      <c r="E57" s="5">
        <v>1.1587500000000002E-2</v>
      </c>
      <c r="F57" s="5">
        <v>1.1505555555555555E-2</v>
      </c>
      <c r="G57" s="3">
        <f>D57/$D$48</f>
        <v>1.0898634076204172</v>
      </c>
      <c r="H57" s="3">
        <f>E57/$E$48</f>
        <v>1.120918984280532</v>
      </c>
      <c r="I57" s="3">
        <f>F57/$F$48</f>
        <v>1.1351055083584545</v>
      </c>
      <c r="J57" t="s">
        <v>2897</v>
      </c>
      <c r="K57" t="s">
        <v>2912</v>
      </c>
      <c r="L57" s="1">
        <v>500</v>
      </c>
      <c r="M57" t="s">
        <v>1358</v>
      </c>
    </row>
    <row r="58" spans="1:13" hidden="1">
      <c r="A58">
        <v>9</v>
      </c>
      <c r="B58" s="144" t="s">
        <v>2835</v>
      </c>
      <c r="C58" s="5">
        <v>1.1052500000000002E-2</v>
      </c>
      <c r="D58" s="5">
        <v>1.1883333333333331E-2</v>
      </c>
      <c r="E58" s="5">
        <v>1.1058333333333335E-2</v>
      </c>
      <c r="F58" s="5">
        <v>1.1047222222222224E-2</v>
      </c>
      <c r="G58" s="3">
        <f>D58/$D$48</f>
        <v>1.0251617541337166</v>
      </c>
      <c r="H58" s="3">
        <f>E58/$E$48</f>
        <v>1.0697299476017734</v>
      </c>
      <c r="I58" s="3">
        <f>F58/$F$48</f>
        <v>1.0898876404494384</v>
      </c>
      <c r="J58" t="s">
        <v>2897</v>
      </c>
      <c r="K58" t="s">
        <v>2912</v>
      </c>
      <c r="L58" s="1">
        <v>500</v>
      </c>
      <c r="M58" t="s">
        <v>3041</v>
      </c>
    </row>
    <row r="59" spans="1:13" hidden="1">
      <c r="A59">
        <v>10</v>
      </c>
      <c r="B59" s="144" t="s">
        <v>2836</v>
      </c>
      <c r="C59" s="5">
        <v>1.1334999999999998E-2</v>
      </c>
      <c r="D59" s="5">
        <v>1.2583333333333334E-2</v>
      </c>
      <c r="E59" s="5">
        <v>1.1466666666666667E-2</v>
      </c>
      <c r="F59" s="5">
        <v>1.1347222222222224E-2</v>
      </c>
      <c r="G59" s="3">
        <f>D59/$D$48</f>
        <v>1.0855499640546371</v>
      </c>
      <c r="H59" s="3">
        <f>E59/$E$48</f>
        <v>1.1092301491334138</v>
      </c>
      <c r="I59" s="3">
        <f>F59/$F$48</f>
        <v>1.1194847903535219</v>
      </c>
      <c r="J59" t="s">
        <v>2897</v>
      </c>
      <c r="K59" t="s">
        <v>2912</v>
      </c>
      <c r="L59" s="1">
        <v>500</v>
      </c>
      <c r="M59" t="s">
        <v>3042</v>
      </c>
    </row>
    <row r="60" spans="1:13">
      <c r="A60">
        <v>12</v>
      </c>
      <c r="B60" s="144" t="s">
        <v>2863</v>
      </c>
      <c r="C60" s="5">
        <v>1.0495000000000001E-2</v>
      </c>
      <c r="D60" s="5">
        <v>1.0791666666666666E-2</v>
      </c>
      <c r="E60" s="5">
        <v>1.04625E-2</v>
      </c>
      <c r="F60" s="5">
        <v>1.1055555555555555E-2</v>
      </c>
      <c r="G60" s="3">
        <f>D60/$D$48</f>
        <v>0.9309849029475199</v>
      </c>
      <c r="H60" s="3">
        <f>E60/$E$48</f>
        <v>1.0120918984280531</v>
      </c>
      <c r="I60" s="3">
        <f>F60/$F$48</f>
        <v>1.0907097835023294</v>
      </c>
      <c r="J60" t="s">
        <v>2897</v>
      </c>
      <c r="K60" s="6" t="s">
        <v>2907</v>
      </c>
      <c r="L60" s="1">
        <v>1000</v>
      </c>
      <c r="M60" t="s">
        <v>3041</v>
      </c>
    </row>
    <row r="61" spans="1:13">
      <c r="A61">
        <v>17</v>
      </c>
      <c r="B61" s="144" t="s">
        <v>2867</v>
      </c>
      <c r="C61" s="5">
        <v>1.0174999999999998E-2</v>
      </c>
      <c r="D61" s="5">
        <v>1.0916666666666667E-2</v>
      </c>
      <c r="E61" s="5">
        <v>1.0333333333333332E-2</v>
      </c>
      <c r="F61" s="5">
        <v>1.0958333333333332E-2</v>
      </c>
      <c r="G61" s="3">
        <f>D61/$D$48</f>
        <v>0.94176851186196997</v>
      </c>
      <c r="H61" s="3">
        <f>E61/$E$48</f>
        <v>0.99959693671906458</v>
      </c>
      <c r="I61" s="3">
        <f>F61/$F$48</f>
        <v>1.081118114551932</v>
      </c>
      <c r="J61" t="s">
        <v>2897</v>
      </c>
      <c r="K61" s="6" t="s">
        <v>2907</v>
      </c>
      <c r="L61" s="1">
        <v>500</v>
      </c>
      <c r="M61" t="s">
        <v>3041</v>
      </c>
    </row>
    <row r="62" spans="1:13">
      <c r="A62">
        <v>13</v>
      </c>
      <c r="B62" s="144" t="s">
        <v>2864</v>
      </c>
      <c r="C62" s="5">
        <v>1.0227499999999997E-2</v>
      </c>
      <c r="D62" s="5">
        <v>1.0041666666666666E-2</v>
      </c>
      <c r="E62" s="5">
        <v>1.0191666666666667E-2</v>
      </c>
      <c r="F62" s="5">
        <v>1.0919444444444445E-2</v>
      </c>
      <c r="G62" s="3">
        <f>D62/$D$48</f>
        <v>0.86628324946081958</v>
      </c>
      <c r="H62" s="3">
        <f>E62/$E$48</f>
        <v>0.98589278516727119</v>
      </c>
      <c r="I62" s="3">
        <f>F62/$F$48</f>
        <v>1.0772814469717733</v>
      </c>
      <c r="J62" t="s">
        <v>2897</v>
      </c>
      <c r="K62" s="6" t="s">
        <v>2907</v>
      </c>
      <c r="L62" s="1">
        <v>1000</v>
      </c>
      <c r="M62" t="s">
        <v>3041</v>
      </c>
    </row>
    <row r="63" spans="1:13" hidden="1">
      <c r="A63">
        <v>14</v>
      </c>
      <c r="B63" s="144" t="s">
        <v>2837</v>
      </c>
      <c r="C63" s="5">
        <v>1.1057499999999998E-2</v>
      </c>
      <c r="D63" s="5">
        <v>1.1416666666666667E-2</v>
      </c>
      <c r="E63" s="5">
        <v>1.0766666666666666E-2</v>
      </c>
      <c r="F63" s="5">
        <v>1.1213888888888886E-2</v>
      </c>
      <c r="G63" s="3">
        <f>D63/$D$48</f>
        <v>0.98490294751977014</v>
      </c>
      <c r="H63" s="3">
        <f>E63/$E$48</f>
        <v>1.0415155179363158</v>
      </c>
      <c r="I63" s="3">
        <f>F63/$F$48</f>
        <v>1.1063305015072622</v>
      </c>
      <c r="J63" t="s">
        <v>2897</v>
      </c>
      <c r="K63" t="s">
        <v>2912</v>
      </c>
      <c r="L63" s="1">
        <v>500</v>
      </c>
      <c r="M63" t="s">
        <v>3041</v>
      </c>
    </row>
    <row r="64" spans="1:13">
      <c r="A64">
        <v>7</v>
      </c>
      <c r="B64" s="144" t="s">
        <v>2861</v>
      </c>
      <c r="C64" s="5">
        <v>1.0802500000000001E-2</v>
      </c>
      <c r="D64" s="5">
        <v>1.1933333333333332E-2</v>
      </c>
      <c r="E64" s="5">
        <v>1.0891666666666668E-2</v>
      </c>
      <c r="F64" s="5">
        <v>1.0855555555555556E-2</v>
      </c>
      <c r="G64" s="3">
        <f>D64/$D$48</f>
        <v>1.0294751976994969</v>
      </c>
      <c r="H64" s="3">
        <f>E64/$E$48</f>
        <v>1.0536074163643692</v>
      </c>
      <c r="I64" s="3">
        <f>F64/$F$48</f>
        <v>1.0709783502329406</v>
      </c>
      <c r="J64" t="s">
        <v>2897</v>
      </c>
      <c r="K64" s="6" t="s">
        <v>2907</v>
      </c>
      <c r="L64" s="1">
        <v>1000</v>
      </c>
      <c r="M64" t="s">
        <v>1358</v>
      </c>
    </row>
    <row r="65" spans="1:13" hidden="1">
      <c r="A65">
        <v>1</v>
      </c>
      <c r="B65" s="131" t="s">
        <v>1494</v>
      </c>
      <c r="C65" s="5">
        <v>1.0155000000000001E-2</v>
      </c>
      <c r="D65" s="5">
        <v>1.1591666666666665E-2</v>
      </c>
      <c r="E65" s="5">
        <v>1.0337500000000001E-2</v>
      </c>
      <c r="F65" s="5">
        <v>1.013611111111111E-2</v>
      </c>
      <c r="G65" s="3">
        <f>D65/$D$48</f>
        <v>1</v>
      </c>
      <c r="H65" s="3">
        <f>E65/$E$48</f>
        <v>1</v>
      </c>
      <c r="I65" s="3">
        <f>F65/$F$48</f>
        <v>1</v>
      </c>
      <c r="J65" t="s">
        <v>2811</v>
      </c>
      <c r="K65" t="s">
        <v>2907</v>
      </c>
      <c r="L65" s="1">
        <v>0</v>
      </c>
      <c r="M65" t="s">
        <v>3041</v>
      </c>
    </row>
    <row r="66" spans="1:13" hidden="1">
      <c r="A66">
        <v>3</v>
      </c>
      <c r="B66" s="131" t="s">
        <v>2465</v>
      </c>
      <c r="C66" s="5">
        <v>1.0155000000000001E-2</v>
      </c>
      <c r="D66" s="5">
        <v>1.1591666666666665E-2</v>
      </c>
      <c r="E66" s="5">
        <v>1.0341666666666667E-2</v>
      </c>
      <c r="F66" s="5">
        <v>1.013611111111111E-2</v>
      </c>
      <c r="G66" s="3">
        <f>D66/$D$48</f>
        <v>1</v>
      </c>
      <c r="H66" s="3">
        <f>E66/$E$48</f>
        <v>1.0004030632809351</v>
      </c>
      <c r="I66" s="3">
        <f>F66/$F$48</f>
        <v>1</v>
      </c>
      <c r="J66" t="s">
        <v>2811</v>
      </c>
      <c r="K66" s="6" t="s">
        <v>2907</v>
      </c>
      <c r="L66" s="1">
        <v>0</v>
      </c>
      <c r="M66" t="s">
        <v>3042</v>
      </c>
    </row>
    <row r="67" spans="1:13" hidden="1">
      <c r="A67">
        <v>18</v>
      </c>
      <c r="B67" s="144" t="s">
        <v>2838</v>
      </c>
      <c r="C67" s="5">
        <v>1.0249999999999999E-2</v>
      </c>
      <c r="D67" s="5">
        <v>1.1433333333333335E-2</v>
      </c>
      <c r="E67" s="5">
        <v>1.1162500000000001E-2</v>
      </c>
      <c r="F67" s="5">
        <v>1.1155555555555552E-2</v>
      </c>
      <c r="G67" s="3">
        <f>D67/$D$48</f>
        <v>0.98634076204169696</v>
      </c>
      <c r="H67" s="3">
        <f>E67/$E$48</f>
        <v>1.0798065296251511</v>
      </c>
      <c r="I67" s="3">
        <f>F67/$F$48</f>
        <v>1.1005755001370237</v>
      </c>
      <c r="J67" t="s">
        <v>2897</v>
      </c>
      <c r="K67" t="s">
        <v>2912</v>
      </c>
      <c r="L67" s="1">
        <v>5000</v>
      </c>
      <c r="M67" t="s">
        <v>1358</v>
      </c>
    </row>
    <row r="68" spans="1:13">
      <c r="A68">
        <v>15</v>
      </c>
      <c r="B68" s="144" t="s">
        <v>2865</v>
      </c>
      <c r="C68" s="5">
        <v>1.0677499999999996E-2</v>
      </c>
      <c r="D68" s="5">
        <v>1.1558333333333332E-2</v>
      </c>
      <c r="E68" s="5">
        <v>1.0620833333333335E-2</v>
      </c>
      <c r="F68" s="5">
        <v>1.0758333333333328E-2</v>
      </c>
      <c r="G68" s="3">
        <f>D68/$D$48</f>
        <v>0.9971243709561467</v>
      </c>
      <c r="H68" s="3">
        <f>E68/$E$48</f>
        <v>1.0274083031035872</v>
      </c>
      <c r="I68" s="3">
        <f>F68/$F$48</f>
        <v>1.0613866812825428</v>
      </c>
      <c r="J68" t="s">
        <v>2897</v>
      </c>
      <c r="K68" s="6" t="s">
        <v>2907</v>
      </c>
      <c r="L68" s="1">
        <v>500</v>
      </c>
      <c r="M68" t="s">
        <v>1358</v>
      </c>
    </row>
    <row r="69" spans="1:13" hidden="1">
      <c r="A69">
        <v>20</v>
      </c>
      <c r="B69" s="144" t="s">
        <v>2839</v>
      </c>
      <c r="C69" s="5">
        <v>7.7000000000000002E-3</v>
      </c>
      <c r="D69" s="5">
        <v>6.4416666666666676E-3</v>
      </c>
      <c r="E69" s="5">
        <v>6.6000000000000017E-3</v>
      </c>
      <c r="F69" s="5">
        <v>8.2083333333333331E-3</v>
      </c>
      <c r="G69" s="3">
        <f>D69/$D$48</f>
        <v>0.55571531272465868</v>
      </c>
      <c r="H69" s="3">
        <f>E69/$E$48</f>
        <v>0.63845223700120923</v>
      </c>
      <c r="I69" s="3">
        <f>F69/$F$48</f>
        <v>0.8098109070978351</v>
      </c>
      <c r="J69" t="s">
        <v>2897</v>
      </c>
      <c r="K69" t="s">
        <v>2912</v>
      </c>
      <c r="L69" s="1">
        <v>1000</v>
      </c>
      <c r="M69" t="s">
        <v>3041</v>
      </c>
    </row>
    <row r="70" spans="1:13" hidden="1">
      <c r="A70">
        <v>21</v>
      </c>
      <c r="B70" s="144" t="s">
        <v>2840</v>
      </c>
      <c r="C70" s="5">
        <v>1.2202499999999998E-2</v>
      </c>
      <c r="D70" s="5">
        <v>1.3474999999999999E-2</v>
      </c>
      <c r="E70" s="5">
        <v>1.23625E-2</v>
      </c>
      <c r="F70" s="5">
        <v>1.2202777777777778E-2</v>
      </c>
      <c r="G70" s="3">
        <f>D70/$D$48</f>
        <v>1.162473040977714</v>
      </c>
      <c r="H70" s="3">
        <f>E70/$E$48</f>
        <v>1.1958887545344619</v>
      </c>
      <c r="I70" s="3">
        <f>F70/$F$48</f>
        <v>1.2038914771170186</v>
      </c>
      <c r="J70" t="s">
        <v>2897</v>
      </c>
      <c r="K70" t="s">
        <v>2912</v>
      </c>
      <c r="L70" s="1">
        <v>10000</v>
      </c>
      <c r="M70" t="s">
        <v>1358</v>
      </c>
    </row>
    <row r="71" spans="1:13">
      <c r="A71">
        <v>22</v>
      </c>
      <c r="B71" s="144" t="s">
        <v>2869</v>
      </c>
      <c r="C71" s="5">
        <v>1.0202500000000003E-2</v>
      </c>
      <c r="D71" s="5">
        <v>1.1733333333333333E-2</v>
      </c>
      <c r="E71" s="5">
        <v>1.0645833333333334E-2</v>
      </c>
      <c r="F71" s="5">
        <v>1.0613888888888891E-2</v>
      </c>
      <c r="G71" s="3">
        <f>D71/$D$48</f>
        <v>1.0122214234363769</v>
      </c>
      <c r="H71" s="3">
        <f>E71/$E$48</f>
        <v>1.0298266827891978</v>
      </c>
      <c r="I71" s="3">
        <f>F71/$F$48</f>
        <v>1.0471362016990962</v>
      </c>
      <c r="J71" t="s">
        <v>2897</v>
      </c>
      <c r="K71" s="6" t="s">
        <v>2907</v>
      </c>
      <c r="L71" s="1">
        <v>1000</v>
      </c>
      <c r="M71" t="s">
        <v>1358</v>
      </c>
    </row>
    <row r="72" spans="1:13" hidden="1">
      <c r="A72">
        <v>23</v>
      </c>
      <c r="B72" s="144" t="s">
        <v>2870</v>
      </c>
      <c r="C72" s="5">
        <v>1.1340000000000001E-2</v>
      </c>
      <c r="D72" s="5">
        <v>1.2783333333333332E-2</v>
      </c>
      <c r="E72" s="5">
        <v>1.1679166666666664E-2</v>
      </c>
      <c r="F72" s="5">
        <v>1.1908333333333333E-2</v>
      </c>
      <c r="G72" s="3">
        <f>D72/$D$48</f>
        <v>1.1028037383177571</v>
      </c>
      <c r="H72" s="3">
        <f>E72/$E$48</f>
        <v>1.129786376461104</v>
      </c>
      <c r="I72" s="3">
        <f>F72/$F$48</f>
        <v>1.1748424225815293</v>
      </c>
      <c r="J72" t="s">
        <v>2897</v>
      </c>
      <c r="K72" s="6" t="s">
        <v>2909</v>
      </c>
      <c r="L72" s="1">
        <v>10000</v>
      </c>
      <c r="M72" t="s">
        <v>3041</v>
      </c>
    </row>
    <row r="73" spans="1:13">
      <c r="A73">
        <v>37</v>
      </c>
      <c r="B73" s="146" t="s">
        <v>2903</v>
      </c>
      <c r="C73" s="5">
        <v>9.9999999999999985E-3</v>
      </c>
      <c r="D73" s="5">
        <v>1.4591666666666668E-2</v>
      </c>
      <c r="E73" s="5">
        <v>1.1387499999999997E-2</v>
      </c>
      <c r="F73" s="5">
        <v>1.0547222222222222E-2</v>
      </c>
      <c r="G73" s="3">
        <f>D73/$D$48</f>
        <v>1.258806613946801</v>
      </c>
      <c r="H73" s="3">
        <f>E73/$E$48</f>
        <v>1.1015719467956464</v>
      </c>
      <c r="I73" s="3">
        <f>F73/$F$48</f>
        <v>1.0405590572759662</v>
      </c>
      <c r="J73" t="s">
        <v>2898</v>
      </c>
      <c r="K73" s="6" t="s">
        <v>2907</v>
      </c>
      <c r="L73" s="1">
        <v>500</v>
      </c>
      <c r="M73" t="s">
        <v>1358</v>
      </c>
    </row>
    <row r="74" spans="1:13" hidden="1">
      <c r="A74">
        <v>25</v>
      </c>
      <c r="B74" s="144" t="s">
        <v>2841</v>
      </c>
      <c r="C74" s="5">
        <v>9.895000000000001E-3</v>
      </c>
      <c r="D74" s="5">
        <v>7.4000000000000003E-3</v>
      </c>
      <c r="E74" s="5">
        <v>9.4666666666666666E-3</v>
      </c>
      <c r="F74" s="5">
        <v>9.8388888888888883E-3</v>
      </c>
      <c r="G74" s="3">
        <f>D74/$D$48</f>
        <v>0.63838964773544227</v>
      </c>
      <c r="H74" s="3">
        <f>E74/$E$48</f>
        <v>0.91575977428456257</v>
      </c>
      <c r="I74" s="3">
        <f>F74/$F$48</f>
        <v>0.97067689778021382</v>
      </c>
      <c r="J74" t="s">
        <v>2897</v>
      </c>
      <c r="K74" t="s">
        <v>2912</v>
      </c>
      <c r="L74" s="1">
        <v>100</v>
      </c>
      <c r="M74" t="s">
        <v>3041</v>
      </c>
    </row>
    <row r="75" spans="1:13">
      <c r="A75">
        <v>16</v>
      </c>
      <c r="B75" s="144" t="s">
        <v>2866</v>
      </c>
      <c r="C75" s="5">
        <v>1.0334999999999999E-2</v>
      </c>
      <c r="D75" s="5">
        <v>1.1441666666666668E-2</v>
      </c>
      <c r="E75" s="5">
        <v>1.0174999999999998E-2</v>
      </c>
      <c r="F75" s="5">
        <v>1.0236111111111109E-2</v>
      </c>
      <c r="G75" s="3">
        <f>D75/$D$48</f>
        <v>0.9870596693026602</v>
      </c>
      <c r="H75" s="3">
        <f>E75/$E$48</f>
        <v>0.9842805320435305</v>
      </c>
      <c r="I75" s="3">
        <f>F75/$F$48</f>
        <v>1.0098657166346945</v>
      </c>
      <c r="J75" t="s">
        <v>2897</v>
      </c>
      <c r="K75" s="6" t="s">
        <v>2907</v>
      </c>
      <c r="L75" s="1">
        <v>100</v>
      </c>
      <c r="M75" t="s">
        <v>3041</v>
      </c>
    </row>
    <row r="76" spans="1:13">
      <c r="A76">
        <v>6</v>
      </c>
      <c r="B76" s="144" t="s">
        <v>2860</v>
      </c>
      <c r="C76" s="5">
        <v>1.013E-2</v>
      </c>
      <c r="D76" s="5">
        <v>1.1549999999999998E-2</v>
      </c>
      <c r="E76" s="5">
        <v>1.03E-2</v>
      </c>
      <c r="F76" s="5">
        <v>1.0108333333333332E-2</v>
      </c>
      <c r="G76" s="3">
        <f>D76/$D$48</f>
        <v>0.99640546369518324</v>
      </c>
      <c r="H76" s="3">
        <f>E76/$E$48</f>
        <v>0.99637243047158397</v>
      </c>
      <c r="I76" s="3">
        <f>F76/$F$48</f>
        <v>0.99725952315702937</v>
      </c>
      <c r="J76" t="s">
        <v>2897</v>
      </c>
      <c r="K76" s="6" t="s">
        <v>2907</v>
      </c>
      <c r="L76" s="1">
        <v>30</v>
      </c>
      <c r="M76" t="s">
        <v>1358</v>
      </c>
    </row>
    <row r="77" spans="1:13">
      <c r="A77">
        <v>35</v>
      </c>
      <c r="B77" s="146" t="s">
        <v>2879</v>
      </c>
      <c r="C77" s="5">
        <v>9.8850000000000014E-3</v>
      </c>
      <c r="D77" s="5">
        <v>1.2391666666666669E-2</v>
      </c>
      <c r="E77" s="5">
        <v>1.1962499999999999E-2</v>
      </c>
      <c r="F77" s="5">
        <v>1.0100000000000003E-2</v>
      </c>
      <c r="G77" s="3">
        <f>D77/$D$48</f>
        <v>1.0690150970524805</v>
      </c>
      <c r="H77" s="3">
        <f>E77/$E$48</f>
        <v>1.1571946795646915</v>
      </c>
      <c r="I77" s="3">
        <f>F77/$F$48</f>
        <v>0.99643738010413851</v>
      </c>
      <c r="J77" t="s">
        <v>2898</v>
      </c>
      <c r="K77" s="6" t="s">
        <v>2907</v>
      </c>
      <c r="L77" s="1">
        <v>500</v>
      </c>
      <c r="M77" t="s">
        <v>3041</v>
      </c>
    </row>
    <row r="78" spans="1:13">
      <c r="A78">
        <v>26</v>
      </c>
      <c r="B78" s="145" t="s">
        <v>2872</v>
      </c>
      <c r="C78" s="5">
        <v>1.0087500000000003E-2</v>
      </c>
      <c r="D78" s="5">
        <v>1.1566666666666668E-2</v>
      </c>
      <c r="E78" s="5">
        <v>1.02875E-2</v>
      </c>
      <c r="F78" s="5">
        <v>1.0077777777777778E-2</v>
      </c>
      <c r="G78" s="3">
        <f>D78/$D$48</f>
        <v>0.99784327821711027</v>
      </c>
      <c r="H78" s="3">
        <f>E78/$E$48</f>
        <v>0.99516324062877859</v>
      </c>
      <c r="I78" s="3">
        <f>F78/$F$48</f>
        <v>0.99424499862976168</v>
      </c>
      <c r="J78" t="s">
        <v>2897</v>
      </c>
      <c r="K78" s="6" t="s">
        <v>2907</v>
      </c>
      <c r="L78" s="1">
        <v>500</v>
      </c>
      <c r="M78" t="s">
        <v>3041</v>
      </c>
    </row>
    <row r="79" spans="1:13">
      <c r="A79">
        <v>24</v>
      </c>
      <c r="B79" s="144" t="s">
        <v>2871</v>
      </c>
      <c r="C79" s="5">
        <v>1.0047499999999997E-2</v>
      </c>
      <c r="D79" s="5">
        <v>1.0241666666666666E-2</v>
      </c>
      <c r="E79" s="5">
        <v>1.0454166666666667E-2</v>
      </c>
      <c r="F79" s="5">
        <v>9.8638888888888856E-3</v>
      </c>
      <c r="G79" s="3">
        <f>D79/$D$48</f>
        <v>0.88353702372393972</v>
      </c>
      <c r="H79" s="3">
        <f>E79/$E$48</f>
        <v>1.011285771866183</v>
      </c>
      <c r="I79" s="3">
        <f>F79/$F$48</f>
        <v>0.97314332693888717</v>
      </c>
      <c r="J79" t="s">
        <v>2897</v>
      </c>
      <c r="K79" s="6" t="s">
        <v>2907</v>
      </c>
      <c r="L79" s="1">
        <v>500</v>
      </c>
      <c r="M79" t="s">
        <v>3041</v>
      </c>
    </row>
    <row r="80" spans="1:13" hidden="1">
      <c r="A80">
        <v>31</v>
      </c>
      <c r="B80" s="145" t="s">
        <v>2842</v>
      </c>
      <c r="C80" s="5">
        <v>2.0337500000000005E-2</v>
      </c>
      <c r="D80" s="5">
        <v>1.4900000000000002E-2</v>
      </c>
      <c r="E80" s="5">
        <v>1.8312499999999995E-2</v>
      </c>
      <c r="F80" s="5">
        <v>1.9866666666666671E-2</v>
      </c>
      <c r="G80" s="3">
        <f>D80/$D$48</f>
        <v>1.2854061826024445</v>
      </c>
      <c r="H80" s="3">
        <f>E80/$E$48</f>
        <v>1.7714631197097939</v>
      </c>
      <c r="I80" s="3">
        <f>F80/$F$48</f>
        <v>1.9599890380926288</v>
      </c>
      <c r="J80" t="s">
        <v>2897</v>
      </c>
      <c r="K80" t="s">
        <v>2912</v>
      </c>
      <c r="L80" s="1">
        <v>10000</v>
      </c>
      <c r="M80" t="s">
        <v>1358</v>
      </c>
    </row>
    <row r="81" spans="1:13">
      <c r="A81">
        <v>47</v>
      </c>
      <c r="B81" s="146" t="s">
        <v>2884</v>
      </c>
      <c r="C81" s="5">
        <v>9.6550000000000004E-3</v>
      </c>
      <c r="D81" s="5">
        <v>5.3749999999999978E-3</v>
      </c>
      <c r="E81" s="5">
        <v>9.5250000000000005E-3</v>
      </c>
      <c r="F81" s="5">
        <v>9.7527777777777769E-3</v>
      </c>
      <c r="G81" s="3">
        <f>D81/$D$48</f>
        <v>0.4636951833213514</v>
      </c>
      <c r="H81" s="3">
        <f>E81/$E$48</f>
        <v>0.92140266021765416</v>
      </c>
      <c r="I81" s="3">
        <f>F81/$F$48</f>
        <v>0.96218141956700476</v>
      </c>
      <c r="J81" t="s">
        <v>2898</v>
      </c>
      <c r="K81" s="6" t="s">
        <v>2907</v>
      </c>
      <c r="L81" s="1">
        <v>500</v>
      </c>
      <c r="M81" t="s">
        <v>3042</v>
      </c>
    </row>
    <row r="82" spans="1:13" hidden="1">
      <c r="A82">
        <v>33</v>
      </c>
      <c r="B82" s="146" t="s">
        <v>2843</v>
      </c>
      <c r="C82" s="5">
        <v>4.47E-3</v>
      </c>
      <c r="D82" s="5">
        <v>2.1833333333333327E-3</v>
      </c>
      <c r="E82" s="5">
        <v>4.1958333333333327E-3</v>
      </c>
      <c r="F82" s="5">
        <v>4.1194444444444455E-3</v>
      </c>
      <c r="G82" s="3">
        <f>D82/$D$48</f>
        <v>0.18835370237239393</v>
      </c>
      <c r="H82" s="3">
        <f>E82/$E$48</f>
        <v>0.40588472390165242</v>
      </c>
      <c r="I82" s="3">
        <f>F82/$F$48</f>
        <v>0.40641271581255156</v>
      </c>
      <c r="J82" t="s">
        <v>2898</v>
      </c>
      <c r="K82" t="s">
        <v>2912</v>
      </c>
      <c r="L82" s="1">
        <v>10000</v>
      </c>
      <c r="M82" t="s">
        <v>3041</v>
      </c>
    </row>
    <row r="83" spans="1:13">
      <c r="A83">
        <v>28</v>
      </c>
      <c r="B83" s="145" t="s">
        <v>2952</v>
      </c>
      <c r="C83" s="5">
        <v>9.5400000000000033E-3</v>
      </c>
      <c r="D83" s="5">
        <v>9.391666666666668E-3</v>
      </c>
      <c r="E83" s="5">
        <v>9.5875000000000005E-3</v>
      </c>
      <c r="F83" s="5">
        <v>9.452777777777777E-3</v>
      </c>
      <c r="G83" s="3">
        <f>D83/$D$48</f>
        <v>0.81020848310567961</v>
      </c>
      <c r="H83" s="3">
        <f>E83/$E$48</f>
        <v>0.92744860943168073</v>
      </c>
      <c r="I83" s="3">
        <f>F83/$F$48</f>
        <v>0.93258426966292141</v>
      </c>
      <c r="J83" t="s">
        <v>2897</v>
      </c>
      <c r="K83" s="6" t="s">
        <v>2907</v>
      </c>
      <c r="L83" s="1">
        <v>500</v>
      </c>
      <c r="M83" t="s">
        <v>1358</v>
      </c>
    </row>
    <row r="84" spans="1:13">
      <c r="A84">
        <v>19</v>
      </c>
      <c r="B84" s="144" t="s">
        <v>2868</v>
      </c>
      <c r="C84" s="5">
        <v>8.4200000000000004E-3</v>
      </c>
      <c r="D84" s="5">
        <v>8.2750000000000011E-3</v>
      </c>
      <c r="E84" s="5">
        <v>8.1333333333333327E-3</v>
      </c>
      <c r="F84" s="5">
        <v>8.9888888888888865E-3</v>
      </c>
      <c r="G84" s="3">
        <f>D84/$D$48</f>
        <v>0.71387491013659254</v>
      </c>
      <c r="H84" s="3">
        <f>E84/$E$48</f>
        <v>0.78677952438532839</v>
      </c>
      <c r="I84" s="3">
        <f>F84/$F$48</f>
        <v>0.88681830638531089</v>
      </c>
      <c r="J84" t="s">
        <v>2897</v>
      </c>
      <c r="K84" s="6" t="s">
        <v>2907</v>
      </c>
      <c r="L84" s="1">
        <v>1000</v>
      </c>
      <c r="M84" t="s">
        <v>3041</v>
      </c>
    </row>
    <row r="85" spans="1:13" hidden="1">
      <c r="A85">
        <v>36</v>
      </c>
      <c r="B85" s="146" t="s">
        <v>2844</v>
      </c>
      <c r="C85" s="5">
        <v>9.7299999999999991E-3</v>
      </c>
      <c r="D85" s="5">
        <v>1.3374999999999996E-2</v>
      </c>
      <c r="E85" s="5">
        <v>1.3204166666666664E-2</v>
      </c>
      <c r="F85" s="5">
        <v>1.010833333333333E-2</v>
      </c>
      <c r="G85" s="3">
        <f>D85/$D$48</f>
        <v>1.1538461538461537</v>
      </c>
      <c r="H85" s="3">
        <f>E85/$E$48</f>
        <v>1.2773075372833531</v>
      </c>
      <c r="I85" s="3">
        <f>F85/$F$48</f>
        <v>0.99725952315702915</v>
      </c>
      <c r="J85" t="s">
        <v>2898</v>
      </c>
      <c r="K85" t="s">
        <v>2912</v>
      </c>
      <c r="L85" s="1">
        <v>500</v>
      </c>
      <c r="M85" t="s">
        <v>3041</v>
      </c>
    </row>
    <row r="86" spans="1:13">
      <c r="A86">
        <v>30</v>
      </c>
      <c r="B86" s="145" t="s">
        <v>2876</v>
      </c>
      <c r="C86" s="5">
        <v>9.0799999999999961E-3</v>
      </c>
      <c r="D86" s="5">
        <v>1.0383333333333333E-2</v>
      </c>
      <c r="E86" s="5">
        <v>8.4791666666666678E-3</v>
      </c>
      <c r="F86" s="5">
        <v>8.7472222222222187E-3</v>
      </c>
      <c r="G86" s="3">
        <f>D86/$D$48</f>
        <v>0.89575844716031638</v>
      </c>
      <c r="H86" s="3">
        <f>E86/$E$48</f>
        <v>0.8202337767029424</v>
      </c>
      <c r="I86" s="3">
        <f>F86/$F$48</f>
        <v>0.86297615785146597</v>
      </c>
      <c r="J86" t="s">
        <v>2897</v>
      </c>
      <c r="K86" s="6" t="s">
        <v>2907</v>
      </c>
      <c r="L86" s="1">
        <v>100</v>
      </c>
      <c r="M86" t="s">
        <v>3042</v>
      </c>
    </row>
    <row r="87" spans="1:13" hidden="1">
      <c r="A87">
        <v>38</v>
      </c>
      <c r="B87" s="145" t="s">
        <v>2846</v>
      </c>
      <c r="C87" s="5">
        <v>1.1142499999999998E-2</v>
      </c>
      <c r="D87" s="5">
        <v>1.1674999999999998E-2</v>
      </c>
      <c r="E87" s="5">
        <v>1.0895833333333334E-2</v>
      </c>
      <c r="F87" s="5">
        <v>1.1299999999999998E-2</v>
      </c>
      <c r="G87" s="3">
        <f>D87/$D$48</f>
        <v>1.0071890726096333</v>
      </c>
      <c r="H87" s="3">
        <f>E87/$E$48</f>
        <v>1.0540104796453043</v>
      </c>
      <c r="I87" s="3">
        <f>F87/$F$48</f>
        <v>1.1148259797204714</v>
      </c>
      <c r="J87" t="s">
        <v>2897</v>
      </c>
      <c r="K87" s="6" t="s">
        <v>2912</v>
      </c>
      <c r="L87" s="1">
        <v>500</v>
      </c>
      <c r="M87" t="s">
        <v>3041</v>
      </c>
    </row>
    <row r="88" spans="1:13">
      <c r="A88">
        <v>58</v>
      </c>
      <c r="B88" s="147" t="s">
        <v>2908</v>
      </c>
      <c r="C88" s="5">
        <v>3.785000000000001E-3</v>
      </c>
      <c r="D88" s="5">
        <v>1.8024999999999999E-2</v>
      </c>
      <c r="E88" s="5">
        <v>9.1708333333333347E-3</v>
      </c>
      <c r="F88" s="5">
        <v>8.6833333333333346E-3</v>
      </c>
      <c r="G88" s="3">
        <f>D88/$D$48</f>
        <v>1.5549964054636953</v>
      </c>
      <c r="H88" s="3">
        <f>E88/$E$48</f>
        <v>0.88714228133817008</v>
      </c>
      <c r="I88" s="3">
        <f>F88/$F$48</f>
        <v>0.85667306111263386</v>
      </c>
      <c r="J88" t="s">
        <v>2899</v>
      </c>
      <c r="K88" s="6" t="s">
        <v>2907</v>
      </c>
      <c r="L88" s="1">
        <v>5000</v>
      </c>
      <c r="M88" t="s">
        <v>1358</v>
      </c>
    </row>
    <row r="89" spans="1:13" hidden="1">
      <c r="A89">
        <v>40</v>
      </c>
      <c r="B89" s="146" t="s">
        <v>2847</v>
      </c>
      <c r="C89" s="5">
        <v>6.409999999999999E-3</v>
      </c>
      <c r="D89" s="5">
        <v>8.175E-3</v>
      </c>
      <c r="E89" s="5">
        <v>1.04E-2</v>
      </c>
      <c r="F89" s="5">
        <v>6.499999999999998E-3</v>
      </c>
      <c r="G89" s="3">
        <f>D89/$D$48</f>
        <v>0.70524802300503242</v>
      </c>
      <c r="H89" s="3">
        <f>E89/$E$48</f>
        <v>1.0060459492140263</v>
      </c>
      <c r="I89" s="3">
        <f>F89/$F$48</f>
        <v>0.64127158125513828</v>
      </c>
      <c r="J89" t="s">
        <v>2898</v>
      </c>
      <c r="K89" t="s">
        <v>2912</v>
      </c>
      <c r="L89" s="1">
        <v>50000</v>
      </c>
      <c r="M89" t="s">
        <v>3041</v>
      </c>
    </row>
    <row r="90" spans="1:13" hidden="1">
      <c r="A90">
        <v>41</v>
      </c>
      <c r="B90" s="146" t="s">
        <v>2848</v>
      </c>
      <c r="C90" s="5">
        <v>3.0525000000000005E-3</v>
      </c>
      <c r="D90" s="5">
        <v>5.3333333333333358E-3</v>
      </c>
      <c r="E90" s="5">
        <v>1.09625E-2</v>
      </c>
      <c r="F90" s="5">
        <v>3.3027777777777773E-3</v>
      </c>
      <c r="G90" s="3">
        <f>D90/$D$48</f>
        <v>0.46010064701653514</v>
      </c>
      <c r="H90" s="3">
        <f>E90/$E$48</f>
        <v>1.0604594921402659</v>
      </c>
      <c r="I90" s="3">
        <f>F90/$F$48</f>
        <v>0.3258426966292135</v>
      </c>
      <c r="J90" t="s">
        <v>2898</v>
      </c>
      <c r="K90" t="s">
        <v>2912</v>
      </c>
      <c r="L90" s="1">
        <v>200000</v>
      </c>
      <c r="M90" t="s">
        <v>3041</v>
      </c>
    </row>
    <row r="91" spans="1:13" hidden="1">
      <c r="A91">
        <v>42</v>
      </c>
      <c r="B91" s="146" t="s">
        <v>2849</v>
      </c>
      <c r="C91" s="5">
        <v>8.8650000000000014E-3</v>
      </c>
      <c r="D91" s="5">
        <v>1.0183333333333334E-2</v>
      </c>
      <c r="E91" s="5">
        <v>8.1875000000000003E-3</v>
      </c>
      <c r="F91" s="5">
        <v>8.702777777777778E-3</v>
      </c>
      <c r="G91" s="3">
        <f>D91/$D$48</f>
        <v>0.87850467289719647</v>
      </c>
      <c r="H91" s="3">
        <f>E91/$E$48</f>
        <v>0.79201934703748478</v>
      </c>
      <c r="I91" s="3">
        <f>F91/$F$48</f>
        <v>0.85859139490271319</v>
      </c>
      <c r="J91" t="s">
        <v>2898</v>
      </c>
      <c r="K91" t="s">
        <v>2912</v>
      </c>
      <c r="L91" s="1">
        <v>100</v>
      </c>
      <c r="M91" t="s">
        <v>3041</v>
      </c>
    </row>
    <row r="92" spans="1:13">
      <c r="A92">
        <v>34</v>
      </c>
      <c r="B92" s="146" t="s">
        <v>2878</v>
      </c>
      <c r="C92" s="5">
        <v>6.5174999999999981E-3</v>
      </c>
      <c r="D92" s="5">
        <v>5.3583333333333339E-3</v>
      </c>
      <c r="E92" s="5">
        <v>8.5874999999999979E-3</v>
      </c>
      <c r="F92" s="5">
        <v>7.1527777777777761E-3</v>
      </c>
      <c r="G92" s="3">
        <f>D92/$D$48</f>
        <v>0.46225736879942497</v>
      </c>
      <c r="H92" s="3">
        <f>E92/$E$48</f>
        <v>0.83071342200725484</v>
      </c>
      <c r="I92" s="3">
        <f>F92/$F$48</f>
        <v>0.70567278706494929</v>
      </c>
      <c r="J92" t="s">
        <v>2898</v>
      </c>
      <c r="K92" s="6" t="s">
        <v>2907</v>
      </c>
      <c r="L92" s="1">
        <v>5000</v>
      </c>
      <c r="M92" t="s">
        <v>3041</v>
      </c>
    </row>
    <row r="93" spans="1:13" hidden="1">
      <c r="A93">
        <v>44</v>
      </c>
      <c r="B93" s="146" t="s">
        <v>3043</v>
      </c>
      <c r="C93" s="5">
        <v>8.4249999999999842E-4</v>
      </c>
      <c r="D93" s="5">
        <v>-2.1675E-2</v>
      </c>
      <c r="E93" s="5">
        <v>3.6583333333333324E-3</v>
      </c>
      <c r="F93" s="5">
        <v>4.3749999999999995E-3</v>
      </c>
      <c r="G93" s="3">
        <f>D93/$D$48</f>
        <v>-1.8698777857656366</v>
      </c>
      <c r="H93" s="3">
        <f>E93/$E$48</f>
        <v>0.35388956066102367</v>
      </c>
      <c r="I93" s="3">
        <f>F93/$F$48</f>
        <v>0.43162510276788163</v>
      </c>
      <c r="J93" t="s">
        <v>2898</v>
      </c>
      <c r="K93" t="s">
        <v>2912</v>
      </c>
      <c r="L93" s="1">
        <v>5000</v>
      </c>
      <c r="M93" t="s">
        <v>3041</v>
      </c>
    </row>
    <row r="94" spans="1:13">
      <c r="A94">
        <v>29</v>
      </c>
      <c r="B94" s="145" t="s">
        <v>2875</v>
      </c>
      <c r="C94" s="5">
        <v>6.7849999999999994E-3</v>
      </c>
      <c r="D94" s="5">
        <v>8.6416666666666673E-3</v>
      </c>
      <c r="E94" s="5">
        <v>6.8541666666666655E-3</v>
      </c>
      <c r="F94" s="5">
        <v>6.3916666666666653E-3</v>
      </c>
      <c r="G94" s="3">
        <f>D94/$D$48</f>
        <v>0.74550682961897929</v>
      </c>
      <c r="H94" s="3">
        <f>E94/$E$48</f>
        <v>0.66303909713825049</v>
      </c>
      <c r="I94" s="3">
        <f>F94/$F$48</f>
        <v>0.63058372156755271</v>
      </c>
      <c r="J94" t="s">
        <v>2897</v>
      </c>
      <c r="K94" s="6" t="s">
        <v>2907</v>
      </c>
      <c r="L94" s="1">
        <v>500</v>
      </c>
      <c r="M94" t="s">
        <v>3041</v>
      </c>
    </row>
    <row r="95" spans="1:13">
      <c r="A95">
        <v>45</v>
      </c>
      <c r="B95" s="146" t="s">
        <v>2883</v>
      </c>
      <c r="C95" s="5">
        <v>5.3150000000000011E-3</v>
      </c>
      <c r="D95" s="5">
        <v>-5.4000000000000012E-3</v>
      </c>
      <c r="E95" s="5">
        <v>6.0624999999999993E-3</v>
      </c>
      <c r="F95" s="5">
        <v>6.3916666666666653E-3</v>
      </c>
      <c r="G95" s="3">
        <f>D95/$D$48</f>
        <v>-0.46585190510424174</v>
      </c>
      <c r="H95" s="3">
        <f>E95/$E$48</f>
        <v>0.58645707376058032</v>
      </c>
      <c r="I95" s="3">
        <f>F95/$F$48</f>
        <v>0.63058372156755271</v>
      </c>
      <c r="J95" t="s">
        <v>2898</v>
      </c>
      <c r="K95" s="6" t="s">
        <v>2907</v>
      </c>
      <c r="L95" s="1">
        <v>5000</v>
      </c>
      <c r="M95" t="s">
        <v>3041</v>
      </c>
    </row>
    <row r="96" spans="1:13">
      <c r="A96">
        <v>32</v>
      </c>
      <c r="B96" s="146" t="s">
        <v>2877</v>
      </c>
      <c r="C96" s="5">
        <v>5.8399999999999988E-3</v>
      </c>
      <c r="D96" s="5">
        <v>4.8416666666666669E-3</v>
      </c>
      <c r="E96" s="5">
        <v>5.7374999999999995E-3</v>
      </c>
      <c r="F96" s="5">
        <v>5.5972222222222213E-3</v>
      </c>
      <c r="G96" s="3">
        <f>D96/$D$48</f>
        <v>0.41768511861969815</v>
      </c>
      <c r="H96" s="3">
        <f>E96/$E$48</f>
        <v>0.55501813784764198</v>
      </c>
      <c r="I96" s="3">
        <f>F96/$F$48</f>
        <v>0.55220608385859138</v>
      </c>
      <c r="J96" t="s">
        <v>2898</v>
      </c>
      <c r="K96" s="6" t="s">
        <v>2907</v>
      </c>
      <c r="L96" s="1">
        <v>10000</v>
      </c>
      <c r="M96" t="s">
        <v>3041</v>
      </c>
    </row>
    <row r="97" spans="1:13" hidden="1">
      <c r="A97">
        <v>48</v>
      </c>
      <c r="B97" s="146" t="s">
        <v>2851</v>
      </c>
      <c r="C97" s="5">
        <v>1.5820000000000001E-2</v>
      </c>
      <c r="D97" s="5">
        <v>3.4700000000000002E-2</v>
      </c>
      <c r="E97" s="5">
        <v>2.3679166666666668E-2</v>
      </c>
      <c r="F97" s="5">
        <v>2.0108333333333332E-2</v>
      </c>
      <c r="G97" s="3">
        <f>D97/$D$48</f>
        <v>2.9935298346513304</v>
      </c>
      <c r="H97" s="3">
        <f>E97/$E$48</f>
        <v>2.2906086255542117</v>
      </c>
      <c r="I97" s="3">
        <f>F97/$F$48</f>
        <v>1.9838311866264733</v>
      </c>
      <c r="J97" t="s">
        <v>2898</v>
      </c>
      <c r="K97" t="s">
        <v>2912</v>
      </c>
      <c r="L97" s="1">
        <v>500</v>
      </c>
      <c r="M97" t="s">
        <v>1358</v>
      </c>
    </row>
    <row r="98" spans="1:13" hidden="1">
      <c r="A98">
        <v>49</v>
      </c>
      <c r="B98" s="147" t="s">
        <v>2983</v>
      </c>
      <c r="C98" s="5">
        <v>1.2449999999999996E-2</v>
      </c>
      <c r="D98" s="5">
        <v>1.1775000000000001E-2</v>
      </c>
      <c r="E98" s="5">
        <v>9.7166666666666669E-3</v>
      </c>
      <c r="F98" s="5">
        <v>1.3241666666666665E-2</v>
      </c>
      <c r="G98" s="3">
        <f>D98/$D$48</f>
        <v>1.0158159597411935</v>
      </c>
      <c r="H98" s="3">
        <f>E98/$E$48</f>
        <v>0.93994357114066895</v>
      </c>
      <c r="I98" s="3">
        <f>F98/$F$48</f>
        <v>1.3063853110441217</v>
      </c>
      <c r="J98" t="s">
        <v>2899</v>
      </c>
      <c r="K98" s="6" t="s">
        <v>2909</v>
      </c>
      <c r="L98" s="1">
        <v>50000</v>
      </c>
      <c r="M98" t="s">
        <v>3041</v>
      </c>
    </row>
    <row r="99" spans="1:13" hidden="1">
      <c r="A99">
        <v>50</v>
      </c>
      <c r="B99" s="147" t="s">
        <v>2852</v>
      </c>
      <c r="C99" s="5">
        <v>7.9499999999999987E-3</v>
      </c>
      <c r="D99" s="5">
        <v>1.4749999999999999E-2</v>
      </c>
      <c r="E99" s="5">
        <v>8.266666666666667E-3</v>
      </c>
      <c r="F99" s="5">
        <v>1.2202777777777779E-2</v>
      </c>
      <c r="G99" s="3">
        <f>D99/$D$48</f>
        <v>1.2724658519051044</v>
      </c>
      <c r="H99" s="3">
        <f>E99/$E$48</f>
        <v>0.79967754937525182</v>
      </c>
      <c r="I99" s="3">
        <f>F99/$F$48</f>
        <v>1.2038914771170186</v>
      </c>
      <c r="J99" t="s">
        <v>2899</v>
      </c>
      <c r="K99" s="6" t="s">
        <v>2912</v>
      </c>
      <c r="L99" s="1">
        <v>50000</v>
      </c>
      <c r="M99" t="s">
        <v>3041</v>
      </c>
    </row>
    <row r="100" spans="1:13" hidden="1">
      <c r="A100">
        <v>51</v>
      </c>
      <c r="B100" s="147" t="s">
        <v>2853</v>
      </c>
      <c r="C100" s="5">
        <v>8.6525000000000005E-3</v>
      </c>
      <c r="D100" s="5">
        <v>1.5691666666666666E-2</v>
      </c>
      <c r="E100" s="5">
        <v>9.0583333333333332E-3</v>
      </c>
      <c r="F100" s="5">
        <v>1.2924999999999999E-2</v>
      </c>
      <c r="G100" s="3">
        <f>D100/$D$48</f>
        <v>1.3537023723939614</v>
      </c>
      <c r="H100" s="3">
        <f>E100/$E$48</f>
        <v>0.8762595727529221</v>
      </c>
      <c r="I100" s="3">
        <f>F100/$F$48</f>
        <v>1.2751438750342561</v>
      </c>
      <c r="J100" t="s">
        <v>2899</v>
      </c>
      <c r="K100" t="s">
        <v>2912</v>
      </c>
      <c r="L100" s="1">
        <v>5000</v>
      </c>
      <c r="M100" t="s">
        <v>3041</v>
      </c>
    </row>
    <row r="101" spans="1:13" hidden="1">
      <c r="A101">
        <v>2</v>
      </c>
      <c r="B101" s="131" t="s">
        <v>2464</v>
      </c>
      <c r="C101" s="5">
        <v>3.9650000000000006E-3</v>
      </c>
      <c r="D101" s="5">
        <v>3.4499999999999995E-3</v>
      </c>
      <c r="E101" s="5">
        <v>3.9749999999999994E-3</v>
      </c>
      <c r="F101" s="5">
        <v>3.6583333333333329E-3</v>
      </c>
      <c r="G101" s="3">
        <f>D101/$D$48</f>
        <v>0.29762760603882099</v>
      </c>
      <c r="H101" s="3">
        <f>E101/$E$48</f>
        <v>0.38452237001209177</v>
      </c>
      <c r="I101" s="3">
        <f>F101/$F$48</f>
        <v>0.36092080021923817</v>
      </c>
      <c r="J101" t="s">
        <v>2811</v>
      </c>
      <c r="K101" t="s">
        <v>2907</v>
      </c>
      <c r="L101" s="1">
        <v>0</v>
      </c>
      <c r="M101" t="s">
        <v>3041</v>
      </c>
    </row>
    <row r="102" spans="1:13" hidden="1">
      <c r="A102">
        <v>54</v>
      </c>
      <c r="B102" s="147" t="s">
        <v>2854</v>
      </c>
      <c r="C102" s="5">
        <v>6.6449999999999981E-3</v>
      </c>
      <c r="D102" s="5">
        <v>4.2416666666666688E-3</v>
      </c>
      <c r="E102" s="5">
        <v>4.2791666666666664E-3</v>
      </c>
      <c r="F102" s="5">
        <v>7.6194444444444443E-3</v>
      </c>
      <c r="G102" s="3">
        <f>D102/$D$48</f>
        <v>0.36592379583033813</v>
      </c>
      <c r="H102" s="3">
        <f>E102/$E$48</f>
        <v>0.41394598952035461</v>
      </c>
      <c r="I102" s="3">
        <f>F102/$F$48</f>
        <v>0.75171279802685675</v>
      </c>
      <c r="J102" t="s">
        <v>2899</v>
      </c>
      <c r="K102" t="s">
        <v>2912</v>
      </c>
      <c r="L102" s="1">
        <v>300000</v>
      </c>
      <c r="M102" t="s">
        <v>1358</v>
      </c>
    </row>
    <row r="103" spans="1:13" hidden="1">
      <c r="A103">
        <v>55</v>
      </c>
      <c r="B103" s="147" t="s">
        <v>2855</v>
      </c>
      <c r="C103" s="5">
        <v>1.4307500000000001E-2</v>
      </c>
      <c r="D103" s="5">
        <v>2.5408333333333335E-2</v>
      </c>
      <c r="E103" s="5">
        <v>1.55125E-2</v>
      </c>
      <c r="F103" s="5">
        <v>1.7758333333333334E-2</v>
      </c>
      <c r="G103" s="3">
        <f>D103/$D$48</f>
        <v>2.1919482386772109</v>
      </c>
      <c r="H103" s="3">
        <f>E103/$E$48</f>
        <v>1.5006045949214024</v>
      </c>
      <c r="I103" s="3">
        <f>F103/$F$48</f>
        <v>1.751986845711154</v>
      </c>
      <c r="J103" t="s">
        <v>2899</v>
      </c>
      <c r="K103" t="s">
        <v>2912</v>
      </c>
      <c r="L103" s="1">
        <v>1000</v>
      </c>
      <c r="M103" t="s">
        <v>3041</v>
      </c>
    </row>
    <row r="104" spans="1:13">
      <c r="A104">
        <v>52</v>
      </c>
      <c r="B104" s="147" t="s">
        <v>2887</v>
      </c>
      <c r="C104" s="5">
        <v>2.3599999999999997E-3</v>
      </c>
      <c r="D104" s="5">
        <v>3.6499999999999987E-3</v>
      </c>
      <c r="E104" s="5">
        <v>3.1708333333333332E-3</v>
      </c>
      <c r="F104" s="5">
        <v>3.8805555555555555E-3</v>
      </c>
      <c r="G104" s="3">
        <f>D104/$D$48</f>
        <v>0.31488138030194096</v>
      </c>
      <c r="H104" s="3">
        <f>E104/$E$48</f>
        <v>0.30673115679161622</v>
      </c>
      <c r="I104" s="3">
        <f>F104/$F$48</f>
        <v>0.38284461496300359</v>
      </c>
      <c r="J104" t="s">
        <v>2899</v>
      </c>
      <c r="K104" s="6" t="s">
        <v>2907</v>
      </c>
      <c r="L104" s="1">
        <v>10000</v>
      </c>
      <c r="M104" t="s">
        <v>3041</v>
      </c>
    </row>
    <row r="105" spans="1:13">
      <c r="A105">
        <v>39</v>
      </c>
      <c r="B105" s="146" t="s">
        <v>2880</v>
      </c>
      <c r="C105" s="5">
        <v>3.0824999999999993E-3</v>
      </c>
      <c r="D105" s="5">
        <v>-3.1166666666666682E-3</v>
      </c>
      <c r="E105" s="5">
        <v>4.9458333333333325E-3</v>
      </c>
      <c r="F105" s="5">
        <v>3.6861111111111105E-3</v>
      </c>
      <c r="G105" s="3">
        <f>D105/$D$48</f>
        <v>-0.26887131560028771</v>
      </c>
      <c r="H105" s="3">
        <f>E105/$E$48</f>
        <v>0.47843611446997164</v>
      </c>
      <c r="I105" s="3">
        <f>F105/$F$48</f>
        <v>0.3636612770622088</v>
      </c>
      <c r="J105" t="s">
        <v>2898</v>
      </c>
      <c r="K105" s="6" t="s">
        <v>2907</v>
      </c>
      <c r="L105" s="1">
        <v>5000</v>
      </c>
      <c r="M105" t="s">
        <v>3041</v>
      </c>
    </row>
    <row r="106" spans="1:13" hidden="1">
      <c r="A106">
        <v>5</v>
      </c>
      <c r="B106" s="131" t="s">
        <v>2467</v>
      </c>
      <c r="C106" s="5">
        <v>-6.7250000000000003E-4</v>
      </c>
      <c r="D106" s="5">
        <v>-1.01E-2</v>
      </c>
      <c r="E106" s="5">
        <v>-9.5833333333333393E-4</v>
      </c>
      <c r="F106" s="5">
        <v>4.0833333333333346E-4</v>
      </c>
      <c r="G106" s="3">
        <f>D106/$D$48</f>
        <v>-0.87131560028756294</v>
      </c>
      <c r="H106" s="3">
        <f>E106/$E$48</f>
        <v>-9.2704554615074611E-2</v>
      </c>
      <c r="I106" s="3">
        <f>F106/$F$48</f>
        <v>4.0285009591668967E-2</v>
      </c>
      <c r="J106" t="s">
        <v>2811</v>
      </c>
      <c r="K106" s="6" t="s">
        <v>2907</v>
      </c>
      <c r="L106" s="1">
        <v>0</v>
      </c>
      <c r="M106" t="s">
        <v>3041</v>
      </c>
    </row>
    <row r="107" spans="1:13" hidden="1">
      <c r="A107">
        <v>59</v>
      </c>
      <c r="B107" s="147" t="s">
        <v>2911</v>
      </c>
      <c r="C107" s="5">
        <v>1.5990000000000008E-2</v>
      </c>
      <c r="D107" s="5">
        <v>1.9650000000000004E-2</v>
      </c>
      <c r="E107" s="5">
        <v>1.3941666666666666E-2</v>
      </c>
      <c r="F107" s="5">
        <v>1.7516666666666673E-2</v>
      </c>
      <c r="G107" s="3">
        <f t="shared" ref="G51:G110" si="0">D107/$D$48</f>
        <v>1.6951833213515461</v>
      </c>
      <c r="H107" s="3">
        <f t="shared" ref="H51:H110" si="1">E107/$E$48</f>
        <v>1.3486497380088671</v>
      </c>
      <c r="I107" s="3">
        <f t="shared" ref="I50:I110" si="2">F107/$F$48</f>
        <v>1.7281446971773098</v>
      </c>
      <c r="J107" t="s">
        <v>2899</v>
      </c>
      <c r="K107" t="s">
        <v>2912</v>
      </c>
      <c r="L107" s="1">
        <v>1000</v>
      </c>
      <c r="M107" t="s">
        <v>3041</v>
      </c>
    </row>
    <row r="108" spans="1:13" hidden="1">
      <c r="A108">
        <v>60</v>
      </c>
      <c r="B108" s="147" t="s">
        <v>2858</v>
      </c>
      <c r="C108" s="5">
        <v>1.4000000000000002E-2</v>
      </c>
      <c r="D108" s="5">
        <v>1.0124999999999999E-2</v>
      </c>
      <c r="E108" s="5">
        <v>1.1841666666666667E-2</v>
      </c>
      <c r="F108" s="5">
        <v>1.4622222222222227E-2</v>
      </c>
      <c r="G108" s="3">
        <f t="shared" si="0"/>
        <v>0.87347232207045289</v>
      </c>
      <c r="H108" s="3">
        <f t="shared" si="1"/>
        <v>1.1455058444175734</v>
      </c>
      <c r="I108" s="3">
        <f t="shared" si="2"/>
        <v>1.4425870101397651</v>
      </c>
      <c r="J108" t="s">
        <v>2899</v>
      </c>
      <c r="K108" t="s">
        <v>2912</v>
      </c>
      <c r="L108" s="1">
        <v>5000</v>
      </c>
      <c r="M108" t="s">
        <v>3041</v>
      </c>
    </row>
    <row r="109" spans="1:13" hidden="1">
      <c r="A109">
        <v>61</v>
      </c>
      <c r="B109" s="147" t="s">
        <v>2982</v>
      </c>
      <c r="C109" s="5">
        <v>1.2320000000000005E-2</v>
      </c>
      <c r="D109" s="5">
        <v>2.4808333333333335E-2</v>
      </c>
      <c r="E109" s="5">
        <v>8.758333333333335E-3</v>
      </c>
      <c r="F109" s="5">
        <v>1.2730555555555559E-2</v>
      </c>
      <c r="G109" s="3">
        <f t="shared" si="0"/>
        <v>2.1401869158878508</v>
      </c>
      <c r="H109" s="3">
        <f t="shared" si="1"/>
        <v>0.84723901652559463</v>
      </c>
      <c r="I109" s="3">
        <f t="shared" si="2"/>
        <v>1.2559605371334617</v>
      </c>
      <c r="J109" t="s">
        <v>2899</v>
      </c>
      <c r="K109" t="s">
        <v>2912</v>
      </c>
      <c r="L109" s="1">
        <v>10000</v>
      </c>
      <c r="M109" t="s">
        <v>3041</v>
      </c>
    </row>
    <row r="110" spans="1:13" hidden="1">
      <c r="A110">
        <v>62</v>
      </c>
      <c r="B110" s="148" t="s">
        <v>2857</v>
      </c>
      <c r="C110" s="5">
        <v>8.9724999999999996E-3</v>
      </c>
      <c r="D110" s="5">
        <v>1.5958333333333335E-2</v>
      </c>
      <c r="E110" s="5">
        <v>1.0420833333333332E-2</v>
      </c>
      <c r="F110" s="5">
        <v>1.1327777777777777E-2</v>
      </c>
      <c r="G110" s="3">
        <f t="shared" si="0"/>
        <v>1.3767074047447883</v>
      </c>
      <c r="H110" s="3">
        <f t="shared" si="1"/>
        <v>1.008061265618702</v>
      </c>
      <c r="I110" s="3">
        <f t="shared" si="2"/>
        <v>1.1175664565634422</v>
      </c>
      <c r="J110" t="s">
        <v>2899</v>
      </c>
      <c r="K110" t="s">
        <v>2912</v>
      </c>
      <c r="L110" s="1">
        <v>50000</v>
      </c>
      <c r="M110" t="s">
        <v>1358</v>
      </c>
    </row>
    <row r="111" spans="1:13">
      <c r="C111" s="5"/>
      <c r="D111" s="5"/>
      <c r="E111" s="5"/>
      <c r="F111" s="5"/>
      <c r="G111" s="3"/>
      <c r="H111" s="3"/>
      <c r="I111" s="3"/>
    </row>
  </sheetData>
  <autoFilter ref="A49:M110" xr:uid="{68DCACA7-4D8E-A246-9501-7BEECE27EB3F}">
    <filterColumn colId="9">
      <filters>
        <filter val="Ataque"/>
        <filter val="Meio"/>
        <filter val="Zaga"/>
      </filters>
    </filterColumn>
    <filterColumn colId="10">
      <filters>
        <filter val="Geral"/>
      </filters>
    </filterColumn>
    <sortState xmlns:xlrd2="http://schemas.microsoft.com/office/spreadsheetml/2017/richdata2" ref="A50:M105">
      <sortCondition descending="1" ref="I49:I110"/>
    </sortState>
  </autoFilter>
  <mergeCells count="4">
    <mergeCell ref="C1:G1"/>
    <mergeCell ref="H1:AA1"/>
    <mergeCell ref="AB1:AX1"/>
    <mergeCell ref="AY1:BK1"/>
  </mergeCells>
  <phoneticPr fontId="37" type="noConversion"/>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dimension ref="A1:BL178"/>
  <sheetViews>
    <sheetView topLeftCell="A33" zoomScale="110" workbookViewId="0">
      <selection activeCell="A53" sqref="A53:L114"/>
    </sheetView>
  </sheetViews>
  <sheetFormatPr baseColWidth="10" defaultColWidth="8.83203125" defaultRowHeight="15"/>
  <cols>
    <col min="1" max="1" width="9" customWidth="1"/>
    <col min="2" max="2" width="36.33203125" customWidth="1"/>
    <col min="3" max="8" width="14" customWidth="1"/>
    <col min="9" max="9" width="15.1640625" customWidth="1"/>
    <col min="10" max="63" width="14" customWidth="1"/>
  </cols>
  <sheetData>
    <row r="1" spans="1:64" ht="20" customHeight="1">
      <c r="B1" s="129" t="s">
        <v>240</v>
      </c>
      <c r="C1" s="181" t="s">
        <v>2462</v>
      </c>
      <c r="D1" s="182"/>
      <c r="E1" s="182"/>
      <c r="F1" s="182"/>
      <c r="G1" s="182"/>
      <c r="H1" s="183" t="s">
        <v>2463</v>
      </c>
      <c r="I1" s="182"/>
      <c r="J1" s="182"/>
      <c r="K1" s="182"/>
      <c r="L1" s="182"/>
      <c r="M1" s="182"/>
      <c r="N1" s="182"/>
      <c r="O1" s="182"/>
      <c r="P1" s="182"/>
      <c r="Q1" s="182"/>
      <c r="R1" s="182"/>
      <c r="S1" s="182"/>
      <c r="T1" s="182"/>
      <c r="U1" s="182"/>
      <c r="V1" s="182"/>
      <c r="W1" s="182"/>
      <c r="X1" s="182"/>
      <c r="Y1" s="182"/>
      <c r="Z1" s="182"/>
      <c r="AA1" s="182"/>
      <c r="AB1" s="184" t="s">
        <v>37</v>
      </c>
      <c r="AC1" s="182"/>
      <c r="AD1" s="182"/>
      <c r="AE1" s="182"/>
      <c r="AF1" s="182"/>
      <c r="AG1" s="182"/>
      <c r="AH1" s="182"/>
      <c r="AI1" s="182"/>
      <c r="AJ1" s="182"/>
      <c r="AK1" s="182"/>
      <c r="AL1" s="182"/>
      <c r="AM1" s="182"/>
      <c r="AN1" s="182"/>
      <c r="AO1" s="182"/>
      <c r="AP1" s="182"/>
      <c r="AQ1" s="182"/>
      <c r="AR1" s="182"/>
      <c r="AS1" s="182"/>
      <c r="AT1" s="182"/>
      <c r="AU1" s="182"/>
      <c r="AV1" s="182"/>
      <c r="AW1" s="182"/>
      <c r="AX1" s="182"/>
      <c r="AY1" s="185" t="s">
        <v>60</v>
      </c>
      <c r="AZ1" s="182"/>
      <c r="BA1" s="182"/>
      <c r="BB1" s="182"/>
      <c r="BC1" s="182"/>
      <c r="BD1" s="182"/>
      <c r="BE1" s="182"/>
      <c r="BF1" s="182"/>
      <c r="BG1" s="182"/>
      <c r="BH1" s="182"/>
      <c r="BI1" s="182"/>
      <c r="BJ1" s="182"/>
      <c r="BK1" s="182"/>
    </row>
    <row r="2" spans="1:64" ht="40" customHeight="1">
      <c r="A2" t="s">
        <v>1266</v>
      </c>
      <c r="B2" s="130" t="s">
        <v>240</v>
      </c>
      <c r="C2" s="131" t="s">
        <v>1494</v>
      </c>
      <c r="D2" s="131" t="s">
        <v>2464</v>
      </c>
      <c r="E2" s="131" t="s">
        <v>2465</v>
      </c>
      <c r="F2" s="131" t="s">
        <v>2466</v>
      </c>
      <c r="G2" s="131" t="s">
        <v>2467</v>
      </c>
      <c r="H2" s="132" t="s">
        <v>1454</v>
      </c>
      <c r="I2" s="132" t="s">
        <v>506</v>
      </c>
      <c r="J2" s="132" t="s">
        <v>2468</v>
      </c>
      <c r="K2" s="132" t="s">
        <v>2469</v>
      </c>
      <c r="L2" s="132" t="s">
        <v>2350</v>
      </c>
      <c r="M2" s="132" t="s">
        <v>2900</v>
      </c>
      <c r="N2" s="132" t="s">
        <v>1423</v>
      </c>
      <c r="O2" s="132" t="s">
        <v>2471</v>
      </c>
      <c r="P2" s="132" t="s">
        <v>1452</v>
      </c>
      <c r="Q2" s="132" t="s">
        <v>2346</v>
      </c>
      <c r="R2" s="132" t="s">
        <v>2347</v>
      </c>
      <c r="S2" s="132" t="s">
        <v>2348</v>
      </c>
      <c r="T2" s="132" t="s">
        <v>2344</v>
      </c>
      <c r="U2" s="132" t="s">
        <v>2472</v>
      </c>
      <c r="V2" s="132" t="s">
        <v>2349</v>
      </c>
      <c r="W2" s="132" t="s">
        <v>2345</v>
      </c>
      <c r="X2" s="132" t="s">
        <v>2340</v>
      </c>
      <c r="Y2" s="132" t="s">
        <v>2274</v>
      </c>
      <c r="Z2" s="132" t="s">
        <v>356</v>
      </c>
      <c r="AA2" s="132" t="s">
        <v>2351</v>
      </c>
      <c r="AB2" s="133" t="s">
        <v>2473</v>
      </c>
      <c r="AC2" s="133" t="s">
        <v>2474</v>
      </c>
      <c r="AD2" s="133" t="s">
        <v>2475</v>
      </c>
      <c r="AE2" s="133" t="s">
        <v>2476</v>
      </c>
      <c r="AF2" s="133" t="s">
        <v>2477</v>
      </c>
      <c r="AG2" s="133" t="s">
        <v>2341</v>
      </c>
      <c r="AH2" s="133" t="s">
        <v>2478</v>
      </c>
      <c r="AI2" s="133" t="s">
        <v>2479</v>
      </c>
      <c r="AJ2" s="133" t="s">
        <v>1606</v>
      </c>
      <c r="AK2" s="133" t="s">
        <v>1610</v>
      </c>
      <c r="AL2" s="133" t="s">
        <v>1611</v>
      </c>
      <c r="AM2" s="133" t="s">
        <v>402</v>
      </c>
      <c r="AN2" s="133" t="s">
        <v>2480</v>
      </c>
      <c r="AO2" s="133" t="s">
        <v>1620</v>
      </c>
      <c r="AP2" s="133" t="s">
        <v>387</v>
      </c>
      <c r="AQ2" s="133" t="s">
        <v>1614</v>
      </c>
      <c r="AR2" s="133" t="s">
        <v>1613</v>
      </c>
      <c r="AS2" s="133" t="s">
        <v>2481</v>
      </c>
      <c r="AT2" s="133" t="s">
        <v>2482</v>
      </c>
      <c r="AU2" s="133" t="s">
        <v>1619</v>
      </c>
      <c r="AV2" s="133" t="s">
        <v>1643</v>
      </c>
      <c r="AW2" s="133" t="s">
        <v>1724</v>
      </c>
      <c r="AX2" s="133" t="s">
        <v>1647</v>
      </c>
      <c r="AY2" s="134" t="s">
        <v>2483</v>
      </c>
      <c r="AZ2" s="134" t="s">
        <v>1632</v>
      </c>
      <c r="BA2" s="134" t="s">
        <v>2484</v>
      </c>
      <c r="BB2" s="134" t="s">
        <v>1285</v>
      </c>
      <c r="BC2" s="134" t="s">
        <v>2485</v>
      </c>
      <c r="BD2" s="134" t="s">
        <v>1635</v>
      </c>
      <c r="BE2" s="134" t="s">
        <v>2486</v>
      </c>
      <c r="BF2" s="134" t="s">
        <v>2487</v>
      </c>
      <c r="BG2" s="134" t="s">
        <v>2488</v>
      </c>
      <c r="BH2" s="134" t="s">
        <v>2489</v>
      </c>
      <c r="BI2" s="134" t="s">
        <v>2490</v>
      </c>
      <c r="BJ2" s="134" t="s">
        <v>2491</v>
      </c>
      <c r="BK2" s="134" t="s">
        <v>2492</v>
      </c>
      <c r="BL2" s="168" t="s">
        <v>1646</v>
      </c>
    </row>
    <row r="3" spans="1:64">
      <c r="A3">
        <v>40</v>
      </c>
      <c r="B3" s="128" t="s">
        <v>2225</v>
      </c>
      <c r="C3" s="135">
        <v>1.1233150000000001E-2</v>
      </c>
      <c r="D3" s="135">
        <v>5.3E-3</v>
      </c>
      <c r="E3" s="135">
        <v>1.1233150000000001E-2</v>
      </c>
      <c r="F3" s="135">
        <v>3.3680719999999997E-2</v>
      </c>
      <c r="G3" s="135">
        <v>-2.2691989999999999E-2</v>
      </c>
      <c r="H3" s="135">
        <v>1.12E-2</v>
      </c>
      <c r="I3" s="141">
        <f t="shared" ref="I3:I5" si="0">C3</f>
        <v>1.1233150000000001E-2</v>
      </c>
      <c r="J3" s="135">
        <v>1.09E-2</v>
      </c>
      <c r="K3" s="135">
        <v>1.04434791801975E-2</v>
      </c>
      <c r="L3" s="135">
        <v>1.062349667017815E-2</v>
      </c>
      <c r="M3" s="135">
        <v>3.3999999999999998E-3</v>
      </c>
      <c r="N3" s="135">
        <v>9.9000000000000008E-3</v>
      </c>
      <c r="O3" s="135">
        <v>-4.7000000000000002E-3</v>
      </c>
      <c r="P3" s="135">
        <v>1.11E-2</v>
      </c>
      <c r="Q3" s="135">
        <v>1.0999999999999999E-2</v>
      </c>
      <c r="R3" s="135">
        <v>9.1000000000000004E-3</v>
      </c>
      <c r="S3" s="135">
        <v>-1.169911640276911E-2</v>
      </c>
      <c r="T3" s="135">
        <v>-1.563414466635182E-2</v>
      </c>
      <c r="U3" s="135">
        <v>3.3714859666300612E-5</v>
      </c>
      <c r="V3" s="135">
        <v>-5.8629139356882742E-3</v>
      </c>
      <c r="W3" s="135">
        <v>1.2200000000000001E-2</v>
      </c>
      <c r="X3" s="135">
        <v>6.4706439413158012E-3</v>
      </c>
      <c r="Y3" s="135">
        <v>2.1253857128172179E-2</v>
      </c>
      <c r="Z3" s="135">
        <v>9.317387660834342E-5</v>
      </c>
      <c r="AA3" s="135">
        <v>1.04E-2</v>
      </c>
      <c r="AB3" s="135">
        <v>1.1096999999999999E-2</v>
      </c>
      <c r="AC3" s="135">
        <v>4.64E-3</v>
      </c>
      <c r="AD3" s="141">
        <f t="shared" ref="AD3:AD5" si="1">C3</f>
        <v>1.1233150000000001E-2</v>
      </c>
      <c r="AE3" s="141">
        <f t="shared" ref="AE3:AE5" si="2">C3</f>
        <v>1.1233150000000001E-2</v>
      </c>
      <c r="AF3" s="135">
        <v>8.2730000000000008E-3</v>
      </c>
      <c r="AG3" s="135">
        <v>4.2537800000000001E-2</v>
      </c>
      <c r="AH3" s="135">
        <v>2.05182E-2</v>
      </c>
      <c r="AI3" s="135">
        <v>2.5222399999999999E-2</v>
      </c>
      <c r="AJ3" s="135">
        <v>1.59141E-2</v>
      </c>
      <c r="AK3" s="135">
        <v>1.87166E-2</v>
      </c>
      <c r="AL3" s="135">
        <v>2.4922199999999999E-2</v>
      </c>
      <c r="AM3" s="135">
        <v>-1.4E-3</v>
      </c>
      <c r="AN3" s="135">
        <v>1.1198E-2</v>
      </c>
      <c r="AO3" s="135">
        <v>1.513E-3</v>
      </c>
      <c r="AP3" s="135">
        <v>2.05182E-2</v>
      </c>
      <c r="AQ3" s="135">
        <v>2.5822899999999999E-2</v>
      </c>
      <c r="AR3" s="141">
        <f t="shared" ref="AR3:AR5" si="3">C3</f>
        <v>1.1233150000000001E-2</v>
      </c>
      <c r="AS3" s="135">
        <v>2.6523600000000001E-2</v>
      </c>
      <c r="AT3" s="135">
        <v>2.4822E-2</v>
      </c>
      <c r="AU3" s="135">
        <v>1.5713899999999999E-2</v>
      </c>
      <c r="AV3" s="135">
        <v>2.3220600000000001E-2</v>
      </c>
      <c r="AW3" s="135">
        <v>7.2564500000000004E-2</v>
      </c>
      <c r="AX3" s="135">
        <v>2.05182E-2</v>
      </c>
      <c r="AY3" s="135">
        <v>7.1363399999999994E-2</v>
      </c>
      <c r="AZ3" s="135">
        <v>2.1919399999999999E-2</v>
      </c>
      <c r="BA3" s="135">
        <v>2.24199E-2</v>
      </c>
      <c r="BB3" s="141">
        <f t="shared" ref="BB3:BB5" si="4">F3</f>
        <v>3.3680719999999997E-2</v>
      </c>
      <c r="BC3" s="135">
        <v>1.9817600000000001E-2</v>
      </c>
      <c r="BD3" s="135">
        <v>4.66414E-2</v>
      </c>
      <c r="BE3" s="135">
        <v>5.3147300000000001E-2</v>
      </c>
      <c r="BF3" s="135">
        <v>7.2964799999999996E-2</v>
      </c>
      <c r="BG3" s="135">
        <v>4.07362E-2</v>
      </c>
      <c r="BH3" s="135">
        <v>2.42215E-2</v>
      </c>
      <c r="BI3" s="135">
        <v>4.9243799999999997E-2</v>
      </c>
      <c r="BJ3" s="135">
        <v>0.10108979999999999</v>
      </c>
      <c r="BK3" s="135">
        <v>3.28291E-2</v>
      </c>
      <c r="BL3" s="135">
        <v>2.3821100000000001E-2</v>
      </c>
    </row>
    <row r="4" spans="1:64">
      <c r="A4">
        <v>39</v>
      </c>
      <c r="B4" s="128" t="s">
        <v>2226</v>
      </c>
      <c r="C4" s="137">
        <v>9.1814099999999992E-3</v>
      </c>
      <c r="D4" s="137">
        <v>8.3999999999999995E-3</v>
      </c>
      <c r="E4" s="137">
        <v>9.1814099999999992E-3</v>
      </c>
      <c r="F4" s="137">
        <v>-7.4923469999999992E-2</v>
      </c>
      <c r="G4" s="137">
        <v>2.127743E-2</v>
      </c>
      <c r="H4" s="137">
        <v>9.1999999999999998E-3</v>
      </c>
      <c r="I4" s="141">
        <f t="shared" si="0"/>
        <v>9.1814099999999992E-3</v>
      </c>
      <c r="J4" s="137">
        <v>1.0200000000000001E-2</v>
      </c>
      <c r="K4" s="137">
        <v>1.00258871735512E-2</v>
      </c>
      <c r="L4" s="137">
        <v>1.005576773362704E-2</v>
      </c>
      <c r="M4" s="137">
        <v>-1.06E-2</v>
      </c>
      <c r="N4" s="137">
        <v>-3.0000000000000001E-3</v>
      </c>
      <c r="O4" s="137">
        <v>3.8E-3</v>
      </c>
      <c r="P4" s="137">
        <v>6.1000000000000004E-3</v>
      </c>
      <c r="Q4" s="137">
        <v>8.3000000000000001E-3</v>
      </c>
      <c r="R4" s="137">
        <v>9.9000000000000008E-3</v>
      </c>
      <c r="S4" s="137">
        <v>3.6638736224339219E-3</v>
      </c>
      <c r="T4" s="137">
        <v>3.5531361452403321E-3</v>
      </c>
      <c r="U4" s="137">
        <v>-1.172225625465373E-4</v>
      </c>
      <c r="V4" s="137">
        <v>1.487310958987909E-3</v>
      </c>
      <c r="W4" s="137">
        <v>1.2200000000000001E-2</v>
      </c>
      <c r="X4" s="137">
        <v>3.8987193391097912E-3</v>
      </c>
      <c r="Y4" s="137">
        <v>-9.3882944836203297E-3</v>
      </c>
      <c r="Z4" s="137">
        <v>2.1804499177915378E-2</v>
      </c>
      <c r="AA4" s="137">
        <v>1.04E-2</v>
      </c>
      <c r="AB4" s="137">
        <v>9.0980000000000002E-3</v>
      </c>
      <c r="AC4" s="137">
        <v>-7.9000000000000008E-3</v>
      </c>
      <c r="AD4" s="141">
        <f t="shared" si="1"/>
        <v>9.1814099999999992E-3</v>
      </c>
      <c r="AE4" s="141">
        <f t="shared" si="2"/>
        <v>9.1814099999999992E-3</v>
      </c>
      <c r="AF4" s="137">
        <v>8.3899999999999999E-3</v>
      </c>
      <c r="AG4" s="137">
        <v>2.1423299999999999E-2</v>
      </c>
      <c r="AH4" s="137">
        <v>1.1312300000000001E-2</v>
      </c>
      <c r="AI4" s="137">
        <v>1.2914E-2</v>
      </c>
      <c r="AJ4" s="137">
        <v>-1.41E-2</v>
      </c>
      <c r="AK4" s="137">
        <v>-5.9999999999999995E-4</v>
      </c>
      <c r="AL4" s="137">
        <v>-8.199999999999999E-3</v>
      </c>
      <c r="AM4" s="137">
        <v>2.2824799999999999E-2</v>
      </c>
      <c r="AN4" s="137">
        <v>6.1659999999999996E-3</v>
      </c>
      <c r="AO4" s="137">
        <v>1.88205E-2</v>
      </c>
      <c r="AP4" s="137">
        <v>4.1440000000000001E-3</v>
      </c>
      <c r="AQ4" s="137">
        <v>3.2000000000000003E-4</v>
      </c>
      <c r="AR4" s="141">
        <f t="shared" si="3"/>
        <v>9.1814099999999992E-3</v>
      </c>
      <c r="AS4" s="137">
        <v>3.3E-4</v>
      </c>
      <c r="AT4" s="137">
        <v>-7.3499999999999996E-2</v>
      </c>
      <c r="AU4" s="137">
        <v>-1.9300000000000001E-2</v>
      </c>
      <c r="AV4" s="137">
        <v>-2.3599999999999999E-2</v>
      </c>
      <c r="AW4" s="137">
        <v>-6.2199999999999998E-2</v>
      </c>
      <c r="AX4" s="137">
        <v>-9.6299999999999997E-2</v>
      </c>
      <c r="AY4" s="137">
        <v>-5.1799999999999999E-2</v>
      </c>
      <c r="AZ4" s="137">
        <v>-8.8300000000000003E-2</v>
      </c>
      <c r="BA4" s="137">
        <v>-8.7899999999999992E-2</v>
      </c>
      <c r="BB4" s="141">
        <f t="shared" si="4"/>
        <v>-7.4923469999999992E-2</v>
      </c>
      <c r="BC4" s="137">
        <v>-4.6799999999999987E-2</v>
      </c>
      <c r="BD4" s="137">
        <v>-4.7899999999999998E-2</v>
      </c>
      <c r="BE4" s="137">
        <v>-4.1599999999999998E-2</v>
      </c>
      <c r="BF4" s="137">
        <v>1.5716999999999998E-2</v>
      </c>
      <c r="BG4" s="137">
        <v>-0.10829999999999999</v>
      </c>
      <c r="BH4" s="137">
        <v>-4.3799999999999999E-2</v>
      </c>
      <c r="BI4" s="137">
        <v>-5.2900000000000003E-2</v>
      </c>
      <c r="BJ4" s="137">
        <v>-0.1222</v>
      </c>
      <c r="BK4" s="137">
        <v>-6.6299999999999998E-2</v>
      </c>
      <c r="BL4" s="137">
        <v>-2.3699999999999999E-2</v>
      </c>
    </row>
    <row r="5" spans="1:64">
      <c r="A5">
        <v>38</v>
      </c>
      <c r="B5" s="128" t="s">
        <v>2227</v>
      </c>
      <c r="C5" s="135">
        <v>1.174673E-2</v>
      </c>
      <c r="D5" s="135">
        <v>7.1000000000000004E-3</v>
      </c>
      <c r="E5" s="135">
        <v>1.174673E-2</v>
      </c>
      <c r="F5" s="135">
        <v>-2.9063889999999998E-2</v>
      </c>
      <c r="G5" s="135">
        <v>-2.4463309999999999E-2</v>
      </c>
      <c r="H5" s="135">
        <v>1.17E-2</v>
      </c>
      <c r="I5" s="141">
        <f t="shared" si="0"/>
        <v>1.174673E-2</v>
      </c>
      <c r="J5" s="135">
        <v>1.38E-2</v>
      </c>
      <c r="K5" s="135">
        <v>1.3502263843382401E-2</v>
      </c>
      <c r="L5" s="135">
        <v>1.3560335056758801E-2</v>
      </c>
      <c r="M5" s="135">
        <v>1.24E-2</v>
      </c>
      <c r="N5" s="135">
        <v>5.0000000000000001E-3</v>
      </c>
      <c r="O5" s="135">
        <v>8.8999999999999999E-3</v>
      </c>
      <c r="P5" s="135">
        <v>1.14E-2</v>
      </c>
      <c r="Q5" s="135">
        <v>1.1900000000000001E-2</v>
      </c>
      <c r="R5" s="135">
        <v>1.46E-2</v>
      </c>
      <c r="S5" s="135">
        <v>1.1008851505020621E-2</v>
      </c>
      <c r="T5" s="135">
        <v>1.0007579185632659E-2</v>
      </c>
      <c r="U5" s="135">
        <v>6.2895249246404106E-3</v>
      </c>
      <c r="V5" s="135">
        <v>6.9008212174657144E-3</v>
      </c>
      <c r="W5" s="135">
        <v>1.2200000000000001E-2</v>
      </c>
      <c r="X5" s="135">
        <v>5.692366490364531E-3</v>
      </c>
      <c r="Y5" s="135">
        <v>9.6764566239326832E-4</v>
      </c>
      <c r="Z5" s="135">
        <v>1.6446733677322412E-2</v>
      </c>
      <c r="AA5" s="135">
        <v>1.04E-2</v>
      </c>
      <c r="AB5" s="135">
        <v>1.1597E-2</v>
      </c>
      <c r="AC5" s="135">
        <v>8.7740000000000005E-3</v>
      </c>
      <c r="AD5" s="141">
        <f t="shared" si="1"/>
        <v>1.174673E-2</v>
      </c>
      <c r="AE5" s="141">
        <f t="shared" si="2"/>
        <v>1.174673E-2</v>
      </c>
      <c r="AF5" s="135">
        <v>2.09178E-2</v>
      </c>
      <c r="AG5" s="135">
        <v>2.2318899999999999E-2</v>
      </c>
      <c r="AH5" s="135">
        <v>-1.9E-3</v>
      </c>
      <c r="AI5" s="135">
        <v>-6.9999999999999993E-3</v>
      </c>
      <c r="AJ5" s="135">
        <v>-1.29E-2</v>
      </c>
      <c r="AK5" s="135">
        <v>1.1396E-2</v>
      </c>
      <c r="AL5" s="135">
        <v>1.1395000000000001E-2</v>
      </c>
      <c r="AM5" s="135">
        <v>-9.4999999999999998E-3</v>
      </c>
      <c r="AN5" s="135">
        <v>1.1495999999999999E-2</v>
      </c>
      <c r="AO5" s="135">
        <v>-4.0999999999999988E-2</v>
      </c>
      <c r="AP5" s="135">
        <v>-6.7000000000000002E-3</v>
      </c>
      <c r="AQ5" s="135">
        <v>-2.3300000000000001E-2</v>
      </c>
      <c r="AR5" s="141">
        <f t="shared" si="3"/>
        <v>1.174673E-2</v>
      </c>
      <c r="AS5" s="135">
        <v>-4.4000000000000003E-3</v>
      </c>
      <c r="AT5" s="135">
        <v>-6.3500000000000001E-2</v>
      </c>
      <c r="AU5" s="135">
        <v>-1.4500000000000001E-2</v>
      </c>
      <c r="AV5" s="135">
        <v>-1.11E-2</v>
      </c>
      <c r="AW5" s="135">
        <v>-1.4999999999999999E-2</v>
      </c>
      <c r="AX5" s="135">
        <v>-4.5600000000000002E-2</v>
      </c>
      <c r="AY5" s="135">
        <v>-2.7E-2</v>
      </c>
      <c r="AZ5" s="135">
        <v>-6.5000000000000002E-2</v>
      </c>
      <c r="BA5" s="135">
        <v>-6.4399999999999999E-2</v>
      </c>
      <c r="BB5" s="141">
        <f t="shared" si="4"/>
        <v>-2.9063889999999998E-2</v>
      </c>
      <c r="BC5" s="135">
        <v>-2.3900000000000001E-2</v>
      </c>
      <c r="BD5" s="135">
        <v>-6.1899999999999997E-2</v>
      </c>
      <c r="BE5" s="135">
        <v>-3.2300000000000002E-2</v>
      </c>
      <c r="BF5" s="135">
        <v>-3.4700000000000002E-2</v>
      </c>
      <c r="BG5" s="135">
        <v>-6.6199999999999995E-2</v>
      </c>
      <c r="BH5" s="135">
        <v>-2.4199999999999999E-2</v>
      </c>
      <c r="BI5" s="135">
        <v>3.7309999999999999E-3</v>
      </c>
      <c r="BJ5" s="135">
        <v>-5.1999999999999998E-3</v>
      </c>
      <c r="BK5" s="135">
        <v>-5.28E-2</v>
      </c>
      <c r="BL5" s="135">
        <v>-1.24E-2</v>
      </c>
    </row>
    <row r="6" spans="1:64" s="139" customFormat="1">
      <c r="A6" s="139">
        <v>37</v>
      </c>
      <c r="B6" s="140" t="s">
        <v>2228</v>
      </c>
      <c r="C6" s="141">
        <v>9.1814099999999992E-3</v>
      </c>
      <c r="D6" s="141">
        <v>6.1000000000000004E-3</v>
      </c>
      <c r="E6" s="141">
        <v>9.1814099999999992E-3</v>
      </c>
      <c r="F6" s="141">
        <v>2.502331E-2</v>
      </c>
      <c r="G6" s="141">
        <v>-1.5687739999999999E-2</v>
      </c>
      <c r="H6" s="141">
        <v>9.1999999999999998E-3</v>
      </c>
      <c r="I6" s="141">
        <f t="shared" ref="I6:I11" si="5">C6</f>
        <v>9.1814099999999992E-3</v>
      </c>
      <c r="J6" s="141">
        <v>1.0800000000000001E-2</v>
      </c>
      <c r="K6" s="141">
        <v>1.0508873261068301E-2</v>
      </c>
      <c r="L6" s="141">
        <v>1.057060144390198E-2</v>
      </c>
      <c r="M6" s="141">
        <v>8.2000000000000007E-3</v>
      </c>
      <c r="N6" s="141">
        <v>9.9000000000000008E-3</v>
      </c>
      <c r="O6" s="141">
        <v>8.0000000000000002E-3</v>
      </c>
      <c r="P6" s="141">
        <v>0.01</v>
      </c>
      <c r="Q6" s="141">
        <v>8.6E-3</v>
      </c>
      <c r="R6" s="141">
        <v>1.1299999999999999E-2</v>
      </c>
      <c r="S6" s="141">
        <v>9.5105764822804861E-3</v>
      </c>
      <c r="T6" s="141">
        <v>1.038683344367408E-2</v>
      </c>
      <c r="U6" s="141">
        <v>6.99271951082725E-3</v>
      </c>
      <c r="V6" s="141">
        <v>9.9846744172160662E-3</v>
      </c>
      <c r="W6" s="141">
        <v>1.2200000000000001E-2</v>
      </c>
      <c r="X6" s="141">
        <v>9.8841169237406934E-3</v>
      </c>
      <c r="Y6" s="141">
        <v>1.204844326919585E-2</v>
      </c>
      <c r="Z6" s="141">
        <v>8.5034893817925727E-3</v>
      </c>
      <c r="AA6" s="141">
        <v>1.04E-2</v>
      </c>
      <c r="AB6" s="141">
        <v>8.8959999999999994E-3</v>
      </c>
      <c r="AC6" s="141">
        <v>4.346E-3</v>
      </c>
      <c r="AD6" s="141">
        <f>C6</f>
        <v>9.1814099999999992E-3</v>
      </c>
      <c r="AE6" s="141">
        <f>C6</f>
        <v>9.1814099999999992E-3</v>
      </c>
      <c r="AF6" s="141">
        <v>1.07116E-2</v>
      </c>
      <c r="AG6" s="141">
        <v>1.21131E-2</v>
      </c>
      <c r="AH6" s="141">
        <v>2.2230000000000001E-3</v>
      </c>
      <c r="AI6" s="141">
        <v>-5.9999999999999995E-4</v>
      </c>
      <c r="AJ6" s="141">
        <v>1.43155E-2</v>
      </c>
      <c r="AK6" s="141">
        <v>2.3240000000000001E-3</v>
      </c>
      <c r="AL6" s="141">
        <v>-2.8E-3</v>
      </c>
      <c r="AM6" s="141">
        <v>8.3899999999999999E-3</v>
      </c>
      <c r="AN6" s="141">
        <v>1.00108E-2</v>
      </c>
      <c r="AO6" s="141">
        <v>1.1312300000000001E-2</v>
      </c>
      <c r="AP6" s="141">
        <v>4.5490000000000001E-3</v>
      </c>
      <c r="AQ6" s="141">
        <v>4.4000000000000002E-4</v>
      </c>
      <c r="AR6" s="141">
        <f>C6</f>
        <v>9.1814099999999992E-3</v>
      </c>
      <c r="AS6" s="141">
        <v>-6.9999999999999999E-4</v>
      </c>
      <c r="AT6" s="141">
        <v>-1.1599999999999999E-2</v>
      </c>
      <c r="AU6" s="141">
        <v>5.5000000000000003E-4</v>
      </c>
      <c r="AV6" s="141">
        <v>2.13232E-2</v>
      </c>
      <c r="AW6" s="141">
        <v>3.9743199999999999E-2</v>
      </c>
      <c r="AX6" s="141">
        <v>3.0332999999999999E-2</v>
      </c>
      <c r="AY6" s="141">
        <v>2.8731199999999998E-2</v>
      </c>
      <c r="AZ6" s="141">
        <v>1.0111E-2</v>
      </c>
      <c r="BA6" s="141">
        <v>1.07116E-2</v>
      </c>
      <c r="BB6" s="141">
        <f>F6</f>
        <v>2.502331E-2</v>
      </c>
      <c r="BC6" s="141">
        <v>4.24461E-2</v>
      </c>
      <c r="BD6" s="141">
        <v>-3.8E-3</v>
      </c>
      <c r="BE6" s="141">
        <v>-1.3599999999999999E-2</v>
      </c>
      <c r="BF6" s="141">
        <v>-3.5299999999999998E-2</v>
      </c>
      <c r="BG6" s="141">
        <v>-2.7400000000000001E-2</v>
      </c>
      <c r="BH6" s="141">
        <v>5.2757400000000003E-2</v>
      </c>
      <c r="BI6" s="141">
        <v>3.3636600000000003E-2</v>
      </c>
      <c r="BJ6" s="141">
        <v>6.0766000000000001E-2</v>
      </c>
      <c r="BK6" s="141">
        <v>3.74407E-2</v>
      </c>
      <c r="BL6" s="141">
        <v>2.8831300000000001E-2</v>
      </c>
    </row>
    <row r="7" spans="1:64">
      <c r="A7">
        <v>36</v>
      </c>
      <c r="B7" s="128" t="s">
        <v>2229</v>
      </c>
      <c r="C7" s="135">
        <v>1.1233150000000001E-2</v>
      </c>
      <c r="D7" s="135">
        <v>2.3E-3</v>
      </c>
      <c r="E7" s="135">
        <v>1.1233150000000001E-2</v>
      </c>
      <c r="F7" s="135">
        <v>3.737795E-2</v>
      </c>
      <c r="G7" s="135">
        <v>1.9037330000000002E-2</v>
      </c>
      <c r="H7" s="135">
        <v>1.12E-2</v>
      </c>
      <c r="I7" s="141">
        <f t="shared" si="5"/>
        <v>1.1233150000000001E-2</v>
      </c>
      <c r="J7" s="135">
        <v>1.38E-2</v>
      </c>
      <c r="K7" s="135">
        <v>1.34581670985718E-2</v>
      </c>
      <c r="L7" s="135">
        <v>1.351068327956262E-2</v>
      </c>
      <c r="M7" s="135">
        <v>2.8799999999999999E-2</v>
      </c>
      <c r="N7" s="135">
        <v>1.43E-2</v>
      </c>
      <c r="O7" s="135">
        <v>1.18E-2</v>
      </c>
      <c r="P7" s="135">
        <v>1.4200000000000001E-2</v>
      </c>
      <c r="Q7" s="135">
        <v>1.26E-2</v>
      </c>
      <c r="R7" s="135">
        <v>1.4800000000000001E-2</v>
      </c>
      <c r="S7" s="135">
        <v>1.4548993549836631E-2</v>
      </c>
      <c r="T7" s="135">
        <v>1.372914679505732E-2</v>
      </c>
      <c r="U7" s="135">
        <v>1.2630520045478599E-2</v>
      </c>
      <c r="V7" s="135">
        <v>1.9825751740086831E-2</v>
      </c>
      <c r="W7" s="135">
        <v>1.2200000000000001E-2</v>
      </c>
      <c r="X7" s="135">
        <v>8.2896535544270122E-3</v>
      </c>
      <c r="Y7" s="135">
        <v>5.747737386548657E-3</v>
      </c>
      <c r="Z7" s="135">
        <v>1.8983306348598909E-2</v>
      </c>
      <c r="AA7" s="135">
        <v>1.04E-2</v>
      </c>
      <c r="AB7" s="135">
        <v>1.1209999999999999E-2</v>
      </c>
      <c r="AC7" s="135">
        <v>2.9326100000000001E-2</v>
      </c>
      <c r="AD7" s="141">
        <f t="shared" ref="AD7:AD17" si="6">C7</f>
        <v>1.1233150000000001E-2</v>
      </c>
      <c r="AE7" s="141">
        <f t="shared" ref="AE7:AE9" si="7">C7</f>
        <v>1.1233150000000001E-2</v>
      </c>
      <c r="AF7" s="135">
        <v>2.1419000000000001E-2</v>
      </c>
      <c r="AG7" s="135">
        <v>1.7315299999999999E-2</v>
      </c>
      <c r="AH7" s="135">
        <v>9.9880000000000004E-3</v>
      </c>
      <c r="AI7" s="135">
        <v>9.9880000000000004E-3</v>
      </c>
      <c r="AJ7" s="135">
        <v>2.7230000000000002E-3</v>
      </c>
      <c r="AK7" s="135">
        <v>-1.1999999999999999E-3</v>
      </c>
      <c r="AL7" s="135">
        <v>-1.04E-2</v>
      </c>
      <c r="AM7" s="135">
        <v>2.0618299999999999E-2</v>
      </c>
      <c r="AN7" s="135">
        <v>1.4212600000000001E-2</v>
      </c>
      <c r="AO7" s="135">
        <v>-5.0000000000000001E-4</v>
      </c>
      <c r="AP7" s="135">
        <v>-7.8000000000000014E-3</v>
      </c>
      <c r="AQ7" s="135">
        <v>-2.6800000000000001E-2</v>
      </c>
      <c r="AR7" s="141">
        <f t="shared" ref="AR7:AR18" si="8">C7</f>
        <v>1.1233150000000001E-2</v>
      </c>
      <c r="AS7" s="135">
        <v>8.4749999999999999E-3</v>
      </c>
      <c r="AT7" s="135">
        <v>1.55137E-2</v>
      </c>
      <c r="AU7" s="135">
        <v>1.2911499999999999E-2</v>
      </c>
      <c r="AV7" s="135">
        <v>1.90168E-2</v>
      </c>
      <c r="AW7" s="135">
        <v>5.7751299999999998E-2</v>
      </c>
      <c r="AX7" s="135">
        <v>9.9988900000000006E-2</v>
      </c>
      <c r="AY7" s="135">
        <v>9.1080999999999995E-2</v>
      </c>
      <c r="AZ7" s="135">
        <v>0.11751</v>
      </c>
      <c r="BA7" s="135">
        <v>0.11860999999999999</v>
      </c>
      <c r="BB7" s="141">
        <f t="shared" ref="BB7:BB10" si="9">F7</f>
        <v>3.737795E-2</v>
      </c>
      <c r="BC7" s="135">
        <v>8.3774399999999999E-2</v>
      </c>
      <c r="BD7" s="135">
        <v>0.12001000000000001</v>
      </c>
      <c r="BE7" s="135">
        <v>8.2473299999999999E-2</v>
      </c>
      <c r="BF7" s="135">
        <v>7.83697E-2</v>
      </c>
      <c r="BG7" s="135">
        <v>5.8652100000000013E-2</v>
      </c>
      <c r="BH7" s="135">
        <v>8.9179300000000003E-2</v>
      </c>
      <c r="BI7" s="135">
        <v>2.85253E-2</v>
      </c>
      <c r="BJ7" s="135">
        <v>0.11481</v>
      </c>
      <c r="BK7" s="135">
        <v>0.1105983</v>
      </c>
      <c r="BL7" s="135">
        <v>3.5031100000000003E-2</v>
      </c>
    </row>
    <row r="8" spans="1:64">
      <c r="A8">
        <v>35</v>
      </c>
      <c r="B8" s="128" t="s">
        <v>2230</v>
      </c>
      <c r="C8" s="137">
        <v>1.071982E-2</v>
      </c>
      <c r="D8" s="137">
        <v>-8.0000000000000004E-4</v>
      </c>
      <c r="E8" s="137">
        <v>1.071982E-2</v>
      </c>
      <c r="F8" s="137">
        <v>9.0016370000000012E-2</v>
      </c>
      <c r="G8" s="137">
        <v>-5.4298550000000001E-2</v>
      </c>
      <c r="H8" s="137">
        <v>1.0699999999999999E-2</v>
      </c>
      <c r="I8" s="141">
        <f t="shared" si="5"/>
        <v>1.071982E-2</v>
      </c>
      <c r="J8" s="137">
        <v>1.32E-2</v>
      </c>
      <c r="K8" s="137">
        <v>1.2872903146209201E-2</v>
      </c>
      <c r="L8" s="137">
        <v>1.29310132503575E-2</v>
      </c>
      <c r="M8" s="137">
        <v>2.41E-2</v>
      </c>
      <c r="N8" s="137">
        <v>1.29E-2</v>
      </c>
      <c r="O8" s="137">
        <v>1.3899999999999999E-2</v>
      </c>
      <c r="P8" s="137">
        <v>1.24E-2</v>
      </c>
      <c r="Q8" s="137">
        <v>1.24E-2</v>
      </c>
      <c r="R8" s="137">
        <v>1.3299999999999999E-2</v>
      </c>
      <c r="S8" s="137">
        <v>1.381794470625897E-2</v>
      </c>
      <c r="T8" s="137">
        <v>1.5031598778778349E-2</v>
      </c>
      <c r="U8" s="137">
        <v>1.5077948079886159E-2</v>
      </c>
      <c r="V8" s="137">
        <v>2.0076509399873599E-2</v>
      </c>
      <c r="W8" s="137">
        <v>1.2200000000000001E-2</v>
      </c>
      <c r="X8" s="137">
        <v>8.0882684573166941E-3</v>
      </c>
      <c r="Y8" s="137">
        <v>1.1997800059711629E-2</v>
      </c>
      <c r="Z8" s="137">
        <v>1.510509521381409E-2</v>
      </c>
      <c r="AA8" s="137">
        <v>1.04E-2</v>
      </c>
      <c r="AB8" s="137">
        <v>1.0699E-2</v>
      </c>
      <c r="AC8" s="137">
        <v>2.34218E-2</v>
      </c>
      <c r="AD8" s="141">
        <f t="shared" si="6"/>
        <v>1.071982E-2</v>
      </c>
      <c r="AE8" s="141">
        <f t="shared" si="7"/>
        <v>1.071982E-2</v>
      </c>
      <c r="AF8" s="137">
        <v>2.0919500000000001E-2</v>
      </c>
      <c r="AG8" s="137">
        <v>1.2511599999999999E-2</v>
      </c>
      <c r="AH8" s="137">
        <v>-1E-4</v>
      </c>
      <c r="AI8" s="137">
        <v>-4.7999999999999996E-3</v>
      </c>
      <c r="AJ8" s="137">
        <v>2.3822099999999999E-2</v>
      </c>
      <c r="AK8" s="137">
        <v>-1.9E-3</v>
      </c>
      <c r="AL8" s="137">
        <v>-1.24E-2</v>
      </c>
      <c r="AM8" s="137">
        <v>2.5230000000000001E-3</v>
      </c>
      <c r="AN8" s="137">
        <v>1.2411500000000001E-2</v>
      </c>
      <c r="AO8" s="137">
        <v>6.6610000000000003E-3</v>
      </c>
      <c r="AP8" s="137">
        <v>-3.3000000000000002E-2</v>
      </c>
      <c r="AQ8" s="137">
        <v>-7.4800000000000005E-2</v>
      </c>
      <c r="AR8" s="141">
        <f t="shared" si="8"/>
        <v>1.071982E-2</v>
      </c>
      <c r="AS8" s="137">
        <v>1.5814700000000001E-2</v>
      </c>
      <c r="AT8" s="137">
        <v>4.9946499999999998E-2</v>
      </c>
      <c r="AU8" s="137">
        <v>3.0228100000000001E-2</v>
      </c>
      <c r="AV8" s="137">
        <v>5.93553E-2</v>
      </c>
      <c r="AW8" s="137">
        <v>3.9937100000000003E-2</v>
      </c>
      <c r="AX8" s="137">
        <v>8.8081999999999994E-2</v>
      </c>
      <c r="AY8" s="137">
        <v>7.9273800000000005E-2</v>
      </c>
      <c r="AZ8" s="137">
        <v>9.2285900000000004E-2</v>
      </c>
      <c r="BA8" s="137">
        <v>9.2085799999999995E-2</v>
      </c>
      <c r="BB8" s="141">
        <f t="shared" si="9"/>
        <v>9.0016370000000012E-2</v>
      </c>
      <c r="BC8" s="137">
        <v>0.11341</v>
      </c>
      <c r="BD8" s="137">
        <v>8.2376699999999997E-2</v>
      </c>
      <c r="BE8" s="137">
        <v>5.87547E-2</v>
      </c>
      <c r="BF8" s="137">
        <v>5.8554500000000002E-2</v>
      </c>
      <c r="BG8" s="137">
        <v>4.8545199999999997E-2</v>
      </c>
      <c r="BH8" s="137">
        <v>0.1023954</v>
      </c>
      <c r="BI8" s="137">
        <v>7.3668600000000001E-2</v>
      </c>
      <c r="BJ8" s="137">
        <v>0.18701000000000001</v>
      </c>
      <c r="BK8" s="137">
        <v>7.2067099999999995E-2</v>
      </c>
      <c r="BL8" s="137">
        <v>9.4087599999999993E-2</v>
      </c>
    </row>
    <row r="9" spans="1:64">
      <c r="A9">
        <v>34</v>
      </c>
      <c r="B9" s="128" t="s">
        <v>2231</v>
      </c>
      <c r="C9" s="135">
        <v>1.071982E-2</v>
      </c>
      <c r="D9" s="135">
        <v>1.1999999999999999E-3</v>
      </c>
      <c r="E9" s="135">
        <v>1.071982E-2</v>
      </c>
      <c r="F9" s="135">
        <v>3.2653719999999997E-2</v>
      </c>
      <c r="G9" s="135">
        <v>-1.612301E-2</v>
      </c>
      <c r="H9" s="135">
        <v>1.0699999999999999E-2</v>
      </c>
      <c r="I9" s="141">
        <f t="shared" si="5"/>
        <v>1.071982E-2</v>
      </c>
      <c r="J9" s="135">
        <v>1.26E-2</v>
      </c>
      <c r="K9" s="135">
        <v>1.22987498790343E-2</v>
      </c>
      <c r="L9" s="135">
        <v>1.238639058476299E-2</v>
      </c>
      <c r="M9" s="135">
        <v>2.4899999999999999E-2</v>
      </c>
      <c r="N9" s="135">
        <v>1.2200000000000001E-2</v>
      </c>
      <c r="O9" s="135">
        <v>1.35E-2</v>
      </c>
      <c r="P9" s="135">
        <v>1.35E-2</v>
      </c>
      <c r="Q9" s="135">
        <v>1.23E-2</v>
      </c>
      <c r="R9" s="135">
        <v>1.21E-2</v>
      </c>
      <c r="S9" s="135">
        <v>1.363393724163631E-2</v>
      </c>
      <c r="T9" s="135">
        <v>1.254438256306911E-2</v>
      </c>
      <c r="U9" s="135">
        <v>1.548650765333481E-2</v>
      </c>
      <c r="V9" s="135">
        <v>1.517448878713101E-2</v>
      </c>
      <c r="W9" s="135">
        <v>1.2927405092888479E-2</v>
      </c>
      <c r="X9" s="135">
        <v>1.360110569680106E-2</v>
      </c>
      <c r="Y9" s="135">
        <v>1.4280966785896959E-2</v>
      </c>
      <c r="Z9" s="135">
        <v>1.857843421292138E-2</v>
      </c>
      <c r="AA9" s="135">
        <v>1.04E-2</v>
      </c>
      <c r="AB9" s="135">
        <v>1.0496999999999999E-2</v>
      </c>
      <c r="AC9" s="135">
        <v>2.25209E-2</v>
      </c>
      <c r="AD9" s="141">
        <f t="shared" si="6"/>
        <v>1.071982E-2</v>
      </c>
      <c r="AE9" s="141">
        <f t="shared" si="7"/>
        <v>1.071982E-2</v>
      </c>
      <c r="AF9" s="135">
        <v>7.9730000000000009E-3</v>
      </c>
      <c r="AG9" s="135">
        <v>4.0137399999999997E-2</v>
      </c>
      <c r="AH9" s="135">
        <v>1.0910100000000001E-2</v>
      </c>
      <c r="AI9" s="135">
        <v>1.1811E-2</v>
      </c>
      <c r="AJ9" s="135">
        <v>1.2511599999999999E-2</v>
      </c>
      <c r="AK9" s="135">
        <v>2.31215E-2</v>
      </c>
      <c r="AL9" s="135">
        <v>3.29307E-2</v>
      </c>
      <c r="AM9" s="135">
        <v>1.4813700000000001E-2</v>
      </c>
      <c r="AN9" s="135">
        <v>1.35126E-2</v>
      </c>
      <c r="AO9" s="135">
        <v>8.2760000000000004E-3</v>
      </c>
      <c r="AP9" s="135">
        <v>-2.12E-2</v>
      </c>
      <c r="AQ9" s="135">
        <v>-5.28E-2</v>
      </c>
      <c r="AR9" s="141">
        <f t="shared" si="8"/>
        <v>1.071982E-2</v>
      </c>
      <c r="AS9" s="135">
        <v>2.19204E-2</v>
      </c>
      <c r="AT9" s="135">
        <v>2.13198E-2</v>
      </c>
      <c r="AU9" s="135">
        <v>1.5214200000000001E-2</v>
      </c>
      <c r="AV9" s="135">
        <v>3.0828700000000001E-2</v>
      </c>
      <c r="AW9" s="135">
        <v>2.1820200000000001E-2</v>
      </c>
      <c r="AX9" s="135">
        <v>2.8726700000000001E-2</v>
      </c>
      <c r="AY9" s="135">
        <v>5.2548900000000003E-2</v>
      </c>
      <c r="AZ9" s="135">
        <v>3.8035399999999997E-2</v>
      </c>
      <c r="BA9" s="135">
        <v>3.8435799999999999E-2</v>
      </c>
      <c r="BB9" s="141">
        <f t="shared" si="9"/>
        <v>3.2653719999999997E-2</v>
      </c>
      <c r="BC9" s="135">
        <v>6.0756600000000001E-2</v>
      </c>
      <c r="BD9" s="135">
        <v>4.8344999999999999E-2</v>
      </c>
      <c r="BE9" s="135">
        <v>0.10309599999999999</v>
      </c>
      <c r="BF9" s="135">
        <v>7.9874399999999998E-2</v>
      </c>
      <c r="BG9" s="135">
        <v>2.8126100000000001E-2</v>
      </c>
      <c r="BH9" s="135">
        <v>3.4331899999999999E-2</v>
      </c>
      <c r="BI9" s="135">
        <v>4.0337500000000012E-2</v>
      </c>
      <c r="BJ9" s="135">
        <v>6.2458100000000003E-2</v>
      </c>
      <c r="BK9" s="135">
        <v>3.4231900000000003E-2</v>
      </c>
      <c r="BL9" s="135">
        <v>3.1529300000000003E-2</v>
      </c>
    </row>
    <row r="10" spans="1:64">
      <c r="A10">
        <v>33</v>
      </c>
      <c r="B10" s="128" t="s">
        <v>2232</v>
      </c>
      <c r="C10" s="137">
        <v>1.1392660000000001E-2</v>
      </c>
      <c r="D10" s="137">
        <v>2.3E-3</v>
      </c>
      <c r="E10" s="137">
        <v>1.137496E-2</v>
      </c>
      <c r="F10" s="137">
        <v>-5.0853029999999987E-2</v>
      </c>
      <c r="G10" s="137">
        <v>3.8047030000000003E-2</v>
      </c>
      <c r="H10" s="137">
        <v>1.14E-2</v>
      </c>
      <c r="I10" s="141">
        <f t="shared" si="5"/>
        <v>1.1392660000000001E-2</v>
      </c>
      <c r="J10" s="137">
        <v>1.32E-2</v>
      </c>
      <c r="K10" s="137">
        <v>1.28821930132079E-2</v>
      </c>
      <c r="L10" s="137">
        <v>1.294609284768633E-2</v>
      </c>
      <c r="M10" s="137">
        <v>1.7999999999999999E-2</v>
      </c>
      <c r="N10" s="137">
        <v>1.54E-2</v>
      </c>
      <c r="O10" s="137">
        <v>1.61E-2</v>
      </c>
      <c r="P10" s="137">
        <v>1.6299999999999999E-2</v>
      </c>
      <c r="Q10" s="137">
        <v>1.34E-2</v>
      </c>
      <c r="R10" s="137">
        <v>1.1299999999999999E-2</v>
      </c>
      <c r="S10" s="137">
        <v>1.6514192857520541E-2</v>
      </c>
      <c r="T10" s="137">
        <v>1.556219746235632E-2</v>
      </c>
      <c r="U10" s="137">
        <v>1.1405577275832361E-2</v>
      </c>
      <c r="V10" s="137">
        <v>9.0179801090937151E-3</v>
      </c>
      <c r="W10" s="137">
        <v>1.405876741914547E-2</v>
      </c>
      <c r="X10" s="137">
        <v>1.3491052433183491E-2</v>
      </c>
      <c r="Y10" s="137">
        <v>1.4569121222009819E-2</v>
      </c>
      <c r="Z10" s="137">
        <v>-5.0495745574471451E-3</v>
      </c>
      <c r="AA10" s="137">
        <v>1.04E-2</v>
      </c>
      <c r="AB10" s="137">
        <v>1.141E-2</v>
      </c>
      <c r="AC10" s="137">
        <v>2.0017500000000001E-2</v>
      </c>
      <c r="AD10" s="141">
        <f t="shared" si="6"/>
        <v>1.1392660000000001E-2</v>
      </c>
      <c r="AE10" s="137">
        <v>-1.9E-3</v>
      </c>
      <c r="AF10" s="137">
        <v>7.2619999999999994E-3</v>
      </c>
      <c r="AG10" s="137">
        <v>1.9517099999999999E-2</v>
      </c>
      <c r="AH10" s="137">
        <v>5.0439999999999999E-3</v>
      </c>
      <c r="AI10" s="137">
        <v>2.6220000000000002E-3</v>
      </c>
      <c r="AJ10" s="137">
        <v>-8.1000000000000013E-3</v>
      </c>
      <c r="AK10" s="137">
        <v>3.026E-3</v>
      </c>
      <c r="AL10" s="137">
        <v>-2.5999999999999999E-3</v>
      </c>
      <c r="AM10" s="137">
        <v>5.5469999999999998E-3</v>
      </c>
      <c r="AN10" s="137">
        <v>1.63143E-2</v>
      </c>
      <c r="AO10" s="137">
        <v>-3.2000000000000002E-3</v>
      </c>
      <c r="AP10" s="137">
        <v>1.6314200000000001E-2</v>
      </c>
      <c r="AQ10" s="137">
        <v>2.1418800000000002E-2</v>
      </c>
      <c r="AR10" s="141">
        <f t="shared" si="8"/>
        <v>1.1392660000000001E-2</v>
      </c>
      <c r="AS10" s="137">
        <v>-2.9999999999999997E-4</v>
      </c>
      <c r="AT10" s="137">
        <v>-1.8800000000000001E-2</v>
      </c>
      <c r="AU10" s="137">
        <v>-4.4999999999999997E-3</v>
      </c>
      <c r="AV10" s="137">
        <v>-2.76E-2</v>
      </c>
      <c r="AW10" s="137">
        <v>-4.2799999999999998E-2</v>
      </c>
      <c r="AX10" s="137">
        <v>-4.0800000000000003E-2</v>
      </c>
      <c r="AY10" s="137">
        <v>-4.0899999999999999E-2</v>
      </c>
      <c r="AZ10" s="137">
        <v>-5.2999999999999999E-2</v>
      </c>
      <c r="BA10" s="137">
        <v>-5.2200000000000003E-2</v>
      </c>
      <c r="BB10" s="141">
        <f t="shared" si="9"/>
        <v>-5.0853029999999987E-2</v>
      </c>
      <c r="BC10" s="137">
        <v>-6.5700000000000008E-2</v>
      </c>
      <c r="BD10" s="137">
        <v>-6.5100000000000005E-2</v>
      </c>
      <c r="BE10" s="137">
        <v>-3.8300000000000001E-2</v>
      </c>
      <c r="BF10" s="137">
        <v>1.1197E-2</v>
      </c>
      <c r="BG10" s="137">
        <v>-4.7100000000000003E-2</v>
      </c>
      <c r="BH10" s="137">
        <v>-3.8300000000000001E-2</v>
      </c>
      <c r="BI10" s="137">
        <v>-1.12E-2</v>
      </c>
      <c r="BJ10" s="137">
        <v>-9.2100000000000015E-2</v>
      </c>
      <c r="BK10" s="137">
        <v>-6.3500000000000001E-2</v>
      </c>
      <c r="BL10" s="137">
        <v>-3.4500000000000003E-2</v>
      </c>
    </row>
    <row r="11" spans="1:64">
      <c r="A11">
        <v>32</v>
      </c>
      <c r="B11" s="128" t="s">
        <v>2233</v>
      </c>
      <c r="C11" s="135">
        <v>9.7467600000000001E-3</v>
      </c>
      <c r="D11" s="135">
        <v>2.5999999999999999E-3</v>
      </c>
      <c r="E11" s="135">
        <v>9.7290199999999997E-3</v>
      </c>
      <c r="F11" s="135">
        <v>7.1137600000000002E-3</v>
      </c>
      <c r="G11" s="135">
        <v>1.7411980000000001E-2</v>
      </c>
      <c r="H11" s="135">
        <v>9.7000000000000003E-3</v>
      </c>
      <c r="I11" s="141">
        <f t="shared" si="5"/>
        <v>9.7467600000000001E-3</v>
      </c>
      <c r="J11" s="135">
        <v>1.1299999999999999E-2</v>
      </c>
      <c r="K11" s="135">
        <v>1.10552777125861E-2</v>
      </c>
      <c r="L11" s="135">
        <v>1.11146914625766E-2</v>
      </c>
      <c r="M11" s="135">
        <v>9.1999999999999998E-3</v>
      </c>
      <c r="N11" s="135">
        <v>1.32E-2</v>
      </c>
      <c r="O11" s="135">
        <v>1.1900000000000001E-2</v>
      </c>
      <c r="P11" s="135">
        <v>1.21E-2</v>
      </c>
      <c r="Q11" s="135">
        <v>1.06E-2</v>
      </c>
      <c r="R11" s="135">
        <v>7.1999999999999998E-3</v>
      </c>
      <c r="S11" s="135">
        <v>1.199892517123158E-2</v>
      </c>
      <c r="T11" s="135">
        <v>1.1719351719884811E-2</v>
      </c>
      <c r="U11" s="135">
        <v>8.6869726318408169E-3</v>
      </c>
      <c r="V11" s="135">
        <v>6.7818999811408709E-3</v>
      </c>
      <c r="W11" s="135">
        <v>1.1977738812386731E-2</v>
      </c>
      <c r="X11" s="135">
        <v>1.347784505934513E-2</v>
      </c>
      <c r="Y11" s="135">
        <v>1.2875973358731359E-2</v>
      </c>
      <c r="Z11" s="135">
        <v>6.0122088005352134E-3</v>
      </c>
      <c r="AA11" s="135">
        <v>8.8287179634511936E-3</v>
      </c>
      <c r="AB11" s="135">
        <v>9.698E-3</v>
      </c>
      <c r="AC11" s="135">
        <v>1.0810999999999999E-2</v>
      </c>
      <c r="AD11" s="141">
        <f t="shared" si="6"/>
        <v>9.7467600000000001E-3</v>
      </c>
      <c r="AE11" s="135">
        <v>-1.15E-2</v>
      </c>
      <c r="AF11" s="135">
        <v>1.4139999999999999E-3</v>
      </c>
      <c r="AG11" s="135">
        <v>2.7328000000000002E-2</v>
      </c>
      <c r="AH11" s="135">
        <v>-9.3999999999999986E-3</v>
      </c>
      <c r="AI11" s="135">
        <v>-1.83E-2</v>
      </c>
      <c r="AJ11" s="135">
        <v>-1.5299999999999999E-2</v>
      </c>
      <c r="AK11" s="135">
        <v>3.0300000000000001E-3</v>
      </c>
      <c r="AL11" s="135">
        <v>-2E-3</v>
      </c>
      <c r="AM11" s="135">
        <v>2.23229E-2</v>
      </c>
      <c r="AN11" s="135">
        <v>1.2112299999999999E-2</v>
      </c>
      <c r="AO11" s="135">
        <v>9.3939999999999996E-3</v>
      </c>
      <c r="AP11" s="135">
        <v>5.5560000000000002E-3</v>
      </c>
      <c r="AQ11" s="135">
        <v>7.6999999999999996E-4</v>
      </c>
      <c r="AR11" s="141">
        <f t="shared" si="8"/>
        <v>9.7467600000000001E-3</v>
      </c>
      <c r="AS11" s="135">
        <v>8.1829999999999993E-3</v>
      </c>
      <c r="AT11" s="135">
        <v>2.9930700000000001E-2</v>
      </c>
      <c r="AU11" s="135">
        <v>1.9019500000000002E-2</v>
      </c>
      <c r="AV11" s="135">
        <v>-1.2999999999999999E-2</v>
      </c>
      <c r="AW11" s="135">
        <v>-9.4999999999999998E-3</v>
      </c>
      <c r="AX11" s="135">
        <v>-1.9099999999999999E-2</v>
      </c>
      <c r="AY11" s="135">
        <v>-1.5100000000000001E-2</v>
      </c>
      <c r="AZ11" s="135">
        <v>-3.3999999999999998E-3</v>
      </c>
      <c r="BA11" s="135">
        <v>-2.3999999999999998E-3</v>
      </c>
      <c r="BB11" s="135">
        <v>-2.2499999999999999E-2</v>
      </c>
      <c r="BC11" s="135">
        <v>-8.8000000000000005E-3</v>
      </c>
      <c r="BD11" s="135">
        <v>-9.1999999999999998E-3</v>
      </c>
      <c r="BE11" s="135">
        <v>1.6216600000000001E-2</v>
      </c>
      <c r="BF11" s="135">
        <v>-9.3999999999999986E-3</v>
      </c>
      <c r="BG11" s="135">
        <v>-6.5000000000000006E-3</v>
      </c>
      <c r="BH11" s="135">
        <v>5.5560000000000002E-3</v>
      </c>
      <c r="BI11" s="135">
        <v>-2.0199999999999999E-2</v>
      </c>
      <c r="BJ11" s="135">
        <v>-2.8899999999999999E-2</v>
      </c>
      <c r="BK11" s="135">
        <v>-2.8199999999999999E-2</v>
      </c>
      <c r="BL11" s="135">
        <v>3.3E-4</v>
      </c>
    </row>
    <row r="12" spans="1:64">
      <c r="A12">
        <v>31</v>
      </c>
      <c r="B12" s="128" t="s">
        <v>2234</v>
      </c>
      <c r="C12" s="137">
        <v>9.975669999999999E-3</v>
      </c>
      <c r="D12" s="137">
        <v>2.3999999999999998E-3</v>
      </c>
      <c r="E12" s="137">
        <v>9.975669999999999E-3</v>
      </c>
      <c r="F12" s="137">
        <v>-2.9352679999999999E-2</v>
      </c>
      <c r="G12" s="137">
        <v>9.9648499999999991E-3</v>
      </c>
      <c r="H12" s="137">
        <v>0.01</v>
      </c>
      <c r="I12" s="137">
        <v>1.3383130000000021E-2</v>
      </c>
      <c r="J12" s="137">
        <v>5.0000000000000001E-3</v>
      </c>
      <c r="K12" s="137">
        <v>4.5397659737671497E-3</v>
      </c>
      <c r="L12" s="137">
        <v>4.7401502313255683E-3</v>
      </c>
      <c r="M12" s="137">
        <v>9.5999999999999992E-3</v>
      </c>
      <c r="N12" s="137">
        <v>1.1599999999999999E-2</v>
      </c>
      <c r="O12" s="137">
        <v>1.14E-2</v>
      </c>
      <c r="P12" s="137">
        <v>1.14E-2</v>
      </c>
      <c r="Q12" s="137">
        <v>1.0699999999999999E-2</v>
      </c>
      <c r="R12" s="137">
        <v>9.2999999999999992E-3</v>
      </c>
      <c r="S12" s="137">
        <v>8.5671603836594556E-3</v>
      </c>
      <c r="T12" s="137">
        <v>3.8528202408227852E-3</v>
      </c>
      <c r="U12" s="137">
        <v>6.7090393832269779E-3</v>
      </c>
      <c r="V12" s="137">
        <v>-8.7163950501256693E-4</v>
      </c>
      <c r="W12" s="137">
        <v>1.2233122224821541E-2</v>
      </c>
      <c r="X12" s="137">
        <v>9.8933151674522879E-3</v>
      </c>
      <c r="Y12" s="137">
        <v>1.044998590746804E-2</v>
      </c>
      <c r="Z12" s="137">
        <v>2.712558954365285E-4</v>
      </c>
      <c r="AA12" s="137">
        <v>1.0250934604483669E-2</v>
      </c>
      <c r="AB12" s="137">
        <v>9.7970000000000002E-3</v>
      </c>
      <c r="AC12" s="137">
        <v>1.29129E-2</v>
      </c>
      <c r="AD12" s="141">
        <f t="shared" si="6"/>
        <v>9.975669999999999E-3</v>
      </c>
      <c r="AE12" s="137">
        <v>-5.0000000000000001E-3</v>
      </c>
      <c r="AF12" s="137">
        <v>3.434E-3</v>
      </c>
      <c r="AG12" s="137">
        <v>4.7470000000000004E-3</v>
      </c>
      <c r="AH12" s="137">
        <v>-1.03E-2</v>
      </c>
      <c r="AI12" s="137">
        <v>-1.9199999999999998E-2</v>
      </c>
      <c r="AJ12" s="137">
        <v>-7.1000000000000004E-3</v>
      </c>
      <c r="AK12" s="137">
        <v>-3.0000000000000001E-3</v>
      </c>
      <c r="AL12" s="137">
        <v>-1.2699999999999999E-2</v>
      </c>
      <c r="AM12" s="137">
        <v>1.19119E-2</v>
      </c>
      <c r="AN12" s="137">
        <v>1.14114E-2</v>
      </c>
      <c r="AO12" s="137">
        <v>-1.44E-2</v>
      </c>
      <c r="AP12" s="137">
        <v>2.5240000000000002E-3</v>
      </c>
      <c r="AQ12" s="137">
        <v>-4.5999999999999999E-3</v>
      </c>
      <c r="AR12" s="141">
        <f t="shared" si="8"/>
        <v>9.975669999999999E-3</v>
      </c>
      <c r="AS12" s="137">
        <v>-4.7000000000000002E-3</v>
      </c>
      <c r="AT12" s="137">
        <v>3.82382E-2</v>
      </c>
      <c r="AU12" s="137">
        <v>2.3022999999999998E-2</v>
      </c>
      <c r="AV12" s="137">
        <v>-1.7500000000000002E-2</v>
      </c>
      <c r="AW12" s="137">
        <v>-4.7300000000000002E-2</v>
      </c>
      <c r="AX12" s="137">
        <v>-6.9699999999999998E-2</v>
      </c>
      <c r="AY12" s="137">
        <v>-5.6399999999999999E-2</v>
      </c>
      <c r="AZ12" s="137">
        <v>-4.7600000000000003E-2</v>
      </c>
      <c r="BA12" s="137">
        <v>-4.6899999999999997E-2</v>
      </c>
      <c r="BB12" s="137">
        <v>-6.3899999999999998E-2</v>
      </c>
      <c r="BC12" s="137">
        <v>-6.2399999999999997E-2</v>
      </c>
      <c r="BD12" s="137">
        <v>-5.0500000000000003E-2</v>
      </c>
      <c r="BE12" s="137">
        <v>-8.2699999999999996E-2</v>
      </c>
      <c r="BF12" s="137">
        <v>-9.7100000000000006E-2</v>
      </c>
      <c r="BG12" s="137">
        <v>-6.3600000000000004E-2</v>
      </c>
      <c r="BH12" s="137">
        <v>-2.81E-2</v>
      </c>
      <c r="BI12" s="137">
        <v>-3.8600000000000002E-2</v>
      </c>
      <c r="BJ12" s="137">
        <v>-6.2800000000000009E-2</v>
      </c>
      <c r="BK12" s="137">
        <v>-6.88E-2</v>
      </c>
      <c r="BL12" s="137">
        <v>-5.7000000000000002E-3</v>
      </c>
    </row>
    <row r="13" spans="1:64">
      <c r="A13">
        <v>30</v>
      </c>
      <c r="B13" s="128" t="s">
        <v>2235</v>
      </c>
      <c r="C13" s="135">
        <v>9.1776899999999988E-3</v>
      </c>
      <c r="D13" s="135">
        <v>2.8E-3</v>
      </c>
      <c r="E13" s="135">
        <v>9.1598800000000005E-3</v>
      </c>
      <c r="F13" s="135">
        <v>0.12539322999999999</v>
      </c>
      <c r="G13" s="135">
        <v>-2.4122589999999999E-2</v>
      </c>
      <c r="H13" s="135">
        <v>9.1999999999999998E-3</v>
      </c>
      <c r="I13" s="135">
        <v>1.093381138089411E-2</v>
      </c>
      <c r="J13" s="135">
        <v>1.2E-2</v>
      </c>
      <c r="K13" s="135">
        <v>1.1563736914065301E-2</v>
      </c>
      <c r="L13" s="135">
        <v>1.167417224975109E-2</v>
      </c>
      <c r="M13" s="135">
        <v>1.14E-2</v>
      </c>
      <c r="N13" s="135">
        <v>1.17E-2</v>
      </c>
      <c r="O13" s="135">
        <v>1.2500000000000001E-2</v>
      </c>
      <c r="P13" s="135">
        <v>1.1299999999999999E-2</v>
      </c>
      <c r="Q13" s="135">
        <v>1.09E-2</v>
      </c>
      <c r="R13" s="135">
        <v>1.14E-2</v>
      </c>
      <c r="S13" s="135">
        <v>1.1888371864233751E-2</v>
      </c>
      <c r="T13" s="135">
        <v>7.9554073706888939E-3</v>
      </c>
      <c r="U13" s="135">
        <v>7.9732925306466029E-3</v>
      </c>
      <c r="V13" s="135">
        <v>1.043301110092831E-2</v>
      </c>
      <c r="W13" s="135">
        <v>1.1358887228099411E-2</v>
      </c>
      <c r="X13" s="135">
        <v>2.4422976759721489E-3</v>
      </c>
      <c r="Y13" s="135">
        <v>1.4670669868387391E-2</v>
      </c>
      <c r="Z13" s="135">
        <v>3.9570314003458673E-3</v>
      </c>
      <c r="AA13" s="135">
        <v>1.144217687074844E-2</v>
      </c>
      <c r="AB13" s="135">
        <v>8.9960000000000005E-3</v>
      </c>
      <c r="AC13" s="135">
        <v>8.6929999999999993E-3</v>
      </c>
      <c r="AD13" s="141">
        <f t="shared" si="6"/>
        <v>9.1776899999999988E-3</v>
      </c>
      <c r="AE13" s="135">
        <v>2.8931499999999999E-2</v>
      </c>
      <c r="AF13" s="135">
        <v>2.4326400000000001E-2</v>
      </c>
      <c r="AG13" s="135">
        <v>3.3436400000000012E-2</v>
      </c>
      <c r="AH13" s="135">
        <v>4.2346099999999998E-2</v>
      </c>
      <c r="AI13" s="135">
        <v>6.0065300000000002E-2</v>
      </c>
      <c r="AJ13" s="135">
        <v>2.8130499999999999E-2</v>
      </c>
      <c r="AK13" s="135">
        <v>4.1745299999999999E-2</v>
      </c>
      <c r="AL13" s="135">
        <v>6.4770399999999992E-2</v>
      </c>
      <c r="AM13" s="135">
        <v>1.3129999999999999E-3</v>
      </c>
      <c r="AN13" s="135">
        <v>1.13122E-2</v>
      </c>
      <c r="AO13" s="135">
        <v>4.2245900000000003E-2</v>
      </c>
      <c r="AP13" s="135">
        <v>-8.0000000000000002E-3</v>
      </c>
      <c r="AQ13" s="135">
        <v>-2.3699999999999999E-2</v>
      </c>
      <c r="AR13" s="141">
        <f t="shared" si="8"/>
        <v>9.1776899999999988E-3</v>
      </c>
      <c r="AS13" s="135">
        <v>2.8731199999999998E-2</v>
      </c>
      <c r="AT13" s="135">
        <v>2.0021799999999999E-2</v>
      </c>
      <c r="AU13" s="135">
        <v>1.4716E-2</v>
      </c>
      <c r="AV13" s="135">
        <v>7.4080599999999996E-2</v>
      </c>
      <c r="AW13" s="135">
        <v>0.12611</v>
      </c>
      <c r="AX13" s="135">
        <v>9.9409999999999998E-2</v>
      </c>
      <c r="AY13" s="135">
        <v>0.10641</v>
      </c>
      <c r="AZ13" s="135">
        <v>0.14421</v>
      </c>
      <c r="BA13" s="135">
        <v>0.14491000000000001</v>
      </c>
      <c r="BB13" s="135">
        <v>0.11561</v>
      </c>
      <c r="BC13" s="135">
        <v>0.12331</v>
      </c>
      <c r="BD13" s="135">
        <v>0.13771</v>
      </c>
      <c r="BE13" s="135">
        <v>0.11311</v>
      </c>
      <c r="BF13" s="135">
        <v>0.10961</v>
      </c>
      <c r="BG13" s="135">
        <v>0.10310999999999999</v>
      </c>
      <c r="BH13" s="135">
        <v>0.10131</v>
      </c>
      <c r="BI13" s="135">
        <v>0.11131000000000001</v>
      </c>
      <c r="BJ13" s="135">
        <v>0.24192</v>
      </c>
      <c r="BK13" s="135">
        <v>0.13630999999999999</v>
      </c>
      <c r="BL13" s="135">
        <v>7.8485399999999997E-2</v>
      </c>
    </row>
    <row r="14" spans="1:64">
      <c r="A14">
        <v>29</v>
      </c>
      <c r="B14" s="128" t="s">
        <v>2236</v>
      </c>
      <c r="C14" s="137">
        <v>8.9631400000000014E-3</v>
      </c>
      <c r="D14" s="137">
        <v>5.6000000000000008E-3</v>
      </c>
      <c r="E14" s="137">
        <v>8.9452500000000001E-3</v>
      </c>
      <c r="F14" s="137">
        <v>5.3829099999999998E-2</v>
      </c>
      <c r="G14" s="137">
        <v>-1.9086209999999999E-2</v>
      </c>
      <c r="H14" s="137">
        <v>8.8999999999999999E-3</v>
      </c>
      <c r="I14" s="137">
        <v>1.085877876324459E-2</v>
      </c>
      <c r="J14" s="137">
        <v>1.18E-2</v>
      </c>
      <c r="K14" s="137">
        <v>1.16592585751083E-2</v>
      </c>
      <c r="L14" s="137">
        <v>1.1687315285918929E-2</v>
      </c>
      <c r="M14" s="137">
        <v>1.0999999999999999E-2</v>
      </c>
      <c r="N14" s="137">
        <v>7.4999999999999997E-3</v>
      </c>
      <c r="O14" s="137">
        <v>1.0800000000000001E-2</v>
      </c>
      <c r="P14" s="137">
        <v>1.0500000000000001E-2</v>
      </c>
      <c r="Q14" s="137">
        <v>1.04E-2</v>
      </c>
      <c r="R14" s="137">
        <v>1.01E-2</v>
      </c>
      <c r="S14" s="137">
        <v>1.085193617476587E-2</v>
      </c>
      <c r="T14" s="137">
        <v>6.0818621298230902E-3</v>
      </c>
      <c r="U14" s="137">
        <v>8.1967211606808199E-3</v>
      </c>
      <c r="V14" s="137">
        <v>1.1632834093268761E-2</v>
      </c>
      <c r="W14" s="137">
        <v>1.1170843854441561E-2</v>
      </c>
      <c r="X14" s="137">
        <v>1.4210020268816679E-2</v>
      </c>
      <c r="Y14" s="137">
        <v>8.3849968213569603E-3</v>
      </c>
      <c r="Z14" s="137">
        <v>1.621895226837489E-2</v>
      </c>
      <c r="AA14" s="137">
        <v>1.070693195917416E-2</v>
      </c>
      <c r="AB14" s="137">
        <v>8.8979999999999997E-3</v>
      </c>
      <c r="AC14" s="137">
        <v>1.11123E-2</v>
      </c>
      <c r="AD14" s="141">
        <f t="shared" si="6"/>
        <v>8.9631400000000014E-3</v>
      </c>
      <c r="AE14" s="137">
        <v>2.7230299999999999E-2</v>
      </c>
      <c r="AF14" s="137">
        <v>1.4516100000000001E-2</v>
      </c>
      <c r="AG14" s="137">
        <v>2.2625200000000002E-2</v>
      </c>
      <c r="AH14" s="137">
        <v>2.4226899999999999E-2</v>
      </c>
      <c r="AI14" s="137">
        <v>3.2636400000000003E-2</v>
      </c>
      <c r="AJ14" s="137">
        <v>4.7052300000000012E-2</v>
      </c>
      <c r="AK14" s="137">
        <v>1.75195E-2</v>
      </c>
      <c r="AL14" s="137">
        <v>2.2124600000000001E-2</v>
      </c>
      <c r="AM14" s="137">
        <v>2.7330400000000001E-2</v>
      </c>
      <c r="AN14" s="137">
        <v>1.0511700000000001E-2</v>
      </c>
      <c r="AO14" s="137">
        <v>6.7475199999999999E-2</v>
      </c>
      <c r="AP14" s="137">
        <v>1.70189E-2</v>
      </c>
      <c r="AQ14" s="137">
        <v>2.52281E-2</v>
      </c>
      <c r="AR14" s="141">
        <f t="shared" si="8"/>
        <v>8.9631400000000014E-3</v>
      </c>
      <c r="AS14" s="137">
        <v>3.2235899999999998E-2</v>
      </c>
      <c r="AT14" s="137">
        <v>4.2547399999999999E-2</v>
      </c>
      <c r="AU14" s="137">
        <v>2.52281E-2</v>
      </c>
      <c r="AV14" s="137">
        <v>4.3448399999999998E-2</v>
      </c>
      <c r="AW14" s="137">
        <v>3.20357E-2</v>
      </c>
      <c r="AX14" s="137">
        <v>2.00222E-2</v>
      </c>
      <c r="AY14" s="137">
        <v>5.7363900000000002E-2</v>
      </c>
      <c r="AZ14" s="137">
        <v>4.1245900000000002E-2</v>
      </c>
      <c r="BA14" s="137">
        <v>4.1746499999999999E-2</v>
      </c>
      <c r="BB14" s="137">
        <v>5.4160300000000001E-2</v>
      </c>
      <c r="BC14" s="137">
        <v>5.4160300000000001E-2</v>
      </c>
      <c r="BD14" s="137">
        <v>3.53394E-2</v>
      </c>
      <c r="BE14" s="137">
        <v>6.1668599999999997E-2</v>
      </c>
      <c r="BF14" s="137">
        <v>7.6585299999999995E-2</v>
      </c>
      <c r="BG14" s="137">
        <v>8.0389599999999992E-2</v>
      </c>
      <c r="BH14" s="137">
        <v>7.5283900000000001E-2</v>
      </c>
      <c r="BI14" s="137">
        <v>4.6752000000000002E-2</v>
      </c>
      <c r="BJ14" s="137">
        <v>7.91882E-2</v>
      </c>
      <c r="BK14" s="137">
        <v>4.2447199999999997E-2</v>
      </c>
      <c r="BL14" s="137">
        <v>4.46497E-2</v>
      </c>
    </row>
    <row r="15" spans="1:64">
      <c r="A15">
        <v>28</v>
      </c>
      <c r="B15" s="128" t="s">
        <v>2237</v>
      </c>
      <c r="C15" s="135">
        <v>9.6669000000000008E-3</v>
      </c>
      <c r="D15" s="135">
        <v>4.1999999999999997E-3</v>
      </c>
      <c r="E15" s="135">
        <v>9.6669000000000008E-3</v>
      </c>
      <c r="F15" s="135">
        <v>-4.7940889999999993E-2</v>
      </c>
      <c r="G15" s="135">
        <v>2.3175589999999999E-2</v>
      </c>
      <c r="H15" s="135">
        <v>9.7000000000000003E-3</v>
      </c>
      <c r="I15" s="135">
        <v>1.1766874131151409E-2</v>
      </c>
      <c r="J15" s="135">
        <v>1.14E-2</v>
      </c>
      <c r="K15" s="135">
        <v>1.11221677881999E-2</v>
      </c>
      <c r="L15" s="135">
        <v>1.118379664119562E-2</v>
      </c>
      <c r="M15" s="135">
        <v>1.5699999999999999E-2</v>
      </c>
      <c r="N15" s="135">
        <v>1.3899999999999999E-2</v>
      </c>
      <c r="O15" s="135">
        <v>1.3899999999999999E-2</v>
      </c>
      <c r="P15" s="135">
        <v>1.18E-2</v>
      </c>
      <c r="Q15" s="135">
        <v>1.11E-2</v>
      </c>
      <c r="R15" s="135">
        <v>9.1000000000000004E-3</v>
      </c>
      <c r="S15" s="135">
        <v>1.279464490676818E-2</v>
      </c>
      <c r="T15" s="135">
        <v>1.137292431487147E-2</v>
      </c>
      <c r="U15" s="135">
        <v>1.3451086117539649E-2</v>
      </c>
      <c r="V15" s="135">
        <v>1.4156730269618389E-2</v>
      </c>
      <c r="W15" s="135">
        <v>1.2075488504863291E-2</v>
      </c>
      <c r="X15" s="135">
        <v>1.265927153338486E-2</v>
      </c>
      <c r="Y15" s="135">
        <v>1.527152697274858E-2</v>
      </c>
      <c r="Z15" s="135">
        <v>-4.2418678703669546E-3</v>
      </c>
      <c r="AA15" s="135">
        <v>1.430222678239956E-2</v>
      </c>
      <c r="AB15" s="135">
        <v>9.5980000000000006E-3</v>
      </c>
      <c r="AC15" s="135">
        <v>1.942E-2</v>
      </c>
      <c r="AD15" s="141">
        <f t="shared" si="6"/>
        <v>9.6669000000000008E-3</v>
      </c>
      <c r="AE15" s="135">
        <v>-1.1999999999999999E-3</v>
      </c>
      <c r="AF15" s="135">
        <v>6.2629999999999986E-3</v>
      </c>
      <c r="AG15" s="135">
        <v>2.1622300000000001E-2</v>
      </c>
      <c r="AH15" s="135">
        <v>-4.3E-3</v>
      </c>
      <c r="AI15" s="135">
        <v>-1.04E-2</v>
      </c>
      <c r="AJ15" s="135">
        <v>-1.47E-2</v>
      </c>
      <c r="AK15" s="135">
        <v>1.9189999999999999E-3</v>
      </c>
      <c r="AL15" s="135">
        <v>-3.3999999999999998E-3</v>
      </c>
      <c r="AM15" s="135">
        <v>2.1210000000000001E-3</v>
      </c>
      <c r="AN15" s="135">
        <v>1.18122E-2</v>
      </c>
      <c r="AO15" s="135">
        <v>-2.2000000000000001E-3</v>
      </c>
      <c r="AP15" s="135">
        <v>3.9399999999999999E-3</v>
      </c>
      <c r="AQ15" s="135">
        <v>-1.4E-3</v>
      </c>
      <c r="AR15" s="141">
        <f t="shared" si="8"/>
        <v>9.6669000000000008E-3</v>
      </c>
      <c r="AS15" s="135">
        <v>-3.2000000000000002E-3</v>
      </c>
      <c r="AT15" s="135">
        <v>1.0811100000000001E-2</v>
      </c>
      <c r="AU15" s="135">
        <v>1.01104E-2</v>
      </c>
      <c r="AV15" s="135">
        <v>-2.2100000000000002E-2</v>
      </c>
      <c r="AW15" s="135">
        <v>4.0410000000000003E-3</v>
      </c>
      <c r="AX15" s="135">
        <v>-3.09E-2</v>
      </c>
      <c r="AY15" s="135">
        <v>-1.9199999999999998E-2</v>
      </c>
      <c r="AZ15" s="135">
        <v>-4.0800000000000003E-2</v>
      </c>
      <c r="BA15" s="135">
        <v>-4.0199999999999993E-2</v>
      </c>
      <c r="BB15" s="135">
        <v>-5.62E-2</v>
      </c>
      <c r="BC15" s="135">
        <v>-5.6900000000000013E-2</v>
      </c>
      <c r="BD15" s="135">
        <v>-3.5799999999999998E-2</v>
      </c>
      <c r="BE15" s="135">
        <v>-5.1999999999999998E-2</v>
      </c>
      <c r="BF15" s="135">
        <v>-7.3899999999999993E-2</v>
      </c>
      <c r="BG15" s="135">
        <v>-8.3100000000000007E-2</v>
      </c>
      <c r="BH15" s="135">
        <v>-3.78E-2</v>
      </c>
      <c r="BI15" s="135">
        <v>1.5916400000000001E-2</v>
      </c>
      <c r="BJ15" s="135">
        <v>-8.0199999999999994E-2</v>
      </c>
      <c r="BK15" s="135">
        <v>-3.6700000000000003E-2</v>
      </c>
      <c r="BL15" s="135">
        <v>-2.0899999999999998E-2</v>
      </c>
    </row>
    <row r="16" spans="1:64">
      <c r="A16">
        <v>27</v>
      </c>
      <c r="B16" s="128" t="s">
        <v>2238</v>
      </c>
      <c r="C16" s="137">
        <v>8.0199599999999996E-3</v>
      </c>
      <c r="D16" s="137">
        <v>8.3000000000000001E-3</v>
      </c>
      <c r="E16" s="137">
        <v>8.0020000000000004E-3</v>
      </c>
      <c r="F16" s="137">
        <v>9.9234199999999988E-3</v>
      </c>
      <c r="G16" s="137">
        <v>6.0159499999999999E-3</v>
      </c>
      <c r="H16" s="137">
        <v>8.0000000000000002E-3</v>
      </c>
      <c r="I16" s="137">
        <v>9.3244977835473808E-3</v>
      </c>
      <c r="J16" s="137">
        <v>1.01E-2</v>
      </c>
      <c r="K16" s="137">
        <v>9.7765881385816194E-3</v>
      </c>
      <c r="L16" s="137">
        <v>9.8999061794349252E-3</v>
      </c>
      <c r="M16" s="137">
        <v>2.35E-2</v>
      </c>
      <c r="N16" s="137">
        <v>1.2200000000000001E-2</v>
      </c>
      <c r="O16" s="137">
        <v>1.12E-2</v>
      </c>
      <c r="P16" s="137">
        <v>1.0999999999999999E-2</v>
      </c>
      <c r="Q16" s="137">
        <v>9.1999999999999998E-3</v>
      </c>
      <c r="R16" s="137">
        <v>8.5000000000000006E-3</v>
      </c>
      <c r="S16" s="137">
        <v>1.0677903873170139E-2</v>
      </c>
      <c r="T16" s="137">
        <v>1.1676642799666631E-2</v>
      </c>
      <c r="U16" s="137">
        <v>1.104351491533895E-2</v>
      </c>
      <c r="V16" s="137">
        <v>1.2695320010002399E-2</v>
      </c>
      <c r="W16" s="137">
        <v>1.0196430170147149E-2</v>
      </c>
      <c r="X16" s="137">
        <v>1.223333181787689E-2</v>
      </c>
      <c r="Y16" s="137">
        <v>1.5031621359681059E-2</v>
      </c>
      <c r="Z16" s="137">
        <v>8.3101003294701048E-3</v>
      </c>
      <c r="AA16" s="137">
        <v>2.1189586621344288E-2</v>
      </c>
      <c r="AB16" s="137">
        <v>7.9970000000000006E-3</v>
      </c>
      <c r="AC16" s="137">
        <v>2.7334000000000001E-2</v>
      </c>
      <c r="AD16" s="141">
        <f t="shared" si="6"/>
        <v>8.0199599999999996E-3</v>
      </c>
      <c r="AE16" s="137">
        <v>1.47183E-2</v>
      </c>
      <c r="AF16" s="137">
        <v>4.3530000000000001E-3</v>
      </c>
      <c r="AG16" s="137">
        <v>3.0638200000000001E-2</v>
      </c>
      <c r="AH16" s="137">
        <v>-7.000000000000001E-4</v>
      </c>
      <c r="AI16" s="137">
        <v>-4.4000000000000003E-3</v>
      </c>
      <c r="AJ16" s="137">
        <v>9.2115000000000009E-3</v>
      </c>
      <c r="AK16" s="137">
        <v>5.568E-3</v>
      </c>
      <c r="AL16" s="137">
        <v>3.441E-3</v>
      </c>
      <c r="AM16" s="137">
        <v>4.3530000000000001E-3</v>
      </c>
      <c r="AN16" s="137">
        <v>1.10136E-2</v>
      </c>
      <c r="AO16" s="137">
        <v>-5.0500000000000003E-2</v>
      </c>
      <c r="AP16" s="137">
        <v>4.7590000000000002E-3</v>
      </c>
      <c r="AQ16" s="137">
        <v>8.1000000000000006E-4</v>
      </c>
      <c r="AR16" s="141">
        <f t="shared" si="8"/>
        <v>8.0199599999999996E-3</v>
      </c>
      <c r="AS16" s="137">
        <v>8.6105999999999995E-3</v>
      </c>
      <c r="AT16" s="137">
        <v>-8.2500000000000004E-2</v>
      </c>
      <c r="AU16" s="137">
        <v>-3.8399999999999997E-2</v>
      </c>
      <c r="AV16" s="137">
        <v>1.4518E-2</v>
      </c>
      <c r="AW16" s="137">
        <v>8.1099999999999992E-3</v>
      </c>
      <c r="AX16" s="137">
        <v>3.9480000000000001E-3</v>
      </c>
      <c r="AY16" s="137">
        <v>2.8935900000000001E-2</v>
      </c>
      <c r="AZ16" s="137">
        <v>1.96244E-2</v>
      </c>
      <c r="BA16" s="137">
        <v>2.0024799999999999E-2</v>
      </c>
      <c r="BB16" s="137">
        <v>-1.06E-2</v>
      </c>
      <c r="BC16" s="137">
        <v>-7.7000000000000002E-3</v>
      </c>
      <c r="BD16" s="137">
        <v>3.6144900000000001E-2</v>
      </c>
      <c r="BE16" s="137">
        <v>5.8709999999999986E-3</v>
      </c>
      <c r="BF16" s="137">
        <v>-1.49E-2</v>
      </c>
      <c r="BG16" s="137">
        <v>7.7999999999999999E-4</v>
      </c>
      <c r="BH16" s="137">
        <v>3.2840800000000003E-2</v>
      </c>
      <c r="BI16" s="137">
        <v>3.1839600000000003E-2</v>
      </c>
      <c r="BJ16" s="137">
        <v>-2.5700000000000001E-2</v>
      </c>
      <c r="BK16" s="137">
        <v>5.2639999999999996E-3</v>
      </c>
      <c r="BL16" s="137">
        <v>2.45305E-2</v>
      </c>
    </row>
    <row r="17" spans="1:64">
      <c r="A17">
        <v>26</v>
      </c>
      <c r="B17" s="128" t="s">
        <v>2239</v>
      </c>
      <c r="C17" s="135">
        <v>8.33477E-3</v>
      </c>
      <c r="D17" s="135">
        <v>1.6000000000000001E-3</v>
      </c>
      <c r="E17" s="135">
        <v>8.3167399999999995E-3</v>
      </c>
      <c r="F17" s="135">
        <v>-7.0835499999999992E-3</v>
      </c>
      <c r="G17" s="135">
        <v>2.5886500000000001E-3</v>
      </c>
      <c r="H17" s="135">
        <v>8.3000000000000001E-3</v>
      </c>
      <c r="I17" s="135">
        <v>9.530881799939106E-3</v>
      </c>
      <c r="J17" s="135">
        <v>0.01</v>
      </c>
      <c r="K17" s="135">
        <v>9.6365513110734397E-3</v>
      </c>
      <c r="L17" s="135">
        <v>9.7527641179182556E-3</v>
      </c>
      <c r="M17" s="135">
        <v>9.7999999999999997E-3</v>
      </c>
      <c r="N17" s="135">
        <v>1.2E-2</v>
      </c>
      <c r="O17" s="135">
        <v>1.12E-2</v>
      </c>
      <c r="P17" s="135">
        <v>1.09E-2</v>
      </c>
      <c r="Q17" s="135">
        <v>9.4000000000000004E-3</v>
      </c>
      <c r="R17" s="135">
        <v>8.5000000000000006E-3</v>
      </c>
      <c r="S17" s="135">
        <v>1.091843340790777E-2</v>
      </c>
      <c r="T17" s="135">
        <v>1.251243326681983E-2</v>
      </c>
      <c r="U17" s="135">
        <v>1.0457070684855021E-2</v>
      </c>
      <c r="V17" s="135">
        <v>1.2027422472522529E-2</v>
      </c>
      <c r="W17" s="135">
        <v>1.0585631721091501E-2</v>
      </c>
      <c r="X17" s="135">
        <v>1.1472518882263531E-2</v>
      </c>
      <c r="Y17" s="135">
        <v>1.55588413012866E-2</v>
      </c>
      <c r="Z17" s="135">
        <v>6.6788882881882996E-3</v>
      </c>
      <c r="AA17" s="135">
        <v>8.4753197044780126E-3</v>
      </c>
      <c r="AB17" s="135">
        <v>8.1969999999999994E-3</v>
      </c>
      <c r="AC17" s="135">
        <v>1.23147E-2</v>
      </c>
      <c r="AD17" s="141">
        <f t="shared" si="6"/>
        <v>8.33477E-3</v>
      </c>
      <c r="AE17" s="135">
        <v>2.3270000000000001E-3</v>
      </c>
      <c r="AF17" s="135">
        <v>5.1600000000000014E-3</v>
      </c>
      <c r="AG17" s="135">
        <v>1.45173E-2</v>
      </c>
      <c r="AH17" s="135">
        <v>1.7721199999999999E-2</v>
      </c>
      <c r="AI17" s="135">
        <v>2.3428000000000001E-2</v>
      </c>
      <c r="AJ17" s="135">
        <v>9.4111999999999998E-3</v>
      </c>
      <c r="AK17" s="135">
        <v>2.7332800000000001E-2</v>
      </c>
      <c r="AL17" s="135">
        <v>3.98477E-2</v>
      </c>
      <c r="AM17" s="135">
        <v>1.7220599999999999E-2</v>
      </c>
      <c r="AN17" s="135">
        <v>1.09131E-2</v>
      </c>
      <c r="AO17" s="135">
        <v>-1.04E-2</v>
      </c>
      <c r="AP17" s="135">
        <v>1.3816500000000001E-2</v>
      </c>
      <c r="AQ17" s="135">
        <v>1.9423300000000001E-2</v>
      </c>
      <c r="AR17" s="141">
        <f t="shared" si="8"/>
        <v>8.33477E-3</v>
      </c>
      <c r="AS17" s="135">
        <v>1.48177E-2</v>
      </c>
      <c r="AT17" s="135">
        <v>4.9459200000000002E-2</v>
      </c>
      <c r="AU17" s="135">
        <v>2.8434000000000001E-2</v>
      </c>
      <c r="AV17" s="135">
        <v>1.7621100000000001E-2</v>
      </c>
      <c r="AW17" s="135">
        <v>-1E-3</v>
      </c>
      <c r="AX17" s="135">
        <v>3.0536500000000001E-2</v>
      </c>
      <c r="AY17" s="135">
        <v>6.6779999999999999E-3</v>
      </c>
      <c r="AZ17" s="135">
        <v>-7.7000000000000002E-3</v>
      </c>
      <c r="BA17" s="135">
        <v>-7.3000000000000001E-3</v>
      </c>
      <c r="BB17" s="135">
        <v>-5.9999999999999995E-4</v>
      </c>
      <c r="BC17" s="135">
        <v>-1.4E-3</v>
      </c>
      <c r="BD17" s="135">
        <v>1.7621000000000001E-2</v>
      </c>
      <c r="BE17" s="135">
        <v>3.8646300000000001E-2</v>
      </c>
      <c r="BF17" s="135">
        <v>7.6091100000000009E-2</v>
      </c>
      <c r="BG17" s="135">
        <v>2.06246E-2</v>
      </c>
      <c r="BH17" s="135">
        <v>5.7679999999999997E-3</v>
      </c>
      <c r="BI17" s="135">
        <v>3.8449999999999999E-3</v>
      </c>
      <c r="BJ17" s="135">
        <v>-5.62E-2</v>
      </c>
      <c r="BK17" s="135">
        <v>4.7549999999999997E-3</v>
      </c>
      <c r="BL17" s="135">
        <v>2.87344E-2</v>
      </c>
    </row>
    <row r="18" spans="1:64">
      <c r="A18">
        <v>25</v>
      </c>
      <c r="B18" s="128" t="s">
        <v>2240</v>
      </c>
      <c r="C18" s="137">
        <v>8.8743299999999997E-3</v>
      </c>
      <c r="D18" s="137">
        <v>3.8E-3</v>
      </c>
      <c r="E18" s="137">
        <v>8.8743299999999997E-3</v>
      </c>
      <c r="F18" s="137">
        <v>-1.703205E-2</v>
      </c>
      <c r="G18" s="137">
        <v>3.5146709999999998E-2</v>
      </c>
      <c r="H18" s="137">
        <v>8.8999999999999999E-3</v>
      </c>
      <c r="I18" s="137">
        <v>9.8855625574056916E-3</v>
      </c>
      <c r="J18" s="137">
        <v>1.17E-2</v>
      </c>
      <c r="K18" s="137">
        <v>1.13316250675393E-2</v>
      </c>
      <c r="L18" s="137">
        <v>1.146093842821605E-2</v>
      </c>
      <c r="M18" s="137">
        <v>5.0000000000000001E-3</v>
      </c>
      <c r="N18" s="137">
        <v>0.01</v>
      </c>
      <c r="O18" s="137">
        <v>1.03E-2</v>
      </c>
      <c r="P18" s="137">
        <v>9.9000000000000008E-3</v>
      </c>
      <c r="Q18" s="137">
        <v>9.4000000000000004E-3</v>
      </c>
      <c r="R18" s="137">
        <v>8.6999999999999994E-3</v>
      </c>
      <c r="S18" s="137">
        <v>1.032698397119591E-2</v>
      </c>
      <c r="T18" s="137">
        <v>1.164306047626296E-2</v>
      </c>
      <c r="U18" s="137">
        <v>7.1973012003645476E-3</v>
      </c>
      <c r="V18" s="137">
        <v>6.2084224439493676E-3</v>
      </c>
      <c r="W18" s="137">
        <v>1.154746720635247E-2</v>
      </c>
      <c r="X18" s="137">
        <v>6.7408224394129856E-3</v>
      </c>
      <c r="Y18" s="137">
        <v>9.4789545352196303E-3</v>
      </c>
      <c r="Z18" s="137">
        <v>1.922894100063921E-2</v>
      </c>
      <c r="AA18" s="137">
        <v>2.29798325616315E-4</v>
      </c>
      <c r="AB18" s="137">
        <v>8.8979999999999997E-3</v>
      </c>
      <c r="AC18" s="137">
        <v>8.5950000000000002E-3</v>
      </c>
      <c r="AD18" s="137">
        <v>2.3249999999999998E-3</v>
      </c>
      <c r="AE18" s="137">
        <v>-2.0500000000000001E-2</v>
      </c>
      <c r="AF18" s="137">
        <v>-5.6999999999999993E-3</v>
      </c>
      <c r="AG18" s="137">
        <v>3.16356E-2</v>
      </c>
      <c r="AH18" s="137">
        <v>-2.1499999999999998E-2</v>
      </c>
      <c r="AI18" s="137">
        <v>-3.5799999999999998E-2</v>
      </c>
      <c r="AJ18" s="137">
        <v>-3.6200000000000003E-2</v>
      </c>
      <c r="AK18" s="137">
        <v>-4.0500000000000001E-2</v>
      </c>
      <c r="AL18" s="137">
        <v>-7.2499999999999995E-2</v>
      </c>
      <c r="AM18" s="137">
        <v>-2.35E-2</v>
      </c>
      <c r="AN18" s="137">
        <v>9.9111000000000008E-3</v>
      </c>
      <c r="AO18" s="137">
        <v>-3.8899999999999997E-2</v>
      </c>
      <c r="AP18" s="137">
        <v>-9.4999999999999998E-3</v>
      </c>
      <c r="AQ18" s="137">
        <v>-2.7699999999999999E-2</v>
      </c>
      <c r="AR18" s="141">
        <f t="shared" si="8"/>
        <v>8.8743299999999997E-3</v>
      </c>
      <c r="AS18" s="137">
        <v>-3.8699999999999998E-2</v>
      </c>
      <c r="AT18" s="137">
        <v>-0.1066</v>
      </c>
      <c r="AU18" s="137">
        <v>-5.1200000000000002E-2</v>
      </c>
      <c r="AV18" s="137">
        <v>-3.78E-2</v>
      </c>
      <c r="AW18" s="137">
        <v>-6.6600000000000006E-2</v>
      </c>
      <c r="AX18" s="137">
        <v>-5.45E-2</v>
      </c>
      <c r="AY18" s="137">
        <v>-4.7199999999999999E-2</v>
      </c>
      <c r="AZ18" s="137">
        <v>-5.9400000000000001E-2</v>
      </c>
      <c r="BA18" s="137">
        <v>-5.8799999999999998E-2</v>
      </c>
      <c r="BB18" s="137">
        <v>-6.1600000000000002E-2</v>
      </c>
      <c r="BC18" s="137">
        <v>-6.0999999999999999E-2</v>
      </c>
      <c r="BD18" s="137">
        <v>-4.9799999999999997E-2</v>
      </c>
      <c r="BE18" s="137">
        <v>-5.8999999999999997E-2</v>
      </c>
      <c r="BF18" s="137">
        <v>2.5279999999999999E-3</v>
      </c>
      <c r="BG18" s="137">
        <v>-4.7399999999999998E-2</v>
      </c>
      <c r="BH18" s="137">
        <v>-4.6500000000000007E-2</v>
      </c>
      <c r="BI18" s="137">
        <v>-3.9899999999999998E-2</v>
      </c>
      <c r="BJ18" s="137">
        <v>-9.1400000000000009E-2</v>
      </c>
      <c r="BK18" s="137">
        <v>-5.0799999999999998E-2</v>
      </c>
      <c r="BL18" s="137">
        <v>-3.7600000000000001E-2</v>
      </c>
    </row>
    <row r="19" spans="1:64">
      <c r="A19">
        <v>24</v>
      </c>
      <c r="B19" s="128" t="s">
        <v>2241</v>
      </c>
      <c r="C19" s="135">
        <v>8.3334699999999991E-3</v>
      </c>
      <c r="D19" s="135">
        <v>4.5999999999999999E-3</v>
      </c>
      <c r="E19" s="135">
        <v>8.3244200000000008E-3</v>
      </c>
      <c r="F19" s="135">
        <v>-3.0384149999999999E-2</v>
      </c>
      <c r="G19" s="135">
        <v>1.3496269999999999E-2</v>
      </c>
      <c r="H19" s="135">
        <v>8.3000000000000001E-3</v>
      </c>
      <c r="I19" s="135">
        <v>1.0349009135005799E-2</v>
      </c>
      <c r="J19" s="135">
        <v>9.7000000000000003E-3</v>
      </c>
      <c r="K19" s="135">
        <v>9.3607644172779593E-3</v>
      </c>
      <c r="L19" s="135">
        <v>9.4821669530216202E-3</v>
      </c>
      <c r="M19" s="135">
        <v>8.6E-3</v>
      </c>
      <c r="N19" s="135">
        <v>9.4000000000000004E-3</v>
      </c>
      <c r="O19" s="135">
        <v>1.2200000000000001E-2</v>
      </c>
      <c r="P19" s="135">
        <v>9.4000000000000004E-3</v>
      </c>
      <c r="Q19" s="135">
        <v>8.8000000000000005E-3</v>
      </c>
      <c r="R19" s="135">
        <v>8.2000000000000007E-3</v>
      </c>
      <c r="S19" s="135">
        <v>8.9424855110729062E-3</v>
      </c>
      <c r="T19" s="135">
        <v>8.6271028377096215E-3</v>
      </c>
      <c r="U19" s="135">
        <v>3.761141258200817E-3</v>
      </c>
      <c r="V19" s="135">
        <v>2.0675236566836119E-3</v>
      </c>
      <c r="W19" s="135">
        <v>1.015475662509191E-2</v>
      </c>
      <c r="X19" s="135">
        <v>1.027383788991543E-2</v>
      </c>
      <c r="Y19" s="135">
        <v>1.3765990280208969E-2</v>
      </c>
      <c r="Z19" s="135">
        <v>-3.179233205594878E-3</v>
      </c>
      <c r="AA19" s="135">
        <v>9.1450084690598565E-3</v>
      </c>
      <c r="AB19" s="135">
        <v>8.1969999999999994E-3</v>
      </c>
      <c r="AC19" s="135">
        <v>1.0111999999999999E-2</v>
      </c>
      <c r="AD19" s="135">
        <v>7.7920000000000003E-3</v>
      </c>
      <c r="AE19" s="135">
        <v>1.44172E-2</v>
      </c>
      <c r="AF19" s="135">
        <v>6.3749999999999996E-3</v>
      </c>
      <c r="AG19" s="135">
        <v>1.9122900000000002E-2</v>
      </c>
      <c r="AH19" s="135">
        <v>-1.1000000000000001E-3</v>
      </c>
      <c r="AI19" s="135">
        <v>-4.8999999999999998E-3</v>
      </c>
      <c r="AJ19" s="135">
        <v>1.23147E-2</v>
      </c>
      <c r="AK19" s="135">
        <v>1.6920299999999999E-2</v>
      </c>
      <c r="AL19" s="135">
        <v>2.3127700000000001E-2</v>
      </c>
      <c r="AM19" s="135">
        <v>5.1600000000000014E-3</v>
      </c>
      <c r="AN19" s="135">
        <v>9.4111999999999998E-3</v>
      </c>
      <c r="AO19" s="135">
        <v>3.0349999999999999E-3</v>
      </c>
      <c r="AP19" s="135">
        <v>-3.2000000000000002E-3</v>
      </c>
      <c r="AQ19" s="135">
        <v>-1.4200000000000001E-2</v>
      </c>
      <c r="AR19" s="135">
        <v>-2.3E-3</v>
      </c>
      <c r="AS19" s="135">
        <v>2.4929900000000001E-2</v>
      </c>
      <c r="AT19" s="135">
        <v>-6.4699999999999994E-2</v>
      </c>
      <c r="AU19" s="135">
        <v>-2.92E-2</v>
      </c>
      <c r="AV19" s="135">
        <v>-8.6E-3</v>
      </c>
      <c r="AW19" s="135">
        <v>-1.0800000000000001E-2</v>
      </c>
      <c r="AX19" s="135">
        <v>-2.0199999999999999E-2</v>
      </c>
      <c r="AY19" s="135">
        <v>1.1313500000000001E-2</v>
      </c>
      <c r="AZ19" s="135">
        <v>-9.4000000000000004E-3</v>
      </c>
      <c r="BA19" s="135">
        <v>-8.8999999999999999E-3</v>
      </c>
      <c r="BB19" s="135">
        <v>-2.0199999999999999E-2</v>
      </c>
      <c r="BC19" s="135">
        <v>-1.24E-2</v>
      </c>
      <c r="BD19" s="135">
        <v>-2.3900000000000001E-2</v>
      </c>
      <c r="BE19" s="135">
        <v>-7.4000000000000003E-3</v>
      </c>
      <c r="BF19" s="135">
        <v>-1.7399999999999999E-2</v>
      </c>
      <c r="BG19" s="135">
        <v>-5.4600000000000003E-2</v>
      </c>
      <c r="BH19" s="135">
        <v>-1.8599999999999998E-2</v>
      </c>
      <c r="BI19" s="135">
        <v>1.71205E-2</v>
      </c>
      <c r="BJ19" s="135">
        <v>-6.1799999999999987E-2</v>
      </c>
      <c r="BK19" s="135">
        <v>1.08129E-2</v>
      </c>
      <c r="BL19" s="135">
        <v>7.7999999999999999E-4</v>
      </c>
    </row>
    <row r="20" spans="1:64">
      <c r="A20">
        <v>23</v>
      </c>
      <c r="B20" s="128" t="s">
        <v>2242</v>
      </c>
      <c r="C20" s="137">
        <v>7.8833699999999989E-3</v>
      </c>
      <c r="D20" s="137">
        <v>2.0999999999999999E-3</v>
      </c>
      <c r="E20" s="137">
        <v>7.8833699999999989E-3</v>
      </c>
      <c r="F20" s="137">
        <v>1.481153E-2</v>
      </c>
      <c r="G20" s="137">
        <v>6.0534949999999997E-2</v>
      </c>
      <c r="H20" s="137">
        <v>7.9000000000000008E-3</v>
      </c>
      <c r="I20" s="137">
        <v>9.0927792064938728E-3</v>
      </c>
      <c r="J20" s="137">
        <v>9.2999999999999992E-3</v>
      </c>
      <c r="K20" s="137">
        <v>8.9548315717533598E-3</v>
      </c>
      <c r="L20" s="137">
        <v>9.072955743184119E-3</v>
      </c>
      <c r="M20" s="137">
        <v>7.4000000000000003E-3</v>
      </c>
      <c r="N20" s="137">
        <v>9.7000000000000003E-3</v>
      </c>
      <c r="O20" s="137">
        <v>9.7000000000000003E-3</v>
      </c>
      <c r="P20" s="137">
        <v>0.01</v>
      </c>
      <c r="Q20" s="137">
        <v>8.3999999999999995E-3</v>
      </c>
      <c r="R20" s="137">
        <v>6.8999999999999999E-3</v>
      </c>
      <c r="S20" s="137">
        <v>8.9205548079325236E-3</v>
      </c>
      <c r="T20" s="137">
        <v>9.839019100287949E-3</v>
      </c>
      <c r="U20" s="137">
        <v>7.7989697432521146E-3</v>
      </c>
      <c r="V20" s="137">
        <v>5.7529543108880699E-3</v>
      </c>
      <c r="W20" s="137">
        <v>9.7812950444764457E-3</v>
      </c>
      <c r="X20" s="137">
        <v>8.5758197778278422E-3</v>
      </c>
      <c r="Y20" s="137">
        <v>1.080008142275091E-2</v>
      </c>
      <c r="Z20" s="137">
        <v>8.0274266941724459E-3</v>
      </c>
      <c r="AA20" s="137">
        <v>7.4886504228530706E-3</v>
      </c>
      <c r="AB20" s="137">
        <v>7.9989999999999992E-3</v>
      </c>
      <c r="AC20" s="137">
        <v>1.1915E-2</v>
      </c>
      <c r="AD20" s="137">
        <v>9.3118000000000003E-3</v>
      </c>
      <c r="AE20" s="137">
        <v>-8.8999999999999999E-3</v>
      </c>
      <c r="AF20" s="137">
        <v>-3.3E-3</v>
      </c>
      <c r="AG20" s="137">
        <v>2.8836500000000001E-2</v>
      </c>
      <c r="AH20" s="137">
        <v>1.8623500000000001E-2</v>
      </c>
      <c r="AI20" s="137">
        <v>2.4731300000000001E-2</v>
      </c>
      <c r="AJ20" s="137">
        <v>-8.0000000000000004E-4</v>
      </c>
      <c r="AK20" s="137">
        <v>1.4818700000000001E-2</v>
      </c>
      <c r="AL20" s="137">
        <v>2.1326899999999999E-2</v>
      </c>
      <c r="AM20" s="137">
        <v>4.2529999999999998E-3</v>
      </c>
      <c r="AN20" s="137">
        <v>1.00126E-2</v>
      </c>
      <c r="AO20" s="137">
        <v>3.5845299999999997E-2</v>
      </c>
      <c r="AP20" s="137">
        <v>1.6821300000000001E-2</v>
      </c>
      <c r="AQ20" s="137">
        <v>2.5732600000000001E-2</v>
      </c>
      <c r="AR20" s="137">
        <v>-9.1000000000000004E-3</v>
      </c>
      <c r="AS20" s="137">
        <v>1.6220499999999999E-2</v>
      </c>
      <c r="AT20" s="137">
        <v>-5.45E-2</v>
      </c>
      <c r="AU20" s="137">
        <v>-2.46E-2</v>
      </c>
      <c r="AV20" s="137">
        <v>2.4931600000000002E-2</v>
      </c>
      <c r="AW20" s="137">
        <v>1.9124200000000001E-2</v>
      </c>
      <c r="AX20" s="137">
        <v>-1E-3</v>
      </c>
      <c r="AY20" s="137">
        <v>1.8223E-2</v>
      </c>
      <c r="AZ20" s="137">
        <v>-6.8999999999999999E-3</v>
      </c>
      <c r="BA20" s="137">
        <v>-6.4000000000000003E-3</v>
      </c>
      <c r="BB20" s="137">
        <v>1.6821300000000001E-2</v>
      </c>
      <c r="BC20" s="137">
        <v>2.25285E-2</v>
      </c>
      <c r="BD20" s="137">
        <v>2.7735099999999999E-2</v>
      </c>
      <c r="BE20" s="137">
        <v>3.0379999999999999E-3</v>
      </c>
      <c r="BF20" s="137">
        <v>-2.69E-2</v>
      </c>
      <c r="BG20" s="137">
        <v>4.4549999999999998E-3</v>
      </c>
      <c r="BH20" s="137">
        <v>8.2103999999999996E-3</v>
      </c>
      <c r="BI20" s="137">
        <v>7.4929999999999997E-3</v>
      </c>
      <c r="BJ20" s="137">
        <v>-7.2400000000000006E-2</v>
      </c>
      <c r="BK20" s="137">
        <v>2.532E-3</v>
      </c>
      <c r="BL20" s="137">
        <v>8.8999999999999995E-4</v>
      </c>
    </row>
    <row r="21" spans="1:64">
      <c r="A21">
        <v>22</v>
      </c>
      <c r="B21" s="128" t="s">
        <v>2243</v>
      </c>
      <c r="C21" s="135">
        <v>9.0712199999999996E-3</v>
      </c>
      <c r="D21" s="135">
        <v>3.8E-3</v>
      </c>
      <c r="E21" s="135">
        <v>9.0712199999999996E-3</v>
      </c>
      <c r="F21" s="135">
        <v>3.0226490000000002E-2</v>
      </c>
      <c r="G21" s="135">
        <v>1.8564819999999999E-2</v>
      </c>
      <c r="H21" s="135">
        <v>9.1000000000000004E-3</v>
      </c>
      <c r="I21" s="135">
        <v>1.0005833213151851E-2</v>
      </c>
      <c r="J21" s="135">
        <v>1.15E-2</v>
      </c>
      <c r="K21" s="135">
        <v>1.11642154032112E-2</v>
      </c>
      <c r="L21" s="135">
        <v>1.130815277672559E-2</v>
      </c>
      <c r="M21" s="135">
        <v>1.18E-2</v>
      </c>
      <c r="N21" s="135">
        <v>1.1900000000000001E-2</v>
      </c>
      <c r="O21" s="135">
        <v>1.14E-2</v>
      </c>
      <c r="P21" s="135">
        <v>1.0699999999999999E-2</v>
      </c>
      <c r="Q21" s="135">
        <v>1.03E-2</v>
      </c>
      <c r="R21" s="135">
        <v>9.7000000000000003E-3</v>
      </c>
      <c r="S21" s="135">
        <v>1.065778240262572E-2</v>
      </c>
      <c r="T21" s="135">
        <v>1.197619738488487E-2</v>
      </c>
      <c r="U21" s="135">
        <v>7.197077784623529E-3</v>
      </c>
      <c r="V21" s="135">
        <v>5.1541002247910139E-3</v>
      </c>
      <c r="W21" s="135">
        <v>1.2411358346064549E-2</v>
      </c>
      <c r="X21" s="135">
        <v>9.4696953920336835E-3</v>
      </c>
      <c r="Y21" s="135">
        <v>1.435792702009042E-2</v>
      </c>
      <c r="Z21" s="135">
        <v>3.7756042749061969E-3</v>
      </c>
      <c r="AA21" s="135">
        <v>1.415750462758991E-2</v>
      </c>
      <c r="AB21" s="135">
        <v>8.9969999999999998E-3</v>
      </c>
      <c r="AC21" s="135">
        <v>1.5917500000000001E-2</v>
      </c>
      <c r="AD21" s="135">
        <v>1.5517E-2</v>
      </c>
      <c r="AE21" s="135">
        <v>2.5227800000000002E-2</v>
      </c>
      <c r="AF21" s="135">
        <v>1.3014299999999999E-2</v>
      </c>
      <c r="AG21" s="135">
        <v>3.0433499999999999E-2</v>
      </c>
      <c r="AH21" s="135">
        <v>1.5116599999999999E-2</v>
      </c>
      <c r="AI21" s="135">
        <v>1.90209E-2</v>
      </c>
      <c r="AJ21" s="135">
        <v>7.0759999999999998E-3</v>
      </c>
      <c r="AK21" s="135">
        <v>9.9109000000000003E-3</v>
      </c>
      <c r="AL21" s="135">
        <v>9.11E-3</v>
      </c>
      <c r="AM21" s="135">
        <v>2.70297E-2</v>
      </c>
      <c r="AN21" s="135">
        <v>1.0711699999999999E-2</v>
      </c>
      <c r="AO21" s="135">
        <v>4.1846099999999997E-2</v>
      </c>
      <c r="AP21" s="135">
        <v>2.51276E-2</v>
      </c>
      <c r="AQ21" s="135">
        <v>4.1645899999999993E-2</v>
      </c>
      <c r="AR21" s="135">
        <v>2.0923000000000001E-2</v>
      </c>
      <c r="AS21" s="135">
        <v>1.39153E-2</v>
      </c>
      <c r="AT21" s="135">
        <v>5.2357599999999997E-2</v>
      </c>
      <c r="AU21" s="135">
        <v>3.0833900000000001E-2</v>
      </c>
      <c r="AV21" s="135">
        <v>2.0923000000000001E-2</v>
      </c>
      <c r="AW21" s="135">
        <v>6.7474199999999998E-2</v>
      </c>
      <c r="AX21" s="135">
        <v>6.9276199999999996E-2</v>
      </c>
      <c r="AY21" s="135">
        <v>1.8420200000000001E-2</v>
      </c>
      <c r="AZ21" s="135">
        <v>3.5639200000000003E-2</v>
      </c>
      <c r="BA21" s="135">
        <v>3.6339999999999997E-2</v>
      </c>
      <c r="BB21" s="135">
        <v>2.7530300000000001E-2</v>
      </c>
      <c r="BC21" s="135">
        <v>2.78306E-2</v>
      </c>
      <c r="BD21" s="135">
        <v>1.6618299999999999E-2</v>
      </c>
      <c r="BE21" s="135">
        <v>6.3269599999999995E-2</v>
      </c>
      <c r="BF21" s="135">
        <v>4.30474E-2</v>
      </c>
      <c r="BG21" s="135">
        <v>-1.3899999999999999E-2</v>
      </c>
      <c r="BH21" s="135">
        <v>1.6718400000000001E-2</v>
      </c>
      <c r="BI21" s="135">
        <v>7.5820000000000002E-3</v>
      </c>
      <c r="BJ21" s="135">
        <v>-3.2400000000000012E-2</v>
      </c>
      <c r="BK21" s="135">
        <v>1.9721700000000002E-2</v>
      </c>
      <c r="BL21" s="135">
        <v>2.9332199999999999E-2</v>
      </c>
    </row>
    <row r="22" spans="1:64">
      <c r="A22">
        <v>21</v>
      </c>
      <c r="B22" s="128" t="s">
        <v>2244</v>
      </c>
      <c r="C22" s="137">
        <v>8.6751199999999997E-3</v>
      </c>
      <c r="D22" s="137">
        <v>-2.0000000000000001E-4</v>
      </c>
      <c r="E22" s="137">
        <v>8.6751199999999997E-3</v>
      </c>
      <c r="F22" s="137">
        <v>6.5429550000000003E-2</v>
      </c>
      <c r="G22" s="137">
        <v>-1.0420200000000001E-3</v>
      </c>
      <c r="H22" s="137">
        <v>8.6999999999999994E-3</v>
      </c>
      <c r="I22" s="137">
        <v>1.028144760955008E-2</v>
      </c>
      <c r="J22" s="137">
        <v>1.0800000000000001E-2</v>
      </c>
      <c r="K22" s="137">
        <v>1.0496006939260999E-2</v>
      </c>
      <c r="L22" s="137">
        <v>1.0630268298001729E-2</v>
      </c>
      <c r="M22" s="137">
        <v>0.01</v>
      </c>
      <c r="N22" s="137">
        <v>1.0800000000000001E-2</v>
      </c>
      <c r="O22" s="137">
        <v>1.0800000000000001E-2</v>
      </c>
      <c r="P22" s="137">
        <v>1.1599999999999999E-2</v>
      </c>
      <c r="Q22" s="137">
        <v>9.7000000000000003E-3</v>
      </c>
      <c r="R22" s="137">
        <v>1.0200000000000001E-2</v>
      </c>
      <c r="S22" s="137">
        <v>1.0174706856521E-2</v>
      </c>
      <c r="T22" s="137">
        <v>1.0335841636782471E-2</v>
      </c>
      <c r="U22" s="137">
        <v>1.127597853262774E-2</v>
      </c>
      <c r="V22" s="137">
        <v>1.3195811244878451E-2</v>
      </c>
      <c r="W22" s="137">
        <v>1.103352269373792E-2</v>
      </c>
      <c r="X22" s="137">
        <v>9.3164187432734913E-3</v>
      </c>
      <c r="Y22" s="137">
        <v>9.3836494440917573E-3</v>
      </c>
      <c r="Z22" s="137">
        <v>8.8103077177874578E-3</v>
      </c>
      <c r="AA22" s="137">
        <v>1.304247046322082E-2</v>
      </c>
      <c r="AB22" s="137">
        <v>8.7100000000000007E-3</v>
      </c>
      <c r="AC22" s="137">
        <v>1.47169E-2</v>
      </c>
      <c r="AD22" s="137">
        <v>8.091000000000001E-3</v>
      </c>
      <c r="AE22" s="137">
        <v>9.3106999999999999E-3</v>
      </c>
      <c r="AF22" s="137">
        <v>6.2709999999999997E-3</v>
      </c>
      <c r="AG22" s="137">
        <v>4.5519999999999996E-3</v>
      </c>
      <c r="AH22" s="137">
        <v>-4.0000000000000002E-4</v>
      </c>
      <c r="AI22" s="137">
        <v>-3.8999999999999998E-3</v>
      </c>
      <c r="AJ22" s="137">
        <v>8.8100000000000001E-3</v>
      </c>
      <c r="AK22" s="137">
        <v>3.0935600000000001E-2</v>
      </c>
      <c r="AL22" s="137">
        <v>4.2749200000000001E-2</v>
      </c>
      <c r="AM22" s="137">
        <v>6.169E-3</v>
      </c>
      <c r="AN22" s="137">
        <v>1.1613399999999999E-2</v>
      </c>
      <c r="AO22" s="137">
        <v>6.7978200000000003E-2</v>
      </c>
      <c r="AP22" s="137">
        <v>1.51174E-2</v>
      </c>
      <c r="AQ22" s="137">
        <v>2.2626E-2</v>
      </c>
      <c r="AR22" s="137">
        <v>-9.7999999999999997E-3</v>
      </c>
      <c r="AS22" s="137">
        <v>6.8770000000000003E-3</v>
      </c>
      <c r="AT22" s="137">
        <v>-2.2000000000000001E-3</v>
      </c>
      <c r="AU22" s="137">
        <v>3.5400000000000002E-3</v>
      </c>
      <c r="AV22" s="137">
        <v>1.99229E-2</v>
      </c>
      <c r="AW22" s="137">
        <v>4.5051800000000003E-2</v>
      </c>
      <c r="AX22" s="137">
        <v>5.0257799999999998E-2</v>
      </c>
      <c r="AY22" s="137">
        <v>6.7778000000000005E-2</v>
      </c>
      <c r="AZ22" s="137">
        <v>4.3850500000000001E-2</v>
      </c>
      <c r="BA22" s="137">
        <v>4.4451099999999993E-2</v>
      </c>
      <c r="BB22" s="137">
        <v>3.9245099999999998E-2</v>
      </c>
      <c r="BC22" s="137">
        <v>3.90449E-2</v>
      </c>
      <c r="BD22" s="137">
        <v>6.4974699999999996E-2</v>
      </c>
      <c r="BE22" s="137">
        <v>2.40276E-2</v>
      </c>
      <c r="BF22" s="137">
        <v>7.4850000000000003E-3</v>
      </c>
      <c r="BG22" s="137">
        <v>4.0046099999999987E-2</v>
      </c>
      <c r="BH22" s="137">
        <v>6.5775699999999993E-2</v>
      </c>
      <c r="BI22" s="137">
        <v>3.8944800000000002E-2</v>
      </c>
      <c r="BJ22" s="137">
        <v>6.1570899999999998E-2</v>
      </c>
      <c r="BK22" s="137">
        <v>5.2660600000000002E-2</v>
      </c>
      <c r="BL22" s="137">
        <v>1.3515599999999999E-2</v>
      </c>
    </row>
    <row r="23" spans="1:64">
      <c r="A23">
        <v>20</v>
      </c>
      <c r="B23" s="128" t="s">
        <v>2245</v>
      </c>
      <c r="C23" s="135">
        <v>8.3425199999999991E-3</v>
      </c>
      <c r="D23" s="135">
        <v>4.4000000000000003E-3</v>
      </c>
      <c r="E23" s="135">
        <v>8.3515700000000009E-3</v>
      </c>
      <c r="F23" s="135">
        <v>-3.0790049999999999E-2</v>
      </c>
      <c r="G23" s="135">
        <v>-3.6791490000000003E-2</v>
      </c>
      <c r="H23" s="135">
        <v>8.3999999999999995E-3</v>
      </c>
      <c r="I23" s="135">
        <v>9.3407905147460113E-3</v>
      </c>
      <c r="J23" s="135">
        <v>1.04E-2</v>
      </c>
      <c r="K23" s="135">
        <v>1.0067676846993201E-2</v>
      </c>
      <c r="L23" s="135">
        <v>1.0189703177916121E-2</v>
      </c>
      <c r="M23" s="135">
        <v>1.2800000000000001E-2</v>
      </c>
      <c r="N23" s="135">
        <v>1.03E-2</v>
      </c>
      <c r="O23" s="135">
        <v>1.12E-2</v>
      </c>
      <c r="P23" s="135">
        <v>8.8999999999999999E-3</v>
      </c>
      <c r="Q23" s="135">
        <v>8.8999999999999999E-3</v>
      </c>
      <c r="R23" s="135">
        <v>7.6E-3</v>
      </c>
      <c r="S23" s="135">
        <v>9.5897075130100262E-3</v>
      </c>
      <c r="T23" s="135">
        <v>9.3145174263753461E-3</v>
      </c>
      <c r="U23" s="135">
        <v>3.619787374378181E-3</v>
      </c>
      <c r="V23" s="135">
        <v>-2.363160370575268E-3</v>
      </c>
      <c r="W23" s="135">
        <v>1.061993039600417E-2</v>
      </c>
      <c r="X23" s="135">
        <v>1.127390946970741E-2</v>
      </c>
      <c r="Y23" s="135">
        <v>1.3039542953750651E-2</v>
      </c>
      <c r="Z23" s="135">
        <v>1.5689146307386489E-2</v>
      </c>
      <c r="AA23" s="135">
        <v>1.434628556127837E-2</v>
      </c>
      <c r="AB23" s="135">
        <v>8.2979999999999998E-3</v>
      </c>
      <c r="AC23" s="135">
        <v>1.5718699999999999E-2</v>
      </c>
      <c r="AD23" s="135">
        <v>1.32158E-2</v>
      </c>
      <c r="AE23" s="135">
        <v>-5.1000000000000004E-3</v>
      </c>
      <c r="AF23" s="135">
        <v>3.137E-3</v>
      </c>
      <c r="AG23" s="135">
        <v>5.48656E-2</v>
      </c>
      <c r="AH23" s="135">
        <v>1.9122900000000002E-2</v>
      </c>
      <c r="AI23" s="135">
        <v>2.5530500000000001E-2</v>
      </c>
      <c r="AJ23" s="135">
        <v>6.8799999999999998E-3</v>
      </c>
      <c r="AK23" s="135">
        <v>2.1725999999999999E-2</v>
      </c>
      <c r="AL23" s="135">
        <v>3.2338699999999998E-2</v>
      </c>
      <c r="AM23" s="135">
        <v>1.5418400000000001E-2</v>
      </c>
      <c r="AN23" s="135">
        <v>8.9105999999999994E-3</v>
      </c>
      <c r="AO23" s="135">
        <v>2.45293E-2</v>
      </c>
      <c r="AP23" s="135">
        <v>2.0024E-2</v>
      </c>
      <c r="AQ23" s="135">
        <v>3.2038400000000002E-2</v>
      </c>
      <c r="AR23" s="135">
        <v>4.0348200000000001E-2</v>
      </c>
      <c r="AS23" s="135">
        <v>1.6619800000000001E-2</v>
      </c>
      <c r="AT23" s="135">
        <v>5.7068300000000002E-2</v>
      </c>
      <c r="AU23" s="135">
        <v>3.1337499999999997E-2</v>
      </c>
      <c r="AV23" s="135">
        <v>-1.17E-2</v>
      </c>
      <c r="AW23" s="135">
        <v>-3.7600000000000001E-2</v>
      </c>
      <c r="AX23" s="135">
        <v>-1.83E-2</v>
      </c>
      <c r="AY23" s="135">
        <v>-3.6499999999999998E-2</v>
      </c>
      <c r="AZ23" s="135">
        <v>-4.8300000000000003E-2</v>
      </c>
      <c r="BA23" s="135">
        <v>-4.7500000000000001E-2</v>
      </c>
      <c r="BB23" s="135">
        <v>-0.04</v>
      </c>
      <c r="BC23" s="135">
        <v>-4.2900000000000001E-2</v>
      </c>
      <c r="BD23" s="135">
        <v>-1.8700000000000001E-2</v>
      </c>
      <c r="BE23" s="135">
        <v>-2.8999999999999998E-3</v>
      </c>
      <c r="BF23" s="135">
        <v>2.4228900000000001E-2</v>
      </c>
      <c r="BG23" s="135">
        <v>-1.9900000000000001E-2</v>
      </c>
      <c r="BH23" s="135">
        <v>-3.5200000000000002E-2</v>
      </c>
      <c r="BI23" s="135">
        <v>4.9589999999999999E-3</v>
      </c>
      <c r="BJ23" s="135">
        <v>-3.56E-2</v>
      </c>
      <c r="BK23" s="135">
        <v>-1.95E-2</v>
      </c>
      <c r="BL23" s="135">
        <v>-2.2599999999999999E-2</v>
      </c>
    </row>
    <row r="24" spans="1:64">
      <c r="A24">
        <v>19</v>
      </c>
      <c r="B24" s="128" t="s">
        <v>2246</v>
      </c>
      <c r="C24" s="137">
        <v>9.2795799999999991E-3</v>
      </c>
      <c r="D24" s="137">
        <v>5.6000000000000008E-3</v>
      </c>
      <c r="E24" s="137">
        <v>9.2795799999999991E-3</v>
      </c>
      <c r="F24" s="137">
        <v>-1.5954840000000001E-2</v>
      </c>
      <c r="G24" s="137">
        <v>6.0534869999999998E-2</v>
      </c>
      <c r="H24" s="137">
        <v>9.2999999999999992E-3</v>
      </c>
      <c r="I24" s="137">
        <v>9.6226443276299367E-3</v>
      </c>
      <c r="J24" s="137">
        <v>9.7999999999999997E-3</v>
      </c>
      <c r="K24" s="137">
        <v>9.4399102021687203E-3</v>
      </c>
      <c r="L24" s="137">
        <v>9.5720479452912066E-3</v>
      </c>
      <c r="M24" s="137">
        <v>8.6E-3</v>
      </c>
      <c r="N24" s="137">
        <v>9.7999999999999997E-3</v>
      </c>
      <c r="O24" s="137">
        <v>9.2999999999999992E-3</v>
      </c>
      <c r="P24" s="137">
        <v>1.04E-2</v>
      </c>
      <c r="Q24" s="137">
        <v>9.5999999999999992E-3</v>
      </c>
      <c r="R24" s="137">
        <v>6.6E-3</v>
      </c>
      <c r="S24" s="137">
        <v>1.0467146674116631E-2</v>
      </c>
      <c r="T24" s="137">
        <v>1.339331229204954E-2</v>
      </c>
      <c r="U24" s="137">
        <v>6.9455462891045983E-3</v>
      </c>
      <c r="V24" s="137">
        <v>4.5349227865822961E-3</v>
      </c>
      <c r="W24" s="137">
        <v>1.160263072535095E-2</v>
      </c>
      <c r="X24" s="137">
        <v>7.8186146542000845E-3</v>
      </c>
      <c r="Y24" s="137">
        <v>1.3343673518272149E-2</v>
      </c>
      <c r="Z24" s="137">
        <v>2.415025903671042E-2</v>
      </c>
      <c r="AA24" s="137">
        <v>1.095456596512112E-2</v>
      </c>
      <c r="AB24" s="137">
        <v>9.1979999999999996E-3</v>
      </c>
      <c r="AC24" s="137">
        <v>8.6920000000000001E-3</v>
      </c>
      <c r="AD24" s="137">
        <v>9.3989999999999994E-3</v>
      </c>
      <c r="AE24" s="137">
        <v>-7.8000000000000014E-3</v>
      </c>
      <c r="AF24" s="137">
        <v>1.818E-3</v>
      </c>
      <c r="AG24" s="137">
        <v>1.41151E-2</v>
      </c>
      <c r="AH24" s="137">
        <v>5.659E-3</v>
      </c>
      <c r="AI24" s="137">
        <v>4.548E-3</v>
      </c>
      <c r="AJ24" s="137">
        <v>3.9410000000000001E-3</v>
      </c>
      <c r="AK24" s="137">
        <v>6.3680000000000004E-3</v>
      </c>
      <c r="AL24" s="137">
        <v>4.4470000000000004E-3</v>
      </c>
      <c r="AM24" s="137">
        <v>4.8509999999999994E-3</v>
      </c>
      <c r="AN24" s="137">
        <v>1.04111E-2</v>
      </c>
      <c r="AO24" s="137">
        <v>-6.4899999999999999E-2</v>
      </c>
      <c r="AP24" s="137">
        <v>1.87201E-2</v>
      </c>
      <c r="AQ24" s="137">
        <v>2.8330500000000002E-2</v>
      </c>
      <c r="AR24" s="137">
        <v>-1.3100000000000001E-2</v>
      </c>
      <c r="AS24" s="137">
        <v>-2.2000000000000001E-3</v>
      </c>
      <c r="AT24" s="137">
        <v>3.5738499999999999E-2</v>
      </c>
      <c r="AU24" s="137">
        <v>2.18234E-2</v>
      </c>
      <c r="AV24" s="137">
        <v>-1.2E-2</v>
      </c>
      <c r="AW24" s="137">
        <v>8.8000000000000003E-4</v>
      </c>
      <c r="AX24" s="137">
        <v>-1.2999999999999999E-3</v>
      </c>
      <c r="AY24" s="137">
        <v>-5.8999999999999999E-3</v>
      </c>
      <c r="AZ24" s="137">
        <v>-2.6800000000000001E-2</v>
      </c>
      <c r="BA24" s="137">
        <v>-2.6100000000000002E-2</v>
      </c>
      <c r="BB24" s="137">
        <v>-1.95E-2</v>
      </c>
      <c r="BC24" s="137">
        <v>-1.84E-2</v>
      </c>
      <c r="BD24" s="137">
        <v>-5.1000000000000004E-3</v>
      </c>
      <c r="BE24" s="137">
        <v>-8.0000000000000002E-3</v>
      </c>
      <c r="BF24" s="137">
        <v>-3.7199999999999997E-2</v>
      </c>
      <c r="BG24" s="137">
        <v>-1.09E-2</v>
      </c>
      <c r="BH24" s="137">
        <v>-5.1000000000000004E-3</v>
      </c>
      <c r="BI24" s="137">
        <v>-1.37E-2</v>
      </c>
      <c r="BJ24" s="137">
        <v>-8.7599999999999997E-2</v>
      </c>
      <c r="BK24" s="137">
        <v>-2.6499999999999999E-2</v>
      </c>
      <c r="BL24" s="137">
        <v>1.0511299999999999E-2</v>
      </c>
    </row>
    <row r="25" spans="1:64">
      <c r="A25">
        <v>18</v>
      </c>
      <c r="B25" s="128" t="s">
        <v>2247</v>
      </c>
      <c r="C25" s="135">
        <v>7.9118799999999996E-3</v>
      </c>
      <c r="D25" s="135">
        <v>3.8999999999999998E-3</v>
      </c>
      <c r="E25" s="135">
        <v>7.9299000000000001E-3</v>
      </c>
      <c r="F25" s="135">
        <v>-3.1188009999999999E-2</v>
      </c>
      <c r="G25" s="135">
        <v>4.7698989999999997E-2</v>
      </c>
      <c r="H25" s="135">
        <v>7.9000000000000008E-3</v>
      </c>
      <c r="I25" s="135">
        <v>8.3187705098370923E-3</v>
      </c>
      <c r="J25" s="135">
        <v>8.3000000000000001E-3</v>
      </c>
      <c r="K25" s="135">
        <v>7.9861221688000104E-3</v>
      </c>
      <c r="L25" s="135">
        <v>8.0932220128970833E-3</v>
      </c>
      <c r="M25" s="135">
        <v>3.0000000000000001E-3</v>
      </c>
      <c r="N25" s="135">
        <v>8.6999999999999994E-3</v>
      </c>
      <c r="O25" s="135">
        <v>8.3000000000000001E-3</v>
      </c>
      <c r="P25" s="135">
        <v>8.0000000000000002E-3</v>
      </c>
      <c r="Q25" s="135">
        <v>8.6E-3</v>
      </c>
      <c r="R25" s="135">
        <v>6.4000000000000003E-3</v>
      </c>
      <c r="S25" s="135">
        <v>8.4579721596449442E-3</v>
      </c>
      <c r="T25" s="135">
        <v>9.7914689749141193E-3</v>
      </c>
      <c r="U25" s="135">
        <v>1.0183302209184619E-2</v>
      </c>
      <c r="V25" s="135">
        <v>8.032137175215226E-3</v>
      </c>
      <c r="W25" s="135">
        <v>9.8363847095170875E-3</v>
      </c>
      <c r="X25" s="135">
        <v>9.1718110742251557E-3</v>
      </c>
      <c r="Y25" s="135">
        <v>1.1154736379336059E-2</v>
      </c>
      <c r="Z25" s="135">
        <v>1.8197686236219649E-2</v>
      </c>
      <c r="AA25" s="135">
        <v>8.9717800237432144E-3</v>
      </c>
      <c r="AB25" s="135">
        <v>8.0099999999999998E-3</v>
      </c>
      <c r="AC25" s="135">
        <v>7.3920000000000001E-3</v>
      </c>
      <c r="AD25" s="135">
        <v>9.8123000000000012E-3</v>
      </c>
      <c r="AE25" s="135">
        <v>-3.5000000000000001E-3</v>
      </c>
      <c r="AF25" s="135">
        <v>-5.5000000000000014E-3</v>
      </c>
      <c r="AG25" s="135">
        <v>1.9324399999999999E-2</v>
      </c>
      <c r="AH25" s="135">
        <v>8.1101999999999997E-3</v>
      </c>
      <c r="AI25" s="135">
        <v>9.1113999999999987E-3</v>
      </c>
      <c r="AJ25" s="135">
        <v>3.1439700000000001E-2</v>
      </c>
      <c r="AK25" s="135">
        <v>1.04131E-2</v>
      </c>
      <c r="AL25" s="135">
        <v>1.3917499999999999E-2</v>
      </c>
      <c r="AM25" s="135">
        <v>3.5144300000000003E-2</v>
      </c>
      <c r="AN25" s="135">
        <v>8.0099999999999998E-3</v>
      </c>
      <c r="AO25" s="135">
        <v>-1.41E-2</v>
      </c>
      <c r="AP25" s="135">
        <v>2.1727400000000001E-2</v>
      </c>
      <c r="AQ25" s="135">
        <v>3.5444700000000003E-2</v>
      </c>
      <c r="AR25" s="135">
        <v>1.6621E-2</v>
      </c>
      <c r="AS25" s="135">
        <v>3.2541E-2</v>
      </c>
      <c r="AT25" s="135">
        <v>1.7822399999999999E-2</v>
      </c>
      <c r="AU25" s="135">
        <v>1.1915E-2</v>
      </c>
      <c r="AV25" s="135">
        <v>-5.5999999999999999E-3</v>
      </c>
      <c r="AW25" s="135">
        <v>-8.1799999999999998E-2</v>
      </c>
      <c r="AX25" s="135">
        <v>-2.8400000000000002E-2</v>
      </c>
      <c r="AY25" s="135">
        <v>-6.8500000000000005E-2</v>
      </c>
      <c r="AZ25" s="135">
        <v>-9.4399999999999998E-2</v>
      </c>
      <c r="BA25" s="135">
        <v>-9.3800000000000008E-2</v>
      </c>
      <c r="BB25" s="135">
        <v>-8.0500000000000002E-2</v>
      </c>
      <c r="BC25" s="135">
        <v>-7.5700000000000003E-2</v>
      </c>
      <c r="BD25" s="135">
        <v>-5.9200000000000003E-2</v>
      </c>
      <c r="BE25" s="135">
        <v>-7.7699999999999991E-2</v>
      </c>
      <c r="BF25" s="135">
        <v>-0.1091</v>
      </c>
      <c r="BG25" s="135">
        <v>-8.0000000000000004E-4</v>
      </c>
      <c r="BH25" s="135">
        <v>-4.9599999999999998E-2</v>
      </c>
      <c r="BI25" s="135">
        <v>-2.2000000000000001E-3</v>
      </c>
      <c r="BJ25" s="135">
        <v>-0.1171</v>
      </c>
      <c r="BK25" s="135">
        <v>-8.9600000000000013E-2</v>
      </c>
      <c r="BL25" s="135">
        <v>3.3E-4</v>
      </c>
    </row>
    <row r="26" spans="1:64">
      <c r="A26">
        <v>17</v>
      </c>
      <c r="B26" s="128" t="s">
        <v>2248</v>
      </c>
      <c r="C26" s="137">
        <v>9.2784400000000006E-3</v>
      </c>
      <c r="D26" s="137">
        <v>5.1999999999999998E-3</v>
      </c>
      <c r="E26" s="137">
        <v>9.3143099999999993E-3</v>
      </c>
      <c r="F26" s="137">
        <v>-4.2846529999999987E-2</v>
      </c>
      <c r="G26" s="137">
        <v>2.2928879999999999E-2</v>
      </c>
      <c r="H26" s="137">
        <v>8.8000000000000005E-3</v>
      </c>
      <c r="I26" s="137">
        <v>9.3471750975269163E-3</v>
      </c>
      <c r="J26" s="137">
        <v>0.01</v>
      </c>
      <c r="K26" s="137">
        <v>1.02293886529381E-2</v>
      </c>
      <c r="L26" s="137">
        <v>2.5442983383008322E-3</v>
      </c>
      <c r="M26" s="137">
        <v>6.8999999999999999E-3</v>
      </c>
      <c r="N26" s="137">
        <v>7.6E-3</v>
      </c>
      <c r="O26" s="137">
        <v>4.7000000000000002E-3</v>
      </c>
      <c r="P26" s="137">
        <v>4.5999999999999999E-3</v>
      </c>
      <c r="Q26" s="137">
        <v>8.3000000000000001E-3</v>
      </c>
      <c r="R26" s="137">
        <v>6.1000000000000004E-3</v>
      </c>
      <c r="S26" s="137">
        <v>8.423683333345533E-3</v>
      </c>
      <c r="T26" s="137">
        <v>9.9928923384775548E-3</v>
      </c>
      <c r="U26" s="137">
        <v>7.4534243158752567E-4</v>
      </c>
      <c r="V26" s="137">
        <v>-2.5068705440334238E-4</v>
      </c>
      <c r="W26" s="137">
        <v>1.130531533451617E-2</v>
      </c>
      <c r="X26" s="137">
        <v>5.6840351531448619E-3</v>
      </c>
      <c r="Y26" s="137">
        <v>6.0363930587747916E-3</v>
      </c>
      <c r="Z26" s="137">
        <v>1.524118034875332E-2</v>
      </c>
      <c r="AA26" s="137">
        <v>6.7432188143301541E-3</v>
      </c>
      <c r="AB26" s="137">
        <v>8.7930000000000005E-3</v>
      </c>
      <c r="AC26" s="137">
        <v>9.1970000000000003E-3</v>
      </c>
      <c r="AD26" s="137">
        <v>7.378E-3</v>
      </c>
      <c r="AE26" s="137">
        <v>-2.7699999999999999E-2</v>
      </c>
      <c r="AF26" s="137">
        <v>-1.7100000000000001E-2</v>
      </c>
      <c r="AG26" s="137">
        <v>3.7540400000000002E-2</v>
      </c>
      <c r="AH26" s="137">
        <v>1.84198E-2</v>
      </c>
      <c r="AI26" s="137">
        <v>2.3124800000000001E-2</v>
      </c>
      <c r="AJ26" s="137">
        <v>2.2123799999999999E-2</v>
      </c>
      <c r="AK26" s="137">
        <v>-4.5000000000000014E-3</v>
      </c>
      <c r="AL26" s="137">
        <v>-1.1900000000000001E-2</v>
      </c>
      <c r="AM26" s="137">
        <v>2.0219999999999999E-3</v>
      </c>
      <c r="AN26" s="137">
        <v>4.6489999999999986E-3</v>
      </c>
      <c r="AO26" s="137">
        <v>-9.3999999999999986E-3</v>
      </c>
      <c r="AP26" s="137">
        <v>2.4226000000000001E-2</v>
      </c>
      <c r="AQ26" s="137">
        <v>3.9942999999999999E-2</v>
      </c>
      <c r="AR26" s="137">
        <v>-3.7000000000000002E-3</v>
      </c>
      <c r="AS26" s="137">
        <v>2.12228E-2</v>
      </c>
      <c r="AT26" s="137">
        <v>-4.9299999999999997E-2</v>
      </c>
      <c r="AU26" s="137">
        <v>-2.12E-2</v>
      </c>
      <c r="AV26" s="137">
        <v>-2.4E-2</v>
      </c>
      <c r="AW26" s="137">
        <v>-7.7299999999999994E-2</v>
      </c>
      <c r="AX26" s="137">
        <v>-2.8799999999999999E-2</v>
      </c>
      <c r="AY26" s="137">
        <v>-7.7600000000000002E-2</v>
      </c>
      <c r="AZ26" s="137">
        <v>-8.0399999999999999E-2</v>
      </c>
      <c r="BA26" s="137">
        <v>-8.0100000000000005E-2</v>
      </c>
      <c r="BB26" s="137">
        <v>-7.7200000000000005E-2</v>
      </c>
      <c r="BC26" s="137">
        <v>-7.5600000000000001E-2</v>
      </c>
      <c r="BD26" s="137">
        <v>-8.1799999999999998E-2</v>
      </c>
      <c r="BE26" s="137">
        <v>-9.2799999999999994E-2</v>
      </c>
      <c r="BF26" s="137">
        <v>-7.8100000000000003E-2</v>
      </c>
      <c r="BG26" s="137">
        <v>-5.3499999999999999E-2</v>
      </c>
      <c r="BH26" s="137">
        <v>-1.4E-2</v>
      </c>
      <c r="BI26" s="137">
        <v>-1.89E-2</v>
      </c>
      <c r="BJ26" s="137">
        <v>-0.19689999999999999</v>
      </c>
      <c r="BK26" s="137">
        <v>-8.2299999999999998E-2</v>
      </c>
      <c r="BL26" s="137">
        <v>-4.1000000000000003E-3</v>
      </c>
    </row>
    <row r="27" spans="1:64">
      <c r="A27">
        <v>16</v>
      </c>
      <c r="B27" s="128" t="s">
        <v>2249</v>
      </c>
      <c r="C27" s="135">
        <v>1.009643E-2</v>
      </c>
      <c r="D27" s="135">
        <v>1.6000000000000001E-3</v>
      </c>
      <c r="E27" s="135">
        <v>1.013201E-2</v>
      </c>
      <c r="F27" s="135">
        <v>4.8647940000000001E-2</v>
      </c>
      <c r="G27" s="135">
        <v>-5.8492000000000002E-2</v>
      </c>
      <c r="H27" s="135">
        <v>1.01E-2</v>
      </c>
      <c r="I27" s="135">
        <v>1.0668102963813819E-2</v>
      </c>
      <c r="J27" s="135">
        <v>1.21E-2</v>
      </c>
      <c r="K27" s="135">
        <v>1.12751861328131E-2</v>
      </c>
      <c r="L27" s="135">
        <v>1.9266843355634888E-2</v>
      </c>
      <c r="M27" s="135">
        <v>1.01E-2</v>
      </c>
      <c r="N27" s="135">
        <v>1.06E-2</v>
      </c>
      <c r="O27" s="135">
        <v>1.1900000000000001E-2</v>
      </c>
      <c r="P27" s="135">
        <v>1.26E-2</v>
      </c>
      <c r="Q27" s="135">
        <v>1.12E-2</v>
      </c>
      <c r="R27" s="135">
        <v>1.34E-2</v>
      </c>
      <c r="S27" s="135">
        <v>1.150647040827479E-2</v>
      </c>
      <c r="T27" s="135">
        <v>1.23231434879032E-2</v>
      </c>
      <c r="U27" s="135">
        <v>6.7710303774575209E-3</v>
      </c>
      <c r="V27" s="135">
        <v>6.0478688564331584E-3</v>
      </c>
      <c r="W27" s="135">
        <v>1.223431638677175E-2</v>
      </c>
      <c r="X27" s="135">
        <v>1.12484887405937E-2</v>
      </c>
      <c r="Y27" s="135">
        <v>1.134470059209414E-2</v>
      </c>
      <c r="Z27" s="135">
        <v>1.3742002281902371E-4</v>
      </c>
      <c r="AA27" s="135">
        <v>1.1007685274754261E-2</v>
      </c>
      <c r="AB27" s="135">
        <v>1.02101E-2</v>
      </c>
      <c r="AC27" s="135">
        <v>6.463E-3</v>
      </c>
      <c r="AD27" s="135">
        <v>8.1799999999999998E-3</v>
      </c>
      <c r="AE27" s="135">
        <v>1.0810699999999999E-2</v>
      </c>
      <c r="AF27" s="135">
        <v>2.5325E-2</v>
      </c>
      <c r="AG27" s="135">
        <v>1.4814600000000001E-2</v>
      </c>
      <c r="AH27" s="135">
        <v>3.7369999999999999E-3</v>
      </c>
      <c r="AI27" s="135">
        <v>9.7999999999999997E-4</v>
      </c>
      <c r="AJ27" s="135">
        <v>1.3129999999999999E-3</v>
      </c>
      <c r="AK27" s="135">
        <v>-1E-4</v>
      </c>
      <c r="AL27" s="135">
        <v>-1.21E-2</v>
      </c>
      <c r="AM27" s="135">
        <v>3.9379999999999997E-3</v>
      </c>
      <c r="AN27" s="135">
        <v>1.2612399999999999E-2</v>
      </c>
      <c r="AO27" s="135">
        <v>2.3623399999999999E-2</v>
      </c>
      <c r="AP27" s="135">
        <v>-5.4000000000000003E-3</v>
      </c>
      <c r="AQ27" s="135">
        <v>-2.0799999999999999E-2</v>
      </c>
      <c r="AR27" s="135">
        <v>2.7727399999999999E-2</v>
      </c>
      <c r="AS27" s="135">
        <v>1.56154E-2</v>
      </c>
      <c r="AT27" s="135">
        <v>2.2822599999999998E-2</v>
      </c>
      <c r="AU27" s="135">
        <v>1.5915700000000001E-2</v>
      </c>
      <c r="AV27" s="135">
        <v>2.6726400000000001E-2</v>
      </c>
      <c r="AW27" s="135">
        <v>8.3382399999999995E-2</v>
      </c>
      <c r="AX27" s="135">
        <v>5.47541E-2</v>
      </c>
      <c r="AY27" s="135">
        <v>7.7276499999999998E-2</v>
      </c>
      <c r="AZ27" s="135">
        <v>4.4343800000000003E-2</v>
      </c>
      <c r="BA27" s="135">
        <v>4.5444900000000003E-2</v>
      </c>
      <c r="BB27" s="135">
        <v>4.9448899999999997E-2</v>
      </c>
      <c r="BC27" s="135">
        <v>5.09504E-2</v>
      </c>
      <c r="BD27" s="135">
        <v>5.4954299999999998E-2</v>
      </c>
      <c r="BE27" s="135">
        <v>7.2571800000000006E-2</v>
      </c>
      <c r="BF27" s="135">
        <v>8.1580600000000003E-2</v>
      </c>
      <c r="BG27" s="135">
        <v>2.24222E-2</v>
      </c>
      <c r="BH27" s="135">
        <v>5.1751199999999997E-2</v>
      </c>
      <c r="BI27" s="135">
        <v>6.3562900000000006E-2</v>
      </c>
      <c r="BJ27" s="135">
        <v>0.15590999999999999</v>
      </c>
      <c r="BK27" s="135">
        <v>7.1670899999999996E-2</v>
      </c>
      <c r="BL27" s="135">
        <v>5.6255600000000003E-2</v>
      </c>
    </row>
    <row r="28" spans="1:64">
      <c r="A28">
        <v>15</v>
      </c>
      <c r="B28" s="128" t="s">
        <v>2250</v>
      </c>
      <c r="C28" s="137">
        <v>9.8532200000000011E-3</v>
      </c>
      <c r="D28" s="137">
        <v>1.3100000000000001E-2</v>
      </c>
      <c r="E28" s="137">
        <v>9.8532200000000011E-3</v>
      </c>
      <c r="F28" s="137">
        <v>-2.644668E-2</v>
      </c>
      <c r="G28" s="137">
        <v>3.2074899999999999E-3</v>
      </c>
      <c r="H28" s="137">
        <v>9.9000000000000008E-3</v>
      </c>
      <c r="I28" s="137">
        <v>1.018593394849532E-2</v>
      </c>
      <c r="J28" s="137">
        <v>1.0999999999999999E-2</v>
      </c>
      <c r="K28" s="137">
        <v>1.0676539581915501E-2</v>
      </c>
      <c r="L28" s="137">
        <v>1.079703230921303E-2</v>
      </c>
      <c r="M28" s="137">
        <v>1.23E-2</v>
      </c>
      <c r="N28" s="137">
        <v>1.09E-2</v>
      </c>
      <c r="O28" s="137">
        <v>1.2E-2</v>
      </c>
      <c r="P28" s="137">
        <v>1.2699999999999999E-2</v>
      </c>
      <c r="Q28" s="137">
        <v>1.0699999999999999E-2</v>
      </c>
      <c r="R28" s="137">
        <v>1.0699999999999999E-2</v>
      </c>
      <c r="S28" s="137">
        <v>1.0387098904010241E-2</v>
      </c>
      <c r="T28" s="137">
        <v>1.0955931196107381E-2</v>
      </c>
      <c r="U28" s="137">
        <v>1.46520204460332E-2</v>
      </c>
      <c r="V28" s="137">
        <v>1.3581157671807009E-2</v>
      </c>
      <c r="W28" s="137">
        <v>1.180918612172022E-2</v>
      </c>
      <c r="X28" s="137">
        <v>1.19812019709411E-2</v>
      </c>
      <c r="Y28" s="137">
        <v>1.4133097281828769E-2</v>
      </c>
      <c r="Z28" s="137">
        <v>1.124693108537045E-2</v>
      </c>
      <c r="AA28" s="137">
        <v>1.192029322368438E-2</v>
      </c>
      <c r="AB28" s="137">
        <v>9.7970000000000002E-3</v>
      </c>
      <c r="AC28" s="137">
        <v>1.61163E-2</v>
      </c>
      <c r="AD28" s="137">
        <v>8.5850000000000006E-3</v>
      </c>
      <c r="AE28" s="137">
        <v>5.555E-3</v>
      </c>
      <c r="AF28" s="137">
        <v>5.9589999999999999E-3</v>
      </c>
      <c r="AG28" s="137">
        <v>1.32134E-2</v>
      </c>
      <c r="AH28" s="137">
        <v>7.6999999999999996E-4</v>
      </c>
      <c r="AI28" s="137">
        <v>-3.0999999999999999E-3</v>
      </c>
      <c r="AJ28" s="137">
        <v>1.08109E-2</v>
      </c>
      <c r="AK28" s="137">
        <v>3.5349999999999999E-3</v>
      </c>
      <c r="AL28" s="137">
        <v>-2E-3</v>
      </c>
      <c r="AM28" s="137">
        <v>-1.06E-2</v>
      </c>
      <c r="AN28" s="137">
        <v>1.2712899999999999E-2</v>
      </c>
      <c r="AO28" s="137">
        <v>-6.9999999999999993E-3</v>
      </c>
      <c r="AP28" s="137">
        <v>1.0310400000000001E-2</v>
      </c>
      <c r="AQ28" s="137">
        <v>1.12113E-2</v>
      </c>
      <c r="AR28" s="137">
        <v>-2.92E-2</v>
      </c>
      <c r="AS28" s="137">
        <v>5.3530000000000001E-3</v>
      </c>
      <c r="AT28" s="137">
        <v>-3.7900000000000003E-2</v>
      </c>
      <c r="AU28" s="137">
        <v>-1.4800000000000001E-2</v>
      </c>
      <c r="AV28" s="137">
        <v>-1.6500000000000001E-2</v>
      </c>
      <c r="AW28" s="137">
        <v>-5.6300000000000003E-2</v>
      </c>
      <c r="AX28" s="137">
        <v>-1.66E-2</v>
      </c>
      <c r="AY28" s="137">
        <v>-1.5599999999999999E-2</v>
      </c>
      <c r="AZ28" s="137">
        <v>-2.0899999999999998E-2</v>
      </c>
      <c r="BA28" s="137">
        <v>-2.01E-2</v>
      </c>
      <c r="BB28" s="137">
        <v>-2.7099999999999999E-2</v>
      </c>
      <c r="BC28" s="137">
        <v>-3.2099999999999997E-2</v>
      </c>
      <c r="BD28" s="137">
        <v>-2.1600000000000001E-2</v>
      </c>
      <c r="BE28" s="137">
        <v>-1.43E-2</v>
      </c>
      <c r="BF28" s="137">
        <v>-1.11E-2</v>
      </c>
      <c r="BG28" s="137">
        <v>-2.92E-2</v>
      </c>
      <c r="BH28" s="137">
        <v>-2.8899999999999999E-2</v>
      </c>
      <c r="BI28" s="137">
        <v>-1.8100000000000002E-2</v>
      </c>
      <c r="BJ28" s="137">
        <v>-5.4600000000000003E-2</v>
      </c>
      <c r="BK28" s="137">
        <v>-3.1300000000000001E-2</v>
      </c>
      <c r="BL28" s="137">
        <v>-1.1999999999999999E-3</v>
      </c>
    </row>
    <row r="29" spans="1:64">
      <c r="A29">
        <v>14</v>
      </c>
      <c r="B29" s="128" t="s">
        <v>2251</v>
      </c>
      <c r="C29" s="135">
        <v>9.6050400000000005E-3</v>
      </c>
      <c r="D29" s="135">
        <v>5.6000000000000008E-3</v>
      </c>
      <c r="E29" s="135">
        <v>9.640300000000001E-3</v>
      </c>
      <c r="F29" s="135">
        <v>6.0753300000000003E-2</v>
      </c>
      <c r="G29" s="135">
        <v>-1.8225959999999999E-2</v>
      </c>
      <c r="H29" s="135">
        <v>9.5999999999999992E-3</v>
      </c>
      <c r="I29" s="135">
        <v>1.0083319482242061E-2</v>
      </c>
      <c r="J29" s="135">
        <v>1.12E-2</v>
      </c>
      <c r="K29" s="135">
        <v>1.0927407499583101E-2</v>
      </c>
      <c r="L29" s="135">
        <v>1.1032372587908011E-2</v>
      </c>
      <c r="M29" s="135">
        <v>1.06E-2</v>
      </c>
      <c r="N29" s="135">
        <v>1.0999999999999999E-2</v>
      </c>
      <c r="O29" s="135">
        <v>1.14E-2</v>
      </c>
      <c r="P29" s="135">
        <v>1.0999999999999999E-2</v>
      </c>
      <c r="Q29" s="135">
        <v>1.0500000000000001E-2</v>
      </c>
      <c r="R29" s="135">
        <v>1.0200000000000001E-2</v>
      </c>
      <c r="S29" s="135">
        <v>9.2071297285332143E-3</v>
      </c>
      <c r="T29" s="135">
        <v>1.032190868765492E-2</v>
      </c>
      <c r="U29" s="135">
        <v>1.264202121745317E-2</v>
      </c>
      <c r="V29" s="135">
        <v>9.6028497162026216E-3</v>
      </c>
      <c r="W29" s="135">
        <v>1.147096147690041E-2</v>
      </c>
      <c r="X29" s="135">
        <v>1.077513161750487E-2</v>
      </c>
      <c r="Y29" s="135">
        <v>1.0677010704068349E-2</v>
      </c>
      <c r="Z29" s="135">
        <v>-8.0151566545774156E-3</v>
      </c>
      <c r="AA29" s="135">
        <v>1.4446325190508039E-2</v>
      </c>
      <c r="AB29" s="135">
        <v>9.4970000000000002E-3</v>
      </c>
      <c r="AC29" s="135">
        <v>1.2713199999999999E-2</v>
      </c>
      <c r="AD29" s="135">
        <v>9.6989999999999993E-3</v>
      </c>
      <c r="AE29" s="135">
        <v>2.53262E-2</v>
      </c>
      <c r="AF29" s="135">
        <v>1.3614100000000001E-2</v>
      </c>
      <c r="AG29" s="135">
        <v>2.1922799999999999E-2</v>
      </c>
      <c r="AH29" s="135">
        <v>-1.43E-2</v>
      </c>
      <c r="AI29" s="135">
        <v>-2.5499999999999998E-2</v>
      </c>
      <c r="AJ29" s="135">
        <v>9.8999999999999999E-4</v>
      </c>
      <c r="AK29" s="135">
        <v>1.12117E-2</v>
      </c>
      <c r="AL29" s="135">
        <v>1.3013500000000001E-2</v>
      </c>
      <c r="AM29" s="135">
        <v>-2.1499999999999998E-2</v>
      </c>
      <c r="AN29" s="135">
        <v>1.1011399999999999E-2</v>
      </c>
      <c r="AO29" s="135">
        <v>2.9930999999999999E-2</v>
      </c>
      <c r="AP29" s="135">
        <v>-2.5999999999999999E-3</v>
      </c>
      <c r="AQ29" s="135">
        <v>-1.44E-2</v>
      </c>
      <c r="AR29" s="135">
        <v>-5.7999999999999996E-3</v>
      </c>
      <c r="AS29" s="135">
        <v>5.5560000000000002E-3</v>
      </c>
      <c r="AT29" s="135">
        <v>2.1210000000000001E-3</v>
      </c>
      <c r="AU29" s="135">
        <v>4.1419999999999998E-3</v>
      </c>
      <c r="AV29" s="135">
        <v>3.2330000000000002E-3</v>
      </c>
      <c r="AW29" s="135">
        <v>6.0963400000000001E-2</v>
      </c>
      <c r="AX29" s="135">
        <v>-2.8999999999999998E-3</v>
      </c>
      <c r="AY29" s="135">
        <v>2.81292E-2</v>
      </c>
      <c r="AZ29" s="135">
        <v>5.7259499999999998E-2</v>
      </c>
      <c r="BA29" s="135">
        <v>5.7359599999999997E-2</v>
      </c>
      <c r="BB29" s="135">
        <v>5.9762099999999999E-2</v>
      </c>
      <c r="BC29" s="135">
        <v>6.6569200000000009E-2</v>
      </c>
      <c r="BD29" s="135">
        <v>-8.6E-3</v>
      </c>
      <c r="BE29" s="135">
        <v>2.41251E-2</v>
      </c>
      <c r="BF29" s="135">
        <v>1.6016599999999999E-2</v>
      </c>
      <c r="BG29" s="135">
        <v>2.33242E-2</v>
      </c>
      <c r="BH29" s="135">
        <v>5.2254299999999997E-2</v>
      </c>
      <c r="BI29" s="135">
        <v>-7.7000000000000002E-3</v>
      </c>
      <c r="BJ29" s="135">
        <v>0.25441999999999998</v>
      </c>
      <c r="BK29" s="135">
        <v>3.8339900000000003E-2</v>
      </c>
      <c r="BL29" s="135">
        <v>4.8750700000000001E-2</v>
      </c>
    </row>
    <row r="30" spans="1:64">
      <c r="A30">
        <v>13</v>
      </c>
      <c r="B30" s="128" t="s">
        <v>2252</v>
      </c>
      <c r="C30" s="137">
        <v>1.05588E-2</v>
      </c>
      <c r="D30" s="137">
        <v>4.3E-3</v>
      </c>
      <c r="E30" s="137">
        <v>1.05588E-2</v>
      </c>
      <c r="F30" s="137">
        <v>3.6906550000000003E-2</v>
      </c>
      <c r="G30" s="137">
        <v>-1.4175750000000001E-2</v>
      </c>
      <c r="H30" s="137">
        <v>1.06E-2</v>
      </c>
      <c r="I30" s="137">
        <v>1.095395477260697E-2</v>
      </c>
      <c r="J30" s="137">
        <v>1.24E-2</v>
      </c>
      <c r="K30" s="137">
        <v>1.20823764946878E-2</v>
      </c>
      <c r="L30" s="137">
        <v>1.219617070172885E-2</v>
      </c>
      <c r="M30" s="137">
        <v>1.1599999999999999E-2</v>
      </c>
      <c r="N30" s="137">
        <v>1.09E-2</v>
      </c>
      <c r="O30" s="137">
        <v>1.12E-2</v>
      </c>
      <c r="P30" s="137">
        <v>1.15E-2</v>
      </c>
      <c r="Q30" s="137">
        <v>1.12E-2</v>
      </c>
      <c r="R30" s="137">
        <v>1.09E-2</v>
      </c>
      <c r="S30" s="137">
        <v>1.0190120197773661E-2</v>
      </c>
      <c r="T30" s="137">
        <v>1.3858351041988071E-2</v>
      </c>
      <c r="U30" s="137">
        <v>1.0284260334098461E-2</v>
      </c>
      <c r="V30" s="137">
        <v>1.5766476497935281E-2</v>
      </c>
      <c r="W30" s="137">
        <v>1.280517724712271E-2</v>
      </c>
      <c r="X30" s="137">
        <v>9.0437830892655668E-3</v>
      </c>
      <c r="Y30" s="137">
        <v>-1.1078299562623519E-3</v>
      </c>
      <c r="Z30" s="137">
        <v>3.3986152295236938E-2</v>
      </c>
      <c r="AA30" s="137">
        <v>1.6313567850288591E-2</v>
      </c>
      <c r="AB30" s="137">
        <v>1.0397E-2</v>
      </c>
      <c r="AC30" s="137">
        <v>6.561E-3</v>
      </c>
      <c r="AD30" s="137">
        <v>1.0397E-2</v>
      </c>
      <c r="AE30" s="137">
        <v>2.3222E-2</v>
      </c>
      <c r="AF30" s="137">
        <v>2.9327700000000002E-2</v>
      </c>
      <c r="AG30" s="137">
        <v>2.1199999999999999E-3</v>
      </c>
      <c r="AH30" s="137">
        <v>5.8540000000000007E-3</v>
      </c>
      <c r="AI30" s="137">
        <v>5.0470000000000003E-3</v>
      </c>
      <c r="AJ30" s="137">
        <v>3.7034999999999998E-2</v>
      </c>
      <c r="AK30" s="137">
        <v>1.73163E-2</v>
      </c>
      <c r="AL30" s="137">
        <v>2.26213E-2</v>
      </c>
      <c r="AM30" s="137">
        <v>2.6324899999999998E-2</v>
      </c>
      <c r="AN30" s="137">
        <v>1.15108E-2</v>
      </c>
      <c r="AO30" s="137">
        <v>2.4923500000000001E-2</v>
      </c>
      <c r="AP30" s="137">
        <v>1.0810200000000001E-2</v>
      </c>
      <c r="AQ30" s="137">
        <v>1.1811200000000001E-2</v>
      </c>
      <c r="AR30" s="137">
        <v>4.1839500000000002E-2</v>
      </c>
      <c r="AS30" s="137">
        <v>1.84174E-2</v>
      </c>
      <c r="AT30" s="137">
        <v>0.36863000000000001</v>
      </c>
      <c r="AU30" s="137">
        <v>0.18081</v>
      </c>
      <c r="AV30" s="137">
        <v>5.1348499999999998E-2</v>
      </c>
      <c r="AW30" s="137">
        <v>0.15090999999999999</v>
      </c>
      <c r="AX30" s="137">
        <v>9.4989799999999999E-2</v>
      </c>
      <c r="AY30" s="137">
        <v>7.4870800000000001E-2</v>
      </c>
      <c r="AZ30" s="137">
        <v>0.12741</v>
      </c>
      <c r="BA30" s="137">
        <v>0.12841</v>
      </c>
      <c r="BB30" s="137">
        <v>0.1040985</v>
      </c>
      <c r="BC30" s="137">
        <v>0.1019965</v>
      </c>
      <c r="BD30" s="137">
        <v>0.12200999999999999</v>
      </c>
      <c r="BE30" s="137">
        <v>7.5371300000000002E-2</v>
      </c>
      <c r="BF30" s="137">
        <v>8.5180500000000006E-2</v>
      </c>
      <c r="BG30" s="137">
        <v>9.6391100000000007E-2</v>
      </c>
      <c r="BH30" s="137">
        <v>5.53523E-2</v>
      </c>
      <c r="BI30" s="137">
        <v>8.3579100000000003E-2</v>
      </c>
      <c r="BJ30" s="137">
        <v>9.8993600000000001E-2</v>
      </c>
      <c r="BK30" s="137">
        <v>0.11211</v>
      </c>
      <c r="BL30" s="137">
        <v>9.3188099999999996E-2</v>
      </c>
    </row>
    <row r="31" spans="1:64">
      <c r="A31">
        <v>12</v>
      </c>
      <c r="B31" s="128" t="s">
        <v>2253</v>
      </c>
      <c r="C31" s="135">
        <v>1.137022E-2</v>
      </c>
      <c r="D31" s="135">
        <v>2.5999999999999999E-3</v>
      </c>
      <c r="E31" s="135">
        <v>1.138776E-2</v>
      </c>
      <c r="F31" s="135">
        <v>1.4508729999999999E-2</v>
      </c>
      <c r="G31" s="135">
        <v>8.4616999999999991E-3</v>
      </c>
      <c r="H31" s="135">
        <v>1.14E-2</v>
      </c>
      <c r="I31" s="135">
        <v>1.1956893137024419E-2</v>
      </c>
      <c r="J31" s="135">
        <v>1.3299999999999999E-2</v>
      </c>
      <c r="K31" s="135">
        <v>1.29407766910199E-2</v>
      </c>
      <c r="L31" s="135">
        <v>1.3058758478965871E-2</v>
      </c>
      <c r="M31" s="135">
        <v>1.01E-2</v>
      </c>
      <c r="N31" s="135">
        <v>1.0200000000000001E-2</v>
      </c>
      <c r="O31" s="135">
        <v>1.2800000000000001E-2</v>
      </c>
      <c r="P31" s="135">
        <v>1.2800000000000001E-2</v>
      </c>
      <c r="Q31" s="135">
        <v>1.23E-2</v>
      </c>
      <c r="R31" s="135">
        <v>1.21E-2</v>
      </c>
      <c r="S31" s="135">
        <v>1.203123350814317E-2</v>
      </c>
      <c r="T31" s="135">
        <v>1.2983274453708621E-2</v>
      </c>
      <c r="U31" s="135">
        <v>1.122616519523012E-2</v>
      </c>
      <c r="V31" s="135">
        <v>8.5896217458993895E-3</v>
      </c>
      <c r="W31" s="135">
        <v>1.339321535661187E-2</v>
      </c>
      <c r="X31" s="135">
        <v>1.161037011264421E-2</v>
      </c>
      <c r="Y31" s="135">
        <v>1.3852877773498079E-2</v>
      </c>
      <c r="Z31" s="135">
        <v>2.5632308471406069E-3</v>
      </c>
      <c r="AA31" s="135">
        <v>1.381805126532698E-2</v>
      </c>
      <c r="AB31" s="135">
        <v>1.1398999999999999E-2</v>
      </c>
      <c r="AC31" s="135">
        <v>1.7014899999999999E-2</v>
      </c>
      <c r="AD31" s="135">
        <v>1.2611000000000001E-2</v>
      </c>
      <c r="AE31" s="135">
        <v>1.7615499999999999E-2</v>
      </c>
      <c r="AF31" s="135">
        <v>9.6839999999999999E-3</v>
      </c>
      <c r="AG31" s="135">
        <v>2.0818300000000001E-2</v>
      </c>
      <c r="AH31" s="135">
        <v>-8.1000000000000013E-3</v>
      </c>
      <c r="AI31" s="135">
        <v>-1.7000000000000001E-2</v>
      </c>
      <c r="AJ31" s="135">
        <v>-6.7999999999999996E-3</v>
      </c>
      <c r="AK31" s="135">
        <v>2.8024500000000001E-2</v>
      </c>
      <c r="AL31" s="135">
        <v>3.9034300000000001E-2</v>
      </c>
      <c r="AM31" s="135">
        <v>4.1036000000000003E-2</v>
      </c>
      <c r="AN31" s="135">
        <v>1.28112E-2</v>
      </c>
      <c r="AO31" s="135">
        <v>9.1800000000000007E-3</v>
      </c>
      <c r="AP31" s="135">
        <v>1E-4</v>
      </c>
      <c r="AQ31" s="135">
        <v>-1.0800000000000001E-2</v>
      </c>
      <c r="AR31" s="135">
        <v>1.6914800000000001E-2</v>
      </c>
      <c r="AS31" s="135">
        <v>1.2711099999999999E-2</v>
      </c>
      <c r="AT31" s="135">
        <v>-2.6800000000000001E-2</v>
      </c>
      <c r="AU31" s="135">
        <v>-9.1000000000000004E-3</v>
      </c>
      <c r="AV31" s="135">
        <v>3.4330100000000002E-2</v>
      </c>
      <c r="AW31" s="135">
        <v>8.9578699999999997E-2</v>
      </c>
      <c r="AX31" s="135">
        <v>6.4556699999999995E-2</v>
      </c>
      <c r="AY31" s="135">
        <v>2.3220399999999999E-2</v>
      </c>
      <c r="AZ31" s="135">
        <v>5.9552300000000002E-2</v>
      </c>
      <c r="BA31" s="135">
        <v>6.06533E-2</v>
      </c>
      <c r="BB31" s="135">
        <v>3.85338E-2</v>
      </c>
      <c r="BC31" s="135">
        <v>3.9934999999999998E-2</v>
      </c>
      <c r="BD31" s="135">
        <v>5.3947299999999997E-2</v>
      </c>
      <c r="BE31" s="135">
        <v>8.6976399999999995E-2</v>
      </c>
      <c r="BF31" s="135">
        <v>0.15590999999999999</v>
      </c>
      <c r="BG31" s="135">
        <v>9.3810000000000004E-3</v>
      </c>
      <c r="BH31" s="135">
        <v>3.2728699999999999E-2</v>
      </c>
      <c r="BI31" s="135">
        <v>5.3847199999999998E-2</v>
      </c>
      <c r="BJ31" s="135">
        <v>7.476569999999999E-2</v>
      </c>
      <c r="BK31" s="135">
        <v>5.6749800000000003E-2</v>
      </c>
      <c r="BL31" s="135">
        <v>8.9278399999999994E-2</v>
      </c>
    </row>
    <row r="32" spans="1:64">
      <c r="A32">
        <v>11</v>
      </c>
      <c r="B32" s="128" t="s">
        <v>2254</v>
      </c>
      <c r="C32" s="137">
        <v>1.0961769999999999E-2</v>
      </c>
      <c r="D32" s="137">
        <v>2.3999999999999998E-3</v>
      </c>
      <c r="E32" s="137">
        <v>1.0970509999999999E-2</v>
      </c>
      <c r="F32" s="137">
        <v>1.3340329999999999E-2</v>
      </c>
      <c r="G32" s="137">
        <v>-4.4073079999999987E-2</v>
      </c>
      <c r="H32" s="137">
        <v>1.0999999999999999E-2</v>
      </c>
      <c r="I32" s="137">
        <v>1.335605640440019E-2</v>
      </c>
      <c r="J32" s="137">
        <v>1.2500000000000001E-2</v>
      </c>
      <c r="K32" s="137">
        <v>1.2192927206459999E-2</v>
      </c>
      <c r="L32" s="137">
        <v>1.230472558007234E-2</v>
      </c>
      <c r="M32" s="137">
        <v>1.5599999999999999E-2</v>
      </c>
      <c r="N32" s="137">
        <v>1.04E-2</v>
      </c>
      <c r="O32" s="137">
        <v>1.1599999999999999E-2</v>
      </c>
      <c r="P32" s="137">
        <v>1.21E-2</v>
      </c>
      <c r="Q32" s="137">
        <v>1.1599999999999999E-2</v>
      </c>
      <c r="R32" s="137">
        <v>1.0200000000000001E-2</v>
      </c>
      <c r="S32" s="137">
        <v>5.571996990227035E-3</v>
      </c>
      <c r="T32" s="137">
        <v>6.4686129451052574E-3</v>
      </c>
      <c r="U32" s="137">
        <v>5.4535862473483743E-3</v>
      </c>
      <c r="V32" s="137">
        <v>2.9009574327183429E-3</v>
      </c>
      <c r="W32" s="137">
        <v>1.2775122784757009E-2</v>
      </c>
      <c r="X32" s="137">
        <v>1.247577140702183E-2</v>
      </c>
      <c r="Y32" s="137">
        <v>1.688091432728522E-2</v>
      </c>
      <c r="Z32" s="137">
        <v>2.3196675514578931E-2</v>
      </c>
      <c r="AA32" s="137">
        <v>1.1887750561003109E-2</v>
      </c>
      <c r="AB32" s="137">
        <v>1.0898E-2</v>
      </c>
      <c r="AC32" s="137">
        <v>1.7015499999999999E-2</v>
      </c>
      <c r="AD32" s="137">
        <v>1.1910799999999999E-2</v>
      </c>
      <c r="AE32" s="137">
        <v>1.79163E-2</v>
      </c>
      <c r="AF32" s="137">
        <v>1.7515900000000001E-2</v>
      </c>
      <c r="AG32" s="137">
        <v>9.4850000000000004E-3</v>
      </c>
      <c r="AH32" s="137">
        <v>2.15195E-2</v>
      </c>
      <c r="AI32" s="137">
        <v>2.8025499999999998E-2</v>
      </c>
      <c r="AJ32" s="137">
        <v>2.0218400000000001E-2</v>
      </c>
      <c r="AK32" s="137">
        <v>1.8917199999999999E-2</v>
      </c>
      <c r="AL32" s="137">
        <v>2.7224700000000001E-2</v>
      </c>
      <c r="AM32" s="137">
        <v>2.1319399999999999E-2</v>
      </c>
      <c r="AN32" s="137">
        <v>1.2111E-2</v>
      </c>
      <c r="AO32" s="137">
        <v>6.2857300000000005E-2</v>
      </c>
      <c r="AP32" s="137">
        <v>1.91173E-2</v>
      </c>
      <c r="AQ32" s="137">
        <v>2.73248E-2</v>
      </c>
      <c r="AR32" s="137">
        <v>3.09281E-2</v>
      </c>
      <c r="AS32" s="137">
        <v>9.3849999999999992E-3</v>
      </c>
      <c r="AT32" s="137">
        <v>8.2740000000000001E-3</v>
      </c>
      <c r="AU32" s="137">
        <v>9.6869999999999994E-3</v>
      </c>
      <c r="AV32" s="137">
        <v>1.6514999999999998E-2</v>
      </c>
      <c r="AW32" s="137">
        <v>4.339E-3</v>
      </c>
      <c r="AX32" s="137">
        <v>4.6542399999999998E-2</v>
      </c>
      <c r="AY32" s="137">
        <v>-3.7000000000000002E-3</v>
      </c>
      <c r="AZ32" s="137">
        <v>1.29117E-2</v>
      </c>
      <c r="BA32" s="137">
        <v>9.2829999999999996E-3</v>
      </c>
      <c r="BB32" s="137">
        <v>-7.1000000000000004E-3</v>
      </c>
      <c r="BC32" s="137">
        <v>-1.1999999999999999E-3</v>
      </c>
      <c r="BD32" s="137">
        <v>-5.9999999999999995E-4</v>
      </c>
      <c r="BE32" s="137">
        <v>2.2620500000000002E-2</v>
      </c>
      <c r="BF32" s="137">
        <v>5.0445900000000002E-2</v>
      </c>
      <c r="BG32" s="137">
        <v>2.36215E-2</v>
      </c>
      <c r="BH32" s="137">
        <v>2.8025499999999998E-2</v>
      </c>
      <c r="BI32" s="137">
        <v>1.9617800000000001E-2</v>
      </c>
      <c r="BJ32" s="137">
        <v>5.1346700000000002E-2</v>
      </c>
      <c r="BK32" s="137">
        <v>-5.6999999999999993E-3</v>
      </c>
      <c r="BL32" s="137">
        <v>2.0919E-2</v>
      </c>
    </row>
    <row r="33" spans="1:64">
      <c r="A33">
        <v>10</v>
      </c>
      <c r="B33" s="128" t="s">
        <v>2255</v>
      </c>
      <c r="C33" s="135">
        <v>1.2757330000000001E-2</v>
      </c>
      <c r="D33" s="135">
        <v>2.5999999999999999E-3</v>
      </c>
      <c r="E33" s="135">
        <v>1.2757330000000001E-2</v>
      </c>
      <c r="F33" s="135">
        <v>-4.1651840000000002E-2</v>
      </c>
      <c r="G33" s="135">
        <v>2.657089E-2</v>
      </c>
      <c r="H33" s="135">
        <v>1.2800000000000001E-2</v>
      </c>
      <c r="I33" s="135">
        <v>1.362002393723283E-2</v>
      </c>
      <c r="J33" s="135">
        <v>1.4800000000000001E-2</v>
      </c>
      <c r="K33" s="135">
        <v>1.4484283382471E-2</v>
      </c>
      <c r="L33" s="135">
        <v>1.4605317369165821E-2</v>
      </c>
      <c r="M33" s="135">
        <v>1.3100000000000001E-2</v>
      </c>
      <c r="N33" s="135">
        <v>1.3599999999999999E-2</v>
      </c>
      <c r="O33" s="135">
        <v>1.38E-2</v>
      </c>
      <c r="P33" s="135">
        <v>1.4E-2</v>
      </c>
      <c r="Q33" s="135">
        <v>1.3299999999999999E-2</v>
      </c>
      <c r="R33" s="135">
        <v>1.21E-2</v>
      </c>
      <c r="S33" s="135">
        <v>1.8651681311420368E-2</v>
      </c>
      <c r="T33" s="135">
        <v>1.8297513710734851E-2</v>
      </c>
      <c r="U33" s="135">
        <v>1.5422969855594101E-2</v>
      </c>
      <c r="V33" s="135">
        <v>1.7175937843727059E-2</v>
      </c>
      <c r="W33" s="135">
        <v>1.4846523531188319E-2</v>
      </c>
      <c r="X33" s="135">
        <v>1.543611230684272E-2</v>
      </c>
      <c r="Y33" s="135">
        <v>1.8978260670909242E-2</v>
      </c>
      <c r="Z33" s="135">
        <v>-3.5031933002601661E-3</v>
      </c>
      <c r="AA33" s="135">
        <v>9.6771705193228197E-3</v>
      </c>
      <c r="AB33" s="135">
        <v>1.2697999999999999E-2</v>
      </c>
      <c r="AC33" s="135">
        <v>2.1216599999999999E-2</v>
      </c>
      <c r="AD33" s="135">
        <v>1.4411200000000001E-2</v>
      </c>
      <c r="AE33" s="135">
        <v>-8.3999999999999995E-3</v>
      </c>
      <c r="AF33" s="135">
        <v>2.6199999999999999E-3</v>
      </c>
      <c r="AG33" s="135">
        <v>2.4919500000000001E-2</v>
      </c>
      <c r="AH33" s="135">
        <v>-1.6899999999999998E-2</v>
      </c>
      <c r="AI33" s="135">
        <v>-3.09E-2</v>
      </c>
      <c r="AJ33" s="135">
        <v>-1.2E-2</v>
      </c>
      <c r="AK33" s="135">
        <v>6.0470000000000003E-3</v>
      </c>
      <c r="AL33" s="135">
        <v>4.7369999999999999E-3</v>
      </c>
      <c r="AM33" s="135">
        <v>8.6670000000000011E-3</v>
      </c>
      <c r="AN33" s="135">
        <v>1.40109E-2</v>
      </c>
      <c r="AO33" s="135">
        <v>-3.9800000000000002E-2</v>
      </c>
      <c r="AP33" s="135">
        <v>-1.9E-3</v>
      </c>
      <c r="AQ33" s="135">
        <v>-1.5800000000000002E-2</v>
      </c>
      <c r="AR33" s="135">
        <v>-3.8E-3</v>
      </c>
      <c r="AS33" s="135">
        <v>1.7129999999999999E-3</v>
      </c>
      <c r="AT33" s="135">
        <v>-0.1258</v>
      </c>
      <c r="AU33" s="135">
        <v>-5.9700000000000003E-2</v>
      </c>
      <c r="AV33" s="135">
        <v>-3.8899999999999997E-2</v>
      </c>
      <c r="AW33" s="135">
        <v>-9.3700000000000006E-2</v>
      </c>
      <c r="AX33" s="135">
        <v>-6.0199999999999997E-2</v>
      </c>
      <c r="AY33" s="135">
        <v>-4.6699999999999998E-2</v>
      </c>
      <c r="AZ33" s="135">
        <v>-7.3999999999999996E-2</v>
      </c>
      <c r="BA33" s="135">
        <v>-7.3099999999999998E-2</v>
      </c>
      <c r="BB33" s="135">
        <v>-5.7500000000000002E-2</v>
      </c>
      <c r="BC33" s="135">
        <v>-6.1500000000000013E-2</v>
      </c>
      <c r="BD33" s="135">
        <v>-7.4099999999999999E-2</v>
      </c>
      <c r="BE33" s="135">
        <v>-7.2700000000000001E-2</v>
      </c>
      <c r="BF33" s="135">
        <v>-0.11210000000000001</v>
      </c>
      <c r="BG33" s="135">
        <v>-8.0100000000000005E-2</v>
      </c>
      <c r="BH33" s="135">
        <v>-3.7000000000000012E-2</v>
      </c>
      <c r="BI33" s="135">
        <v>-1.0800000000000001E-2</v>
      </c>
      <c r="BJ33" s="135">
        <v>-0.17849999999999999</v>
      </c>
      <c r="BK33" s="135">
        <v>-4.8599999999999997E-2</v>
      </c>
      <c r="BL33" s="135">
        <v>-1.32E-2</v>
      </c>
    </row>
    <row r="34" spans="1:64">
      <c r="A34">
        <v>9</v>
      </c>
      <c r="B34" s="128" t="s">
        <v>2256</v>
      </c>
      <c r="C34" s="137">
        <v>1.164156E-2</v>
      </c>
      <c r="D34" s="137">
        <v>-1.1000000000000001E-3</v>
      </c>
      <c r="E34" s="137">
        <v>1.164156E-2</v>
      </c>
      <c r="F34" s="137">
        <v>6.2757530000000006E-2</v>
      </c>
      <c r="G34" s="137">
        <v>-3.1363240000000001E-2</v>
      </c>
      <c r="H34" s="137">
        <v>1.1599999999999999E-2</v>
      </c>
      <c r="I34" s="137">
        <v>1.2286169255739001E-2</v>
      </c>
      <c r="J34" s="137">
        <v>1.34E-2</v>
      </c>
      <c r="K34" s="137">
        <v>1.3262907738181199E-2</v>
      </c>
      <c r="L34" s="137">
        <v>1.336781178362312E-2</v>
      </c>
      <c r="M34" s="137">
        <v>1.6899999999999998E-2</v>
      </c>
      <c r="N34" s="137">
        <v>9.9000000000000008E-3</v>
      </c>
      <c r="O34" s="137">
        <v>1.14E-2</v>
      </c>
      <c r="P34" s="137">
        <v>1.0699999999999999E-2</v>
      </c>
      <c r="Q34" s="137">
        <v>1.23E-2</v>
      </c>
      <c r="R34" s="137">
        <v>1.12E-2</v>
      </c>
      <c r="S34" s="137">
        <v>1.05040695329035E-2</v>
      </c>
      <c r="T34" s="137">
        <v>1.281291097782411E-2</v>
      </c>
      <c r="U34" s="137">
        <v>9.198135129786511E-3</v>
      </c>
      <c r="V34" s="137">
        <v>6.6759791068897734E-3</v>
      </c>
      <c r="W34" s="137">
        <v>1.3568166537690329E-2</v>
      </c>
      <c r="X34" s="137">
        <v>1.2390830938534551E-2</v>
      </c>
      <c r="Y34" s="137">
        <v>1.252123678106321E-2</v>
      </c>
      <c r="Z34" s="137">
        <v>1.7497014800613501E-2</v>
      </c>
      <c r="AA34" s="137">
        <v>1.8952593576305962E-2</v>
      </c>
      <c r="AB34" s="137">
        <v>1.1598000000000001E-2</v>
      </c>
      <c r="AC34" s="137">
        <v>1.8215599999999998E-2</v>
      </c>
      <c r="AD34" s="137">
        <v>1.4912699999999999E-2</v>
      </c>
      <c r="AE34" s="137">
        <v>1.62139E-2</v>
      </c>
      <c r="AF34" s="137">
        <v>1.62138E-2</v>
      </c>
      <c r="AG34" s="137">
        <v>1.62139E-2</v>
      </c>
      <c r="AH34" s="137">
        <v>1.77152E-2</v>
      </c>
      <c r="AI34" s="137">
        <v>2.18187E-2</v>
      </c>
      <c r="AJ34" s="137">
        <v>2.9825600000000001E-2</v>
      </c>
      <c r="AK34" s="137">
        <v>2.05176E-2</v>
      </c>
      <c r="AL34" s="137">
        <v>2.6923099999999998E-2</v>
      </c>
      <c r="AM34" s="137">
        <v>2.3189999999999999E-3</v>
      </c>
      <c r="AN34" s="137">
        <v>1.0791E-2</v>
      </c>
      <c r="AO34" s="137">
        <v>8.4772700000000006E-2</v>
      </c>
      <c r="AP34" s="137">
        <v>2.7523599999999999E-2</v>
      </c>
      <c r="AQ34" s="137">
        <v>4.3737500000000012E-2</v>
      </c>
      <c r="AR34" s="137">
        <v>1.20103E-2</v>
      </c>
      <c r="AS34" s="137">
        <v>2.2219099999999999E-2</v>
      </c>
      <c r="AT34" s="137">
        <v>4.0734899999999997E-2</v>
      </c>
      <c r="AU34" s="137">
        <v>2.5621999999999999E-2</v>
      </c>
      <c r="AV34" s="137">
        <v>6.5155900000000003E-2</v>
      </c>
      <c r="AW34" s="137">
        <v>8.4072099999999997E-2</v>
      </c>
      <c r="AX34" s="137">
        <v>6.3454399999999994E-2</v>
      </c>
      <c r="AY34" s="137">
        <v>5.1644299999999997E-2</v>
      </c>
      <c r="AZ34" s="137">
        <v>8.1469899999999998E-2</v>
      </c>
      <c r="BA34" s="137">
        <v>8.25708E-2</v>
      </c>
      <c r="BB34" s="137">
        <v>3.24278E-2</v>
      </c>
      <c r="BC34" s="137">
        <v>3.33286E-2</v>
      </c>
      <c r="BD34" s="137">
        <v>9.6482799999999994E-2</v>
      </c>
      <c r="BE34" s="137">
        <v>8.8576000000000002E-2</v>
      </c>
      <c r="BF34" s="137">
        <v>0.13321</v>
      </c>
      <c r="BG34" s="137">
        <v>6.0551899999999999E-2</v>
      </c>
      <c r="BH34" s="137">
        <v>7.5564800000000001E-2</v>
      </c>
      <c r="BI34" s="137">
        <v>3.0426100000000001E-2</v>
      </c>
      <c r="BJ34" s="137">
        <v>0.12801000000000001</v>
      </c>
      <c r="BK34" s="137">
        <v>8.3371499999999987E-2</v>
      </c>
      <c r="BL34" s="137">
        <v>8.2971100000000006E-2</v>
      </c>
    </row>
    <row r="35" spans="1:64">
      <c r="A35">
        <v>8</v>
      </c>
      <c r="B35" s="128" t="s">
        <v>2257</v>
      </c>
      <c r="C35" s="135">
        <v>1.219929E-2</v>
      </c>
      <c r="D35" s="135">
        <v>4.7999999999999996E-3</v>
      </c>
      <c r="E35" s="135">
        <v>1.219929E-2</v>
      </c>
      <c r="F35" s="135">
        <v>3.4045279999999997E-2</v>
      </c>
      <c r="G35" s="135">
        <v>-1.9865839999999999E-2</v>
      </c>
      <c r="H35" s="135">
        <v>1.2200000000000001E-2</v>
      </c>
      <c r="I35" s="135">
        <v>1.1940433547236839E-2</v>
      </c>
      <c r="J35" s="135">
        <v>1.2800000000000001E-2</v>
      </c>
      <c r="K35" s="135">
        <v>1.26092703365588E-2</v>
      </c>
      <c r="L35" s="135">
        <v>1.272204110592989E-2</v>
      </c>
      <c r="M35" s="135">
        <v>2.1499999999999998E-2</v>
      </c>
      <c r="N35" s="135">
        <v>8.8999999999999999E-3</v>
      </c>
      <c r="O35" s="135">
        <v>8.6999999999999994E-3</v>
      </c>
      <c r="P35" s="135">
        <v>1.38E-2</v>
      </c>
      <c r="Q35" s="135">
        <v>1.2800000000000001E-2</v>
      </c>
      <c r="R35" s="135">
        <v>1.17E-2</v>
      </c>
      <c r="S35" s="135">
        <v>1.3647723341843049E-2</v>
      </c>
      <c r="T35" s="135">
        <v>9.3028484687176505E-3</v>
      </c>
      <c r="U35" s="135">
        <v>1.1340133034444481E-2</v>
      </c>
      <c r="V35" s="135">
        <v>1.080818726119093E-2</v>
      </c>
      <c r="W35" s="135">
        <v>1.426483229877107E-2</v>
      </c>
      <c r="X35" s="135">
        <v>1.408276281931342E-2</v>
      </c>
      <c r="Y35" s="135">
        <v>1.393749317060955E-2</v>
      </c>
      <c r="Z35" s="135">
        <v>1.665060800085616E-2</v>
      </c>
      <c r="AA35" s="135">
        <v>2.419154340839413E-2</v>
      </c>
      <c r="AB35" s="135">
        <v>1.2097999999999999E-2</v>
      </c>
      <c r="AC35" s="135">
        <v>3.2326399999999998E-2</v>
      </c>
      <c r="AD35" s="135">
        <v>2.1117199999999999E-2</v>
      </c>
      <c r="AE35" s="135">
        <v>2.2218100000000001E-2</v>
      </c>
      <c r="AF35" s="135">
        <v>1.221E-2</v>
      </c>
      <c r="AG35" s="135">
        <v>4.1133599999999999E-2</v>
      </c>
      <c r="AH35" s="135">
        <v>7.2589999999999998E-3</v>
      </c>
      <c r="AI35" s="135">
        <v>6.3509999999999999E-3</v>
      </c>
      <c r="AJ35" s="135">
        <v>1.51124E-2</v>
      </c>
      <c r="AK35" s="135">
        <v>8.9720000000000008E-3</v>
      </c>
      <c r="AL35" s="135">
        <v>5.6449999999999998E-3</v>
      </c>
      <c r="AM35" s="135">
        <v>2.8223100000000001E-2</v>
      </c>
      <c r="AN35" s="135">
        <v>1.38113E-2</v>
      </c>
      <c r="AO35" s="135">
        <v>3.6830099999999998E-2</v>
      </c>
      <c r="AP35" s="135">
        <v>1.6113200000000001E-2</v>
      </c>
      <c r="AQ35" s="135">
        <v>2.0216499999999998E-2</v>
      </c>
      <c r="AR35" s="135">
        <v>1.48121E-2</v>
      </c>
      <c r="AS35" s="135">
        <v>1.91156E-2</v>
      </c>
      <c r="AT35" s="135">
        <v>3.7430600000000001E-2</v>
      </c>
      <c r="AU35" s="135">
        <v>2.4419900000000001E-2</v>
      </c>
      <c r="AV35" s="135">
        <v>3.1926099999999999E-2</v>
      </c>
      <c r="AW35" s="135">
        <v>2.4319899999999998E-2</v>
      </c>
      <c r="AX35" s="135">
        <v>3.8431399999999998E-2</v>
      </c>
      <c r="AY35" s="135">
        <v>2.5420700000000001E-2</v>
      </c>
      <c r="AZ35" s="135">
        <v>3.6930200000000003E-2</v>
      </c>
      <c r="BA35" s="135">
        <v>3.7430600000000001E-2</v>
      </c>
      <c r="BB35" s="135">
        <v>1.78146E-2</v>
      </c>
      <c r="BC35" s="135">
        <v>2.2118100000000002E-2</v>
      </c>
      <c r="BD35" s="135">
        <v>3.2626700000000002E-2</v>
      </c>
      <c r="BE35" s="135">
        <v>6.1049899999999997E-2</v>
      </c>
      <c r="BF35" s="135">
        <v>4.1233700000000012E-2</v>
      </c>
      <c r="BG35" s="135">
        <v>4.2735000000000002E-2</v>
      </c>
      <c r="BH35" s="135">
        <v>2.0816999999999999E-2</v>
      </c>
      <c r="BI35" s="135">
        <v>4.032E-3</v>
      </c>
      <c r="BJ35" s="135">
        <v>7.9364900000000002E-2</v>
      </c>
      <c r="BK35" s="135">
        <v>2.74224E-2</v>
      </c>
      <c r="BL35" s="135">
        <v>2.6922000000000001E-2</v>
      </c>
    </row>
    <row r="36" spans="1:64">
      <c r="A36">
        <v>7</v>
      </c>
      <c r="B36" s="128" t="s">
        <v>2258</v>
      </c>
      <c r="C36" s="137">
        <v>1.2757330000000001E-2</v>
      </c>
      <c r="D36" s="137">
        <v>8.9999999999999998E-4</v>
      </c>
      <c r="E36" s="137">
        <v>1.2757330000000001E-2</v>
      </c>
      <c r="F36" s="137">
        <v>2.2589419999999999E-2</v>
      </c>
      <c r="G36" s="137">
        <v>1.235287E-2</v>
      </c>
      <c r="H36" s="137">
        <v>1.2800000000000001E-2</v>
      </c>
      <c r="I36" s="137">
        <v>1.280561458576712E-2</v>
      </c>
      <c r="J36" s="137">
        <v>1.32E-2</v>
      </c>
      <c r="K36" s="137">
        <v>1.29793231474722E-2</v>
      </c>
      <c r="L36" s="137">
        <v>1.3092583448141459E-2</v>
      </c>
      <c r="M36" s="137">
        <v>5.0000000000000001E-3</v>
      </c>
      <c r="N36" s="137">
        <v>1.14E-2</v>
      </c>
      <c r="O36" s="137">
        <v>9.2999999999999992E-3</v>
      </c>
      <c r="P36" s="137">
        <v>1.23E-2</v>
      </c>
      <c r="Q36" s="137">
        <v>1.26E-2</v>
      </c>
      <c r="R36" s="137">
        <v>1.24E-2</v>
      </c>
      <c r="S36" s="137">
        <v>1.044559447738602E-2</v>
      </c>
      <c r="T36" s="137">
        <v>1.1603297400779811E-2</v>
      </c>
      <c r="U36" s="137">
        <v>8.2438577888417353E-3</v>
      </c>
      <c r="V36" s="137">
        <v>1.037224416803029E-2</v>
      </c>
      <c r="W36" s="137">
        <v>1.490676411006042E-2</v>
      </c>
      <c r="X36" s="137">
        <v>1.2747393263939919E-2</v>
      </c>
      <c r="Y36" s="137">
        <v>9.7267441303960922E-3</v>
      </c>
      <c r="Z36" s="137">
        <v>7.7626357315279124E-3</v>
      </c>
      <c r="AA36" s="137">
        <v>-7.98007511354204E-3</v>
      </c>
      <c r="AB36" s="137">
        <v>1.2697999999999999E-2</v>
      </c>
      <c r="AC36" s="137">
        <v>-3.3E-3</v>
      </c>
      <c r="AD36" s="137">
        <v>4.1310000000000001E-3</v>
      </c>
      <c r="AE36" s="137">
        <v>-4.7999999999999996E-3</v>
      </c>
      <c r="AF36" s="137">
        <v>1.33104E-2</v>
      </c>
      <c r="AG36" s="137">
        <v>1.2799E-2</v>
      </c>
      <c r="AH36" s="137">
        <v>4.8370000000000002E-3</v>
      </c>
      <c r="AI36" s="137">
        <v>2.7209999999999999E-3</v>
      </c>
      <c r="AJ36" s="137">
        <v>2.11165E-2</v>
      </c>
      <c r="AK36" s="137">
        <v>5.3410000000000003E-3</v>
      </c>
      <c r="AL36" s="137">
        <v>1.6119999999999999E-3</v>
      </c>
      <c r="AM36" s="137">
        <v>2.1717E-2</v>
      </c>
      <c r="AN36" s="137">
        <v>1.2396000000000001E-2</v>
      </c>
      <c r="AO36" s="137">
        <v>-7.4999999999999997E-3</v>
      </c>
      <c r="AP36" s="137">
        <v>2.1316600000000002E-2</v>
      </c>
      <c r="AQ36" s="137">
        <v>3.02236E-2</v>
      </c>
      <c r="AR36" s="137">
        <v>1.6612999999999999E-2</v>
      </c>
      <c r="AS36" s="137">
        <v>1.36106E-2</v>
      </c>
      <c r="AT36" s="137">
        <v>9.8577200000000004E-2</v>
      </c>
      <c r="AU36" s="137">
        <v>5.3541900000000003E-2</v>
      </c>
      <c r="AV36" s="137">
        <v>1.2697999999999999E-2</v>
      </c>
      <c r="AW36" s="137">
        <v>-1.2699999999999999E-2</v>
      </c>
      <c r="AX36" s="137">
        <v>1.7113400000000001E-2</v>
      </c>
      <c r="AY36" s="137">
        <v>1.038E-2</v>
      </c>
      <c r="AZ36" s="137">
        <v>-1E-3</v>
      </c>
      <c r="BA36" s="137">
        <v>3.2000000000000003E-4</v>
      </c>
      <c r="BB36" s="137">
        <v>-1.7100000000000001E-2</v>
      </c>
      <c r="BC36" s="137">
        <v>-1.4500000000000001E-2</v>
      </c>
      <c r="BD36" s="137">
        <v>3.3225999999999999E-2</v>
      </c>
      <c r="BE36" s="137">
        <v>-6.7000000000000002E-3</v>
      </c>
      <c r="BF36" s="137">
        <v>1.08E-3</v>
      </c>
      <c r="BG36" s="137">
        <v>-8.8999999999999999E-3</v>
      </c>
      <c r="BH36" s="137">
        <v>1.3710699999999999E-2</v>
      </c>
      <c r="BI36" s="137">
        <v>6.8530000000000006E-3</v>
      </c>
      <c r="BJ36" s="137">
        <v>-2.0400000000000001E-2</v>
      </c>
      <c r="BK36" s="137">
        <v>1.0682000000000001E-2</v>
      </c>
      <c r="BL36" s="137">
        <v>3.05239E-2</v>
      </c>
    </row>
    <row r="37" spans="1:64">
      <c r="A37">
        <v>6</v>
      </c>
      <c r="B37" s="128" t="s">
        <v>2259</v>
      </c>
      <c r="C37" s="135">
        <v>1.052703E-2</v>
      </c>
      <c r="D37" s="135">
        <v>1.8E-3</v>
      </c>
      <c r="E37" s="135">
        <v>1.052703E-2</v>
      </c>
      <c r="F37" s="135">
        <v>6.3739950000000004E-2</v>
      </c>
      <c r="G37" s="135">
        <v>-9.3791199999999995E-3</v>
      </c>
      <c r="H37" s="135">
        <v>1.0500000000000001E-2</v>
      </c>
      <c r="I37" s="135">
        <v>1.047675729337749E-2</v>
      </c>
      <c r="J37" s="135">
        <v>1.1299999999999999E-2</v>
      </c>
      <c r="K37" s="135">
        <v>1.11415785287512E-2</v>
      </c>
      <c r="L37" s="135">
        <v>1.1268373189040609E-2</v>
      </c>
      <c r="M37" s="135">
        <v>9.5999999999999992E-3</v>
      </c>
      <c r="N37" s="135">
        <v>1.2699999999999999E-2</v>
      </c>
      <c r="O37" s="135">
        <v>1.17E-2</v>
      </c>
      <c r="P37" s="135">
        <v>1.0200000000000001E-2</v>
      </c>
      <c r="Q37" s="135">
        <v>1.0800000000000001E-2</v>
      </c>
      <c r="R37" s="135">
        <v>1.04E-2</v>
      </c>
      <c r="S37" s="135">
        <v>1.342047965737136E-2</v>
      </c>
      <c r="T37" s="135">
        <v>1.2260143370065309E-2</v>
      </c>
      <c r="U37" s="135">
        <v>9.7101512849768756E-3</v>
      </c>
      <c r="V37" s="135">
        <v>6.205758276421447E-3</v>
      </c>
      <c r="W37" s="135">
        <v>1.2222130741089019E-2</v>
      </c>
      <c r="X37" s="135">
        <v>1.0864078942927071E-2</v>
      </c>
      <c r="Y37" s="135">
        <v>1.7143084963259229E-2</v>
      </c>
      <c r="Z37" s="135">
        <v>1.863397195325955E-2</v>
      </c>
      <c r="AA37" s="135">
        <v>8.2057128644632549E-3</v>
      </c>
      <c r="AB37" s="135">
        <v>1.0498E-2</v>
      </c>
      <c r="AC37" s="135">
        <v>8.8830000000000003E-3</v>
      </c>
      <c r="AD37" s="135">
        <v>8.6809999999999995E-3</v>
      </c>
      <c r="AE37" s="135">
        <v>1.9018E-2</v>
      </c>
      <c r="AF37" s="135">
        <v>1.63155E-2</v>
      </c>
      <c r="AG37" s="135">
        <v>3.71352E-2</v>
      </c>
      <c r="AH37" s="135">
        <v>2.019E-3</v>
      </c>
      <c r="AI37" s="135">
        <v>-1.6000000000000001E-3</v>
      </c>
      <c r="AJ37" s="135">
        <v>1.7616699999999999E-2</v>
      </c>
      <c r="AK37" s="135">
        <v>5.3500000000000006E-3</v>
      </c>
      <c r="AL37" s="135">
        <v>-1.2999999999999999E-3</v>
      </c>
      <c r="AM37" s="135">
        <v>1.43135E-2</v>
      </c>
      <c r="AN37" s="135">
        <v>1.0297000000000001E-2</v>
      </c>
      <c r="AO37" s="135">
        <v>2.3322099999999998E-2</v>
      </c>
      <c r="AP37" s="135">
        <v>7.7720000000000003E-3</v>
      </c>
      <c r="AQ37" s="135">
        <v>5.3489999999999996E-3</v>
      </c>
      <c r="AR37" s="135">
        <v>6.9649999999999998E-3</v>
      </c>
      <c r="AS37" s="135">
        <v>1.0297000000000001E-2</v>
      </c>
      <c r="AT37" s="135">
        <v>-7.6600000000000001E-2</v>
      </c>
      <c r="AU37" s="135">
        <v>-3.1399999999999997E-2</v>
      </c>
      <c r="AV37" s="135">
        <v>4.0938799999999997E-2</v>
      </c>
      <c r="AW37" s="135">
        <v>5.7054100000000003E-2</v>
      </c>
      <c r="AX37" s="135">
        <v>5.99569E-2</v>
      </c>
      <c r="AY37" s="135">
        <v>3.5733800000000003E-2</v>
      </c>
      <c r="AZ37" s="135">
        <v>3.1429800000000001E-2</v>
      </c>
      <c r="BA37" s="135">
        <v>3.2731000000000003E-2</v>
      </c>
      <c r="BB37" s="135">
        <v>1.50142E-2</v>
      </c>
      <c r="BC37" s="135">
        <v>1.34127E-2</v>
      </c>
      <c r="BD37" s="135">
        <v>6.0657500000000003E-2</v>
      </c>
      <c r="BE37" s="135">
        <v>1.3312600000000001E-2</v>
      </c>
      <c r="BF37" s="135">
        <v>8.6582100000000009E-2</v>
      </c>
      <c r="BG37" s="135">
        <v>4.9146599999999999E-2</v>
      </c>
      <c r="BH37" s="135">
        <v>7.1167499999999995E-2</v>
      </c>
      <c r="BI37" s="135">
        <v>2.8426900000000001E-2</v>
      </c>
      <c r="BJ37" s="135">
        <v>0.12431</v>
      </c>
      <c r="BK37" s="135">
        <v>1.72163E-2</v>
      </c>
      <c r="BL37" s="135">
        <v>3.0729099999999999E-2</v>
      </c>
    </row>
    <row r="38" spans="1:64">
      <c r="A38">
        <v>5</v>
      </c>
      <c r="B38" s="128" t="s">
        <v>2260</v>
      </c>
      <c r="C38" s="137">
        <v>1.219929E-2</v>
      </c>
      <c r="D38" s="137">
        <v>3.3E-3</v>
      </c>
      <c r="E38" s="137">
        <v>1.219929E-2</v>
      </c>
      <c r="F38" s="137">
        <v>1.29076E-2</v>
      </c>
      <c r="G38" s="137">
        <v>3.1609730000000003E-2</v>
      </c>
      <c r="H38" s="137">
        <v>1.2200000000000001E-2</v>
      </c>
      <c r="I38" s="137">
        <v>1.2342599895919021E-2</v>
      </c>
      <c r="J38" s="137">
        <v>1.47E-2</v>
      </c>
      <c r="K38" s="137">
        <v>1.4094768040398E-2</v>
      </c>
      <c r="L38" s="137">
        <v>1.4240778135387039E-2</v>
      </c>
      <c r="M38" s="137">
        <v>8.8999999999999999E-3</v>
      </c>
      <c r="N38" s="137">
        <v>1.2200000000000001E-2</v>
      </c>
      <c r="O38" s="137">
        <v>1.24E-2</v>
      </c>
      <c r="P38" s="137">
        <v>1.2500000000000001E-2</v>
      </c>
      <c r="Q38" s="137">
        <v>1.24E-2</v>
      </c>
      <c r="R38" s="137">
        <v>1.2699999999999999E-2</v>
      </c>
      <c r="S38" s="137">
        <v>1.134172861337457E-2</v>
      </c>
      <c r="T38" s="137">
        <v>1.064831817211198E-2</v>
      </c>
      <c r="U38" s="137">
        <v>7.9440959296994684E-3</v>
      </c>
      <c r="V38" s="137">
        <v>5.6521771906459239E-3</v>
      </c>
      <c r="W38" s="137">
        <v>1.400577110111878E-2</v>
      </c>
      <c r="X38" s="137">
        <v>1.1985827715201401E-2</v>
      </c>
      <c r="Y38" s="137">
        <v>1.5551467044085939E-2</v>
      </c>
      <c r="Z38" s="137">
        <v>4.1711246640427913E-3</v>
      </c>
      <c r="AA38" s="137">
        <v>3.7188101225733572E-3</v>
      </c>
      <c r="AB38" s="137">
        <v>1.2097999999999999E-2</v>
      </c>
      <c r="AC38" s="137">
        <v>8.8719999999999997E-3</v>
      </c>
      <c r="AD38" s="137">
        <v>8.2660000000000008E-3</v>
      </c>
      <c r="AE38" s="137">
        <v>2.1000000000000001E-4</v>
      </c>
      <c r="AF38" s="137">
        <v>2.722E-3</v>
      </c>
      <c r="AG38" s="137">
        <v>1.48121E-2</v>
      </c>
      <c r="AH38" s="137">
        <v>7.7619999999999998E-3</v>
      </c>
      <c r="AI38" s="137">
        <v>5.4440000000000001E-3</v>
      </c>
      <c r="AJ38" s="137">
        <v>-7.1999999999999998E-3</v>
      </c>
      <c r="AK38" s="137">
        <v>4.0933499999999998E-2</v>
      </c>
      <c r="AL38" s="137">
        <v>6.6154099999999993E-2</v>
      </c>
      <c r="AM38" s="137">
        <v>9.8799999999999999E-3</v>
      </c>
      <c r="AN38" s="137">
        <v>1.2510200000000001E-2</v>
      </c>
      <c r="AO38" s="137">
        <v>-3.3300000000000003E-2</v>
      </c>
      <c r="AP38" s="137">
        <v>8.5690000000000002E-3</v>
      </c>
      <c r="AQ38" s="137">
        <v>5.1419999999999999E-3</v>
      </c>
      <c r="AR38" s="137">
        <v>1.0485E-2</v>
      </c>
      <c r="AS38" s="137">
        <v>9.8799999999999999E-3</v>
      </c>
      <c r="AT38" s="137">
        <v>-2.8899999999999999E-2</v>
      </c>
      <c r="AU38" s="137">
        <v>-9.9000000000000008E-3</v>
      </c>
      <c r="AV38" s="137">
        <v>-1.6400000000000001E-2</v>
      </c>
      <c r="AW38" s="137">
        <v>-4.4200000000000003E-2</v>
      </c>
      <c r="AX38" s="137">
        <v>1.231E-2</v>
      </c>
      <c r="AY38" s="137">
        <v>-1.03E-2</v>
      </c>
      <c r="AZ38" s="137">
        <v>-2.92E-2</v>
      </c>
      <c r="BA38" s="137">
        <v>-2.8199999999999999E-2</v>
      </c>
      <c r="BB38" s="137">
        <v>-2.9499999999999998E-2</v>
      </c>
      <c r="BC38" s="137">
        <v>-3.04E-2</v>
      </c>
      <c r="BD38" s="137">
        <v>-1.1999999999999999E-3</v>
      </c>
      <c r="BE38" s="137">
        <v>2.5620899999999999E-2</v>
      </c>
      <c r="BF38" s="137">
        <v>8.5670099999999999E-2</v>
      </c>
      <c r="BG38" s="137">
        <v>-1.17E-2</v>
      </c>
      <c r="BH38" s="137">
        <v>2.9229999999999998E-3</v>
      </c>
      <c r="BI38" s="137">
        <v>2.9229999999999998E-3</v>
      </c>
      <c r="BJ38" s="137">
        <v>-0.10580000000000001</v>
      </c>
      <c r="BK38" s="137">
        <v>-2.3E-3</v>
      </c>
      <c r="BL38" s="137">
        <v>2.9423999999999999E-2</v>
      </c>
    </row>
    <row r="39" spans="1:64">
      <c r="A39">
        <v>4</v>
      </c>
      <c r="B39" s="128" t="s">
        <v>2261</v>
      </c>
      <c r="C39" s="135">
        <v>1.164156E-2</v>
      </c>
      <c r="D39" s="135">
        <v>3.3E-3</v>
      </c>
      <c r="E39" s="135">
        <v>1.164156E-2</v>
      </c>
      <c r="F39" s="135">
        <v>0.12560735000000001</v>
      </c>
      <c r="G39" s="135">
        <v>-4.9487499999999997E-2</v>
      </c>
      <c r="H39" s="135">
        <v>1.1599999999999999E-2</v>
      </c>
      <c r="I39" s="135">
        <v>1.198558783094383E-2</v>
      </c>
      <c r="J39" s="135">
        <v>1.3100000000000001E-2</v>
      </c>
      <c r="K39" s="135">
        <v>1.29243993275103E-2</v>
      </c>
      <c r="L39" s="135">
        <v>1.302149497230176E-2</v>
      </c>
      <c r="M39" s="135">
        <v>2.18E-2</v>
      </c>
      <c r="N39" s="135">
        <v>1.2800000000000001E-2</v>
      </c>
      <c r="O39" s="135">
        <v>1.2699999999999999E-2</v>
      </c>
      <c r="P39" s="135">
        <v>1.2200000000000001E-2</v>
      </c>
      <c r="Q39" s="135">
        <v>1.2200000000000001E-2</v>
      </c>
      <c r="R39" s="135">
        <v>1.12E-2</v>
      </c>
      <c r="S39" s="135">
        <v>1.2680455676279401E-2</v>
      </c>
      <c r="T39" s="135">
        <v>1.5690305903867999E-2</v>
      </c>
      <c r="U39" s="135">
        <v>1.4812687595554101E-2</v>
      </c>
      <c r="V39" s="135">
        <v>1.3003759226740691E-2</v>
      </c>
      <c r="W39" s="135">
        <v>1.350580336807727E-2</v>
      </c>
      <c r="X39" s="135">
        <v>1.3419262382618809E-2</v>
      </c>
      <c r="Y39" s="135">
        <v>1.377314311217925E-2</v>
      </c>
      <c r="Z39" s="135">
        <v>1.9260625077726301E-2</v>
      </c>
      <c r="AA39" s="135">
        <v>3.3529253812376807E-2</v>
      </c>
      <c r="AB39" s="135">
        <v>1.171E-2</v>
      </c>
      <c r="AC39" s="135">
        <v>3.1927299999999999E-2</v>
      </c>
      <c r="AD39" s="135">
        <v>2.5021399999999999E-2</v>
      </c>
      <c r="AE39" s="135">
        <v>2.7523599999999999E-2</v>
      </c>
      <c r="AF39" s="135">
        <v>1.9216500000000001E-2</v>
      </c>
      <c r="AG39" s="135">
        <v>3.0926499999999999E-2</v>
      </c>
      <c r="AH39" s="135">
        <v>3.2269999999999998E-3</v>
      </c>
      <c r="AI39" s="135">
        <v>-4.0000000000000002E-4</v>
      </c>
      <c r="AJ39" s="135">
        <v>5.2645099999999993E-2</v>
      </c>
      <c r="AK39" s="135">
        <v>2.4120699999999998E-2</v>
      </c>
      <c r="AL39" s="135">
        <v>3.2327700000000001E-2</v>
      </c>
      <c r="AM39" s="135">
        <v>1.9216500000000001E-2</v>
      </c>
      <c r="AN39" s="135">
        <v>1.22104E-2</v>
      </c>
      <c r="AO39" s="135">
        <v>9.783E-3</v>
      </c>
      <c r="AP39" s="135">
        <v>1.8215599999999998E-2</v>
      </c>
      <c r="AQ39" s="135">
        <v>2.5521800000000001E-2</v>
      </c>
      <c r="AR39" s="135">
        <v>1.8315600000000001E-2</v>
      </c>
      <c r="AS39" s="135">
        <v>3.1727199999999997E-2</v>
      </c>
      <c r="AT39" s="135">
        <v>-2.6599999999999999E-2</v>
      </c>
      <c r="AU39" s="135">
        <v>-7.7000000000000002E-3</v>
      </c>
      <c r="AV39" s="135">
        <v>5.2144700000000002E-2</v>
      </c>
      <c r="AW39" s="135">
        <v>1.6113700000000002E-2</v>
      </c>
      <c r="AX39" s="135">
        <v>0.15071000000000001</v>
      </c>
      <c r="AY39" s="135">
        <v>3.0726300000000002E-2</v>
      </c>
      <c r="AZ39" s="135">
        <v>6.9459499999999993E-2</v>
      </c>
      <c r="BA39" s="135">
        <v>7.13612E-2</v>
      </c>
      <c r="BB39" s="135">
        <v>6.2653700000000007E-2</v>
      </c>
      <c r="BC39" s="135">
        <v>5.3645999999999999E-2</v>
      </c>
      <c r="BD39" s="135">
        <v>6.4655500000000005E-2</v>
      </c>
      <c r="BE39" s="135">
        <v>5.6048099999999997E-2</v>
      </c>
      <c r="BF39" s="135">
        <v>6.0752100000000003E-2</v>
      </c>
      <c r="BG39" s="135">
        <v>0.15021000000000001</v>
      </c>
      <c r="BH39" s="135">
        <v>7.2462200000000004E-2</v>
      </c>
      <c r="BI39" s="135">
        <v>-1.1999999999999999E-3</v>
      </c>
      <c r="BJ39" s="135">
        <v>0.23250999999999999</v>
      </c>
      <c r="BK39" s="135">
        <v>6.01516E-2</v>
      </c>
      <c r="BL39" s="135">
        <v>5.0042900000000001E-2</v>
      </c>
    </row>
    <row r="40" spans="1:64">
      <c r="A40">
        <v>3</v>
      </c>
      <c r="B40" s="128" t="s">
        <v>2262</v>
      </c>
      <c r="C40" s="137">
        <v>9.9702200000000001E-3</v>
      </c>
      <c r="D40" s="137">
        <v>6.9999999999999993E-3</v>
      </c>
      <c r="E40" s="137">
        <v>9.9702200000000001E-3</v>
      </c>
      <c r="F40" s="137">
        <v>4.0929200000000013E-2</v>
      </c>
      <c r="G40" s="137">
        <v>-1.5410800000000001E-2</v>
      </c>
      <c r="H40" s="137">
        <v>0.01</v>
      </c>
      <c r="I40" s="137">
        <v>1.0135564981914371E-2</v>
      </c>
      <c r="J40" s="137">
        <v>1.06E-2</v>
      </c>
      <c r="K40" s="137">
        <v>1.03413836262809E-2</v>
      </c>
      <c r="L40" s="137">
        <v>1.034775854580983E-2</v>
      </c>
      <c r="M40" s="137">
        <v>4.5999999999999999E-3</v>
      </c>
      <c r="N40" s="137">
        <v>8.2000000000000007E-3</v>
      </c>
      <c r="O40" s="137">
        <v>6.3E-3</v>
      </c>
      <c r="P40" s="137">
        <v>8.8999999999999999E-3</v>
      </c>
      <c r="Q40" s="137">
        <v>0.01</v>
      </c>
      <c r="R40" s="137">
        <v>1.06E-2</v>
      </c>
      <c r="S40" s="137">
        <v>7.5976490704925403E-3</v>
      </c>
      <c r="T40" s="137">
        <v>8.2630814849506962E-3</v>
      </c>
      <c r="U40" s="137">
        <v>5.4986746702505576E-3</v>
      </c>
      <c r="V40" s="137">
        <v>2.5423172064393822E-3</v>
      </c>
      <c r="W40" s="137">
        <v>1.169969936029513E-2</v>
      </c>
      <c r="X40" s="137">
        <v>8.7427454799100524E-3</v>
      </c>
      <c r="Y40" s="137">
        <v>7.7551366125756527E-3</v>
      </c>
      <c r="Z40" s="137">
        <v>1.7064191330356641E-2</v>
      </c>
      <c r="AA40" s="137">
        <v>1.9935923096792152E-6</v>
      </c>
      <c r="AB40" s="137">
        <v>9.9979999999999999E-3</v>
      </c>
      <c r="AC40" s="137">
        <v>4.8479999999999999E-3</v>
      </c>
      <c r="AD40" s="137">
        <v>5.0490000000000014E-3</v>
      </c>
      <c r="AE40" s="137">
        <v>1.0099E-2</v>
      </c>
      <c r="AF40" s="137">
        <v>9.2919999999999999E-3</v>
      </c>
      <c r="AG40" s="137">
        <v>1.56156E-2</v>
      </c>
      <c r="AH40" s="137">
        <v>1.85185E-2</v>
      </c>
      <c r="AI40" s="137">
        <v>2.23223E-2</v>
      </c>
      <c r="AJ40" s="137">
        <v>2.0420399999999998E-2</v>
      </c>
      <c r="AK40" s="137">
        <v>3.1431399999999998E-2</v>
      </c>
      <c r="AL40" s="137">
        <v>4.7047100000000001E-2</v>
      </c>
      <c r="AM40" s="137">
        <v>4.7460000000000002E-3</v>
      </c>
      <c r="AN40" s="137">
        <v>8.9890000000000005E-3</v>
      </c>
      <c r="AO40" s="137">
        <v>-4.0000000000000001E-3</v>
      </c>
      <c r="AP40" s="137">
        <v>2.0920899999999999E-2</v>
      </c>
      <c r="AQ40" s="137">
        <v>3.1431399999999998E-2</v>
      </c>
      <c r="AR40" s="137">
        <v>2.1021000000000001E-2</v>
      </c>
      <c r="AS40" s="137">
        <v>1.49149E-2</v>
      </c>
      <c r="AT40" s="137">
        <v>-3.8300000000000001E-2</v>
      </c>
      <c r="AU40" s="137">
        <v>-1.52E-2</v>
      </c>
      <c r="AV40" s="137">
        <v>1.5715699999999999E-2</v>
      </c>
      <c r="AW40" s="137">
        <v>4.4429999999999999E-3</v>
      </c>
      <c r="AX40" s="137">
        <v>4.0039999999999999E-2</v>
      </c>
      <c r="AY40" s="137">
        <v>-2.8E-3</v>
      </c>
      <c r="AZ40" s="137">
        <v>1.7517499999999998E-2</v>
      </c>
      <c r="BA40" s="137">
        <v>1.8918899999999999E-2</v>
      </c>
      <c r="BB40" s="137">
        <v>5.72574E-2</v>
      </c>
      <c r="BC40" s="137">
        <v>5.72574E-2</v>
      </c>
      <c r="BD40" s="137">
        <v>9.4940000000000007E-3</v>
      </c>
      <c r="BE40" s="137">
        <v>4.4344300000000003E-2</v>
      </c>
      <c r="BF40" s="137">
        <v>-5.0000000000000001E-4</v>
      </c>
      <c r="BG40" s="137">
        <v>6.0160199999999997E-2</v>
      </c>
      <c r="BH40" s="137">
        <v>5.0250299999999998E-2</v>
      </c>
      <c r="BI40" s="137">
        <v>-1.01E-2</v>
      </c>
      <c r="BJ40" s="137">
        <v>4.1942000000000007E-2</v>
      </c>
      <c r="BK40" s="137">
        <v>6.8669999999999998E-3</v>
      </c>
      <c r="BL40" s="137">
        <v>1.4814799999999999E-2</v>
      </c>
    </row>
    <row r="41" spans="1:64">
      <c r="A41">
        <v>2</v>
      </c>
      <c r="B41" s="128" t="s">
        <v>2263</v>
      </c>
      <c r="C41" s="135">
        <v>1.2129289999999999E-2</v>
      </c>
      <c r="D41" s="135">
        <v>7.1000000000000004E-3</v>
      </c>
      <c r="E41" s="135">
        <v>1.2120540000000001E-2</v>
      </c>
      <c r="F41" s="135">
        <v>-7.0192299999999996E-3</v>
      </c>
      <c r="G41" s="135">
        <v>1.357413E-2</v>
      </c>
      <c r="H41" s="135">
        <v>1.1599999999999999E-2</v>
      </c>
      <c r="I41" s="135">
        <v>1.159898570000628E-2</v>
      </c>
      <c r="J41" s="135">
        <v>1.15E-2</v>
      </c>
      <c r="K41" s="135">
        <v>5.2997914325732002E-3</v>
      </c>
      <c r="L41" s="135">
        <v>1.257414090496867E-2</v>
      </c>
      <c r="M41" s="135">
        <v>5.0000000000000001E-4</v>
      </c>
      <c r="N41" s="135">
        <v>7.9000000000000008E-3</v>
      </c>
      <c r="O41" s="135">
        <v>-1.1999999999999999E-3</v>
      </c>
      <c r="P41" s="135">
        <v>6.6E-3</v>
      </c>
      <c r="Q41" s="135">
        <v>1.06E-2</v>
      </c>
      <c r="R41" s="135">
        <v>1.1299999999999999E-2</v>
      </c>
      <c r="S41" s="135">
        <v>5.9088940938210044E-3</v>
      </c>
      <c r="T41" s="135">
        <v>7.4620234425175616E-3</v>
      </c>
      <c r="U41" s="135">
        <v>-6.7881196491066387E-3</v>
      </c>
      <c r="V41" s="135">
        <v>-2.318259856394567E-2</v>
      </c>
      <c r="W41" s="135">
        <v>1.363484248284141E-2</v>
      </c>
      <c r="X41" s="135">
        <v>9.3061103790326172E-3</v>
      </c>
      <c r="Y41" s="135">
        <v>9.6776624083183549E-4</v>
      </c>
      <c r="Z41" s="135">
        <v>-1.7063113797460061E-2</v>
      </c>
      <c r="AA41" s="135">
        <v>-1.67206525641177E-2</v>
      </c>
      <c r="AB41" s="135">
        <v>1.25103E-2</v>
      </c>
      <c r="AC41" s="135">
        <v>-4.0000000000000001E-3</v>
      </c>
      <c r="AD41" s="135">
        <v>-5.6999999999999993E-3</v>
      </c>
      <c r="AE41" s="135">
        <v>-1.35E-2</v>
      </c>
      <c r="AF41" s="135">
        <v>-6.4000000000000003E-3</v>
      </c>
      <c r="AG41" s="135">
        <v>-2.75E-2</v>
      </c>
      <c r="AH41" s="135">
        <v>-2.8199999999999999E-2</v>
      </c>
      <c r="AI41" s="135">
        <v>-4.7800000000000002E-2</v>
      </c>
      <c r="AJ41" s="135">
        <v>-0.1072</v>
      </c>
      <c r="AK41" s="135">
        <v>-6.4199999999999993E-2</v>
      </c>
      <c r="AL41" s="135">
        <v>-0.1198</v>
      </c>
      <c r="AM41" s="135">
        <v>-3.4200000000000001E-2</v>
      </c>
      <c r="AN41" s="135">
        <v>9.2750000000000003E-3</v>
      </c>
      <c r="AO41" s="135">
        <v>-0.16569999999999999</v>
      </c>
      <c r="AP41" s="135">
        <v>-5.4800000000000001E-2</v>
      </c>
      <c r="AQ41" s="135">
        <v>-0.11899999999999999</v>
      </c>
      <c r="AR41" s="135">
        <v>-5.6500000000000002E-2</v>
      </c>
      <c r="AS41" s="135">
        <v>-2E-3</v>
      </c>
      <c r="AT41" s="135">
        <v>-0.1065</v>
      </c>
      <c r="AU41" s="135">
        <v>-4.4600000000000001E-2</v>
      </c>
      <c r="AV41" s="135">
        <v>-3.3E-3</v>
      </c>
      <c r="AW41" s="135">
        <v>-3.7199999999999997E-2</v>
      </c>
      <c r="AX41" s="135">
        <v>-0.1139</v>
      </c>
      <c r="AY41" s="135">
        <v>-1.03E-2</v>
      </c>
      <c r="AZ41" s="135">
        <v>-1.46E-2</v>
      </c>
      <c r="BA41" s="135">
        <v>-1.11E-2</v>
      </c>
      <c r="BB41" s="135">
        <v>-3.32E-2</v>
      </c>
      <c r="BC41" s="135">
        <v>-2.5000000000000001E-2</v>
      </c>
      <c r="BD41" s="135">
        <v>2.2718700000000001E-2</v>
      </c>
      <c r="BE41" s="135">
        <v>-7.000000000000001E-4</v>
      </c>
      <c r="BF41" s="135">
        <v>-7.8000000000000014E-3</v>
      </c>
      <c r="BG41" s="135">
        <v>-3.5999999999999997E-2</v>
      </c>
      <c r="BH41" s="135">
        <v>-5.28E-2</v>
      </c>
      <c r="BI41" s="135">
        <v>-6.3899999999999998E-2</v>
      </c>
      <c r="BJ41" s="135">
        <v>-0.1153</v>
      </c>
      <c r="BK41" s="135">
        <v>-1.15E-2</v>
      </c>
      <c r="BL41" s="135">
        <v>-5.1000000000000004E-3</v>
      </c>
    </row>
    <row r="42" spans="1:64">
      <c r="A42">
        <v>1</v>
      </c>
      <c r="B42" s="128" t="s">
        <v>2810</v>
      </c>
      <c r="C42" s="137">
        <v>2.1724100000000001E-3</v>
      </c>
      <c r="D42" s="137">
        <v>5.3E-3</v>
      </c>
      <c r="E42" s="137">
        <v>2.1724100000000001E-3</v>
      </c>
      <c r="F42" s="137">
        <v>4.2519100000000002E-3</v>
      </c>
      <c r="G42" s="137">
        <v>-1.0901640000000001E-2</v>
      </c>
      <c r="H42" s="138"/>
      <c r="I42" s="138"/>
      <c r="J42" s="138"/>
      <c r="K42" s="138"/>
      <c r="L42" s="138"/>
      <c r="M42" s="137">
        <v>-0.15</v>
      </c>
      <c r="N42" s="138"/>
      <c r="O42" s="138"/>
      <c r="P42" s="138"/>
      <c r="Q42" s="138"/>
      <c r="R42" s="138"/>
      <c r="S42" s="138"/>
      <c r="T42" s="138"/>
      <c r="U42" s="138"/>
      <c r="V42" s="138"/>
      <c r="W42" s="138"/>
      <c r="X42" s="138"/>
      <c r="Y42" s="138"/>
      <c r="Z42" s="138"/>
      <c r="AA42" s="138"/>
      <c r="AB42" s="137">
        <v>1.1980000000000001E-3</v>
      </c>
      <c r="AC42" s="137">
        <v>-2.2000000000000001E-3</v>
      </c>
      <c r="AD42" s="137">
        <v>-2.5000000000000001E-3</v>
      </c>
      <c r="AE42" s="137">
        <v>-1.4E-3</v>
      </c>
      <c r="AF42" s="137">
        <v>1.6142999999999999E-3</v>
      </c>
      <c r="AG42" s="137">
        <v>-8.0000000000000004E-4</v>
      </c>
      <c r="AH42" s="137">
        <v>4.4402999999999986E-3</v>
      </c>
      <c r="AI42" s="137">
        <v>6.156E-3</v>
      </c>
      <c r="AJ42" s="137">
        <v>3.0276999999999999E-3</v>
      </c>
      <c r="AK42" s="137">
        <v>9.0828000000000002E-3</v>
      </c>
      <c r="AL42" s="137">
        <v>1.541E-2</v>
      </c>
      <c r="AM42" s="137">
        <v>4.3392999999999999E-3</v>
      </c>
      <c r="AN42" s="137">
        <v>4.4099999999999999E-4</v>
      </c>
      <c r="AO42" s="137">
        <v>-1.5E-3</v>
      </c>
      <c r="AP42" s="137">
        <v>3.3100000000000002E-4</v>
      </c>
      <c r="AQ42" s="137">
        <v>-4.0000000000000002E-4</v>
      </c>
      <c r="AR42" s="137">
        <v>1.3119E-3</v>
      </c>
      <c r="AS42" s="137">
        <v>2.2206999999999999E-3</v>
      </c>
      <c r="AT42" s="137">
        <v>2.6120000000000001E-2</v>
      </c>
      <c r="AU42" s="137">
        <v>1.341E-2</v>
      </c>
      <c r="AV42" s="137">
        <v>2.0181000000000001E-3</v>
      </c>
      <c r="AW42" s="137">
        <v>6.1558999999999997E-3</v>
      </c>
      <c r="AX42" s="137">
        <v>1.0596599999999999E-2</v>
      </c>
      <c r="AY42" s="137">
        <v>3.6329000000000001E-3</v>
      </c>
      <c r="AZ42" s="137">
        <v>1.7152999999999999E-3</v>
      </c>
      <c r="BA42" s="137">
        <v>-3.8E-3</v>
      </c>
      <c r="BB42" s="137">
        <v>-1.9E-3</v>
      </c>
      <c r="BC42" s="137">
        <v>-1.6000000000000001E-3</v>
      </c>
      <c r="BD42" s="137">
        <v>2.9266000000000001E-3</v>
      </c>
      <c r="BE42" s="137">
        <v>1.2409999999999999E-2</v>
      </c>
      <c r="BF42" s="137">
        <v>3.6920000000000001E-2</v>
      </c>
      <c r="BG42" s="137">
        <v>1.431E-2</v>
      </c>
      <c r="BH42" s="137">
        <v>4.3399999999999998E-4</v>
      </c>
      <c r="BI42" s="137">
        <v>4.3391000000000002E-3</v>
      </c>
      <c r="BJ42" s="137">
        <v>2.624E-3</v>
      </c>
      <c r="BK42" s="137">
        <v>7.6399999999999992E-4</v>
      </c>
      <c r="BL42" s="137">
        <v>7.9731000000000003E-3</v>
      </c>
    </row>
    <row r="43" spans="1:64">
      <c r="B43" s="128" t="s">
        <v>1424</v>
      </c>
      <c r="C43" s="3" cm="1">
        <f t="array" ref="C43">(1+(PRODUCT(1+C3:C41)-1)^1/39)-1</f>
        <v>1.2351092067419023E-2</v>
      </c>
      <c r="D43" s="3" cm="1">
        <f t="array" ref="D43">(1+(PRODUCT(1+D3:D41)-1)^1/39)-1</f>
        <v>4.1931849557714784E-3</v>
      </c>
      <c r="E43" s="3" cm="1">
        <f t="array" ref="E43">(1+(PRODUCT(1+E3:E41)-1)^1/39)-1</f>
        <v>1.2352412722551387E-2</v>
      </c>
      <c r="F43" s="3" cm="1">
        <f t="array" ref="F43">(1+(PRODUCT(1+F3:F41)-1)^1/39)-1</f>
        <v>1.816205760356171E-2</v>
      </c>
      <c r="G43" s="3" cm="1">
        <f t="array" ref="G43">(1+(PRODUCT(1+G3:G41)-1)^1/39)-1</f>
        <v>8.3532675354547337E-6</v>
      </c>
      <c r="H43" s="3" cm="1">
        <f t="array" ref="H43">(1+(PRODUCT(1+H3:H41)-1)^1/39)-1</f>
        <v>1.2316846459732522E-2</v>
      </c>
      <c r="I43" s="3" cm="1">
        <f t="array" ref="I43">(1+(PRODUCT(1+I3:I41)-1)^1/39)-1</f>
        <v>1.3356264123927319E-2</v>
      </c>
      <c r="J43" s="3" cm="1">
        <f t="array" ref="J43">(1+(PRODUCT(1+J3:J41)-1)^1/39)-1</f>
        <v>1.4446254420674043E-2</v>
      </c>
      <c r="K43" s="3" cm="1">
        <f t="array" ref="K43">(1+(PRODUCT(1+K3:K41)-1)^1/39)-1</f>
        <v>1.374264618298815E-2</v>
      </c>
      <c r="L43" s="3" cm="1">
        <f t="array" ref="L43">(1+(PRODUCT(1+L3:L41)-1)^1/39)-1</f>
        <v>1.4182301462541291E-2</v>
      </c>
      <c r="M43" s="3" cm="1">
        <f t="array" ref="M43">(1+(PRODUCT(1+M3:M41)-1)^1/39)-1</f>
        <v>1.4258022431425266E-2</v>
      </c>
      <c r="N43" s="3" cm="1">
        <f t="array" ref="N43">(1+(PRODUCT(1+N3:N41)-1)^1/39)-1</f>
        <v>1.2848888602132291E-2</v>
      </c>
      <c r="O43" s="3" cm="1">
        <f t="array" ref="O43">(1+(PRODUCT(1+O3:O41)-1)^1/39)-1</f>
        <v>1.2450195340129921E-2</v>
      </c>
      <c r="P43" s="3" cm="1">
        <f t="array" ref="P43">(1+(PRODUCT(1+P3:P41)-1)^1/39)-1</f>
        <v>1.3733998792732516E-2</v>
      </c>
      <c r="Q43" s="3" cm="1">
        <f t="array" ref="Q43">(1+(PRODUCT(1+Q3:Q41)-1)^1/39)-1</f>
        <v>1.3267516795090195E-2</v>
      </c>
      <c r="R43" s="3" cm="1">
        <f t="array" ref="R43">(1+(PRODUCT(1+R3:R41)-1)^1/39)-1</f>
        <v>1.260533592834534E-2</v>
      </c>
      <c r="S43" s="3" cm="1">
        <f t="array" ref="S43">(1+(PRODUCT(1+S3:S41)-1)^1/39)-1</f>
        <v>1.2433285198851785E-2</v>
      </c>
      <c r="T43" s="3" cm="1">
        <f t="array" ref="T43">(1+(PRODUCT(1+T3:T41)-1)^1/39)-1</f>
        <v>1.2457505022201554E-2</v>
      </c>
      <c r="U43" s="3" cm="1">
        <f t="array" ref="U43">(1+(PRODUCT(1+U3:U41)-1)^1/39)-1</f>
        <v>9.9410982113181667E-3</v>
      </c>
      <c r="V43" s="3" cm="1">
        <f t="array" ref="V43">(1+(PRODUCT(1+V3:V41)-1)^1/39)-1</f>
        <v>8.6032008171446073E-3</v>
      </c>
      <c r="W43" s="3" cm="1">
        <f t="array" ref="W43">(1+(PRODUCT(1+W3:W41)-1)^1/39)-1</f>
        <v>1.5479600890689893E-2</v>
      </c>
      <c r="X43" s="3" cm="1">
        <f t="array" ref="X43">(1+(PRODUCT(1+X3:X41)-1)^1/39)-1</f>
        <v>1.2535877565926112E-2</v>
      </c>
      <c r="Y43" s="3" cm="1">
        <f t="array" ref="Y43">(1+(PRODUCT(1+Y3:Y41)-1)^1/39)-1</f>
        <v>1.4097182979590173E-2</v>
      </c>
      <c r="Z43" s="3" cm="1">
        <f t="array" ref="Z43">(1+(PRODUCT(1+Z3:Z41)-1)^1/39)-1</f>
        <v>1.1900069485111686E-2</v>
      </c>
      <c r="AA43" s="3" cm="1">
        <f t="array" ref="AA43">(1+(PRODUCT(1+AA3:AA41)-1)^1/39)-1</f>
        <v>1.2732006417907948E-2</v>
      </c>
      <c r="AB43" s="3" cm="1">
        <f t="array" ref="AB43">(1+(PRODUCT(1+AB3:AB41)-1)^1/39)-1</f>
        <v>1.2263816576230546E-2</v>
      </c>
      <c r="AC43" s="3" cm="1">
        <f t="array" ref="AC43">(1+(PRODUCT(1+AC3:AC41)-1)^1/39)-1</f>
        <v>1.6638926560366363E-2</v>
      </c>
      <c r="AD43" s="3" cm="1">
        <f t="array" ref="AD43">(1+(PRODUCT(1+AD3:AD41)-1)^1/39)-1</f>
        <v>1.2119005676943573E-2</v>
      </c>
      <c r="AE43" s="3" cm="1">
        <f t="array" ref="AE43">(1+(PRODUCT(1+AE3:AE41)-1)^1/39)-1</f>
        <v>7.8644852751337258E-3</v>
      </c>
      <c r="AF43" s="3" cm="1">
        <f t="array" ref="AF43">(1+(PRODUCT(1+AF3:AF41)-1)^1/39)-1</f>
        <v>1.0670838098872926E-2</v>
      </c>
      <c r="AG43" s="3" cm="1">
        <f t="array" ref="AG43">(1+(PRODUCT(1+AG3:AG41)-1)^1/39)-1</f>
        <v>3.253591447027393E-2</v>
      </c>
      <c r="AH43" s="3" cm="1">
        <f t="array" ref="AH43">(1+(PRODUCT(1+AH3:AH41)-1)^1/39)-1</f>
        <v>5.7172740122863885E-3</v>
      </c>
      <c r="AI43" s="3" cm="1">
        <f t="array" ref="AI43">(1+(PRODUCT(1+AI3:AI41)-1)^1/39)-1</f>
        <v>3.6621894422705914E-3</v>
      </c>
      <c r="AJ43" s="3" cm="1">
        <f t="array" ref="AJ43">(1+(PRODUCT(1+AJ3:AJ41)-1)^1/39)-1</f>
        <v>6.5179038205913642E-3</v>
      </c>
      <c r="AK43" s="3" cm="1">
        <f t="array" ref="AK43">(1+(PRODUCT(1+AK3:AK41)-1)^1/39)-1</f>
        <v>1.1253346623584903E-2</v>
      </c>
      <c r="AL43" s="3" cm="1">
        <f t="array" ref="AL43">(1+(PRODUCT(1+AL3:AL41)-1)^1/39)-1</f>
        <v>1.0247866994447241E-2</v>
      </c>
      <c r="AM43" s="3" cm="1">
        <f t="array" ref="AM43">(1+(PRODUCT(1+AM3:AM41)-1)^1/39)-1</f>
        <v>1.096857049078781E-2</v>
      </c>
      <c r="AN43" s="3" cm="1">
        <f t="array" ref="AN43">(1+(PRODUCT(1+AN3:AN41)-1)^1/39)-1</f>
        <v>1.3879072840322415E-2</v>
      </c>
      <c r="AO43" s="3" cm="1">
        <f t="array" ref="AO43">(1+(PRODUCT(1+AO3:AO41)-1)^1/39)-1</f>
        <v>2.704118350621787E-3</v>
      </c>
      <c r="AP43" s="3" cm="1">
        <f t="array" ref="AP43">(1+(PRODUCT(1+AP3:AP41)-1)^1/39)-1</f>
        <v>6.8094612569209456E-3</v>
      </c>
      <c r="AQ43" s="3" cm="1">
        <f t="array" ref="AQ43">(1+(PRODUCT(1+AQ3:AQ41)-1)^1/39)-1</f>
        <v>2.1401225950004044E-3</v>
      </c>
      <c r="AR43" s="3" cm="1">
        <f t="array" ref="AR43">(1+(PRODUCT(1+AR3:AR41)-1)^1/39)-1</f>
        <v>9.4424840664135701E-3</v>
      </c>
      <c r="AS43" s="3" cm="1">
        <f t="array" ref="AS43">(1+(PRODUCT(1+AS3:AS41)-1)^1/39)-1</f>
        <v>1.3640267499059666E-2</v>
      </c>
      <c r="AT43" s="3" cm="1">
        <f t="array" ref="AT43">(1+(PRODUCT(1+AT3:AT41)-1)^1/39)-1</f>
        <v>-1.5167009635219664E-3</v>
      </c>
      <c r="AU43" s="3" cm="1">
        <f t="array" ref="AU43">(1+(PRODUCT(1+AU3:AU41)-1)^1/39)-1</f>
        <v>5.247506984664696E-3</v>
      </c>
      <c r="AV43" s="3" cm="1">
        <f t="array" ref="AV43">(1+(PRODUCT(1+AV3:AV41)-1)^1/39)-1</f>
        <v>1.3079669720617471E-2</v>
      </c>
      <c r="AW43" s="3" cm="1">
        <f t="array" ref="AW43">(1+(PRODUCT(1+AW3:AW41)-1)^1/39)-1</f>
        <v>1.0742025738097238E-2</v>
      </c>
      <c r="AX43" s="3" cm="1">
        <f t="array" ref="AX43">(1+(PRODUCT(1+AX3:AX41)-1)^1/39)-1</f>
        <v>1.5419629055632322E-2</v>
      </c>
      <c r="AY43" s="3" cm="1">
        <f t="array" ref="AY43">(1+(PRODUCT(1+AY3:AY41)-1)^1/39)-1</f>
        <v>1.32556376550792E-2</v>
      </c>
      <c r="AZ43" s="3" cm="1">
        <f t="array" ref="AZ43">(1+(PRODUCT(1+AZ3:AZ41)-1)^1/39)-1</f>
        <v>7.7602897049862118E-3</v>
      </c>
      <c r="BA43" s="3" cm="1">
        <f t="array" ref="BA43">(1+(PRODUCT(1+BA3:BA41)-1)^1/39)-1</f>
        <v>8.6734817592910574E-3</v>
      </c>
      <c r="BB43" s="3" cm="1">
        <f t="array" ref="BB43">(1+(PRODUCT(1+BB3:BB41)-1)^1/39)-1</f>
        <v>2.1471422651329064E-3</v>
      </c>
      <c r="BC43" s="3" cm="1">
        <f t="array" ref="BC43">(1+(PRODUCT(1+BC3:BC41)-1)^1/39)-1</f>
        <v>7.188323776224248E-3</v>
      </c>
      <c r="BD43" s="3" cm="1">
        <f t="array" ref="BD43">(1+(PRODUCT(1+BD3:BD41)-1)^1/39)-1</f>
        <v>1.6795038496090653E-2</v>
      </c>
      <c r="BE43" s="3" cm="1">
        <f t="array" ref="BE43">(1+(PRODUCT(1+BE3:BE41)-1)^1/39)-1</f>
        <v>1.7990625973024255E-2</v>
      </c>
      <c r="BF43" s="3" cm="1">
        <f t="array" ref="BF43">(1+(PRODUCT(1+BF3:BF41)-1)^1/39)-1</f>
        <v>2.609117321523402E-2</v>
      </c>
      <c r="BG43" s="3" cm="1">
        <f t="array" ref="BG43">(1+(PRODUCT(1+BG3:BG41)-1)^1/39)-1</f>
        <v>3.7107222781040949E-3</v>
      </c>
      <c r="BH43" s="3" cm="1">
        <f t="array" ref="BH43">(1+(PRODUCT(1+BH3:BH41)-1)^1/39)-1</f>
        <v>2.2842768332833163E-2</v>
      </c>
      <c r="BI43" s="3" cm="1">
        <f t="array" ref="BI43">(1+(PRODUCT(1+BI3:BI41)-1)^1/39)-1</f>
        <v>1.5429753965684467E-2</v>
      </c>
      <c r="BJ43" s="3" cm="1">
        <f t="array" ref="BJ43">(1+(PRODUCT(1+BJ3:BJ41)-1)^1/39)-1</f>
        <v>7.6088864954650948E-3</v>
      </c>
      <c r="BK43" s="3" cm="1">
        <f t="array" ref="BK43">(1+(PRODUCT(1+BK3:BK41)-1)^1/39)-1</f>
        <v>9.0988773719016258E-3</v>
      </c>
      <c r="BL43" s="3" cm="1">
        <f t="array" ref="BL43">(1+(PRODUCT(1+BL3:BL41)-1)^1/39)-1</f>
        <v>3.1869306715923695E-2</v>
      </c>
    </row>
    <row r="44" spans="1:64">
      <c r="B44" s="128" t="s">
        <v>2334</v>
      </c>
      <c r="C44" s="3" cm="1">
        <f t="array" ref="C44">(1+(PRODUCT(1+C30:C41)-1))^(1/12)-1</f>
        <v>1.1559102869263427E-2</v>
      </c>
      <c r="D44" s="3" cm="1">
        <f t="array" ref="D44">(1+(PRODUCT(1+D30:D41)-1))^(1/12)-1</f>
        <v>3.2474873227199552E-3</v>
      </c>
      <c r="E44" s="3" cm="1">
        <f t="array" ref="E44">(1+(PRODUCT(1+E30:E41)-1))^(1/12)-1</f>
        <v>1.1560564798775097E-2</v>
      </c>
      <c r="F44" s="3" cm="1">
        <f t="array" ref="F44">(1+(PRODUCT(1+F30:F41)-1))^(1/12)-1</f>
        <v>3.0802061135690062E-2</v>
      </c>
      <c r="G44" s="3" cm="1">
        <f t="array" ref="G44">(1+(PRODUCT(1+G30:G41)-1))^(1/12)-1</f>
        <v>-7.9234408595960648E-3</v>
      </c>
      <c r="H44" s="3" cm="1">
        <f t="array" ref="H44">(1+(PRODUCT(1+H30:H41)-1))^(1/12)-1</f>
        <v>1.1524641505318067E-2</v>
      </c>
      <c r="I44" s="3" cm="1">
        <f t="array" ref="I44">(1+(PRODUCT(1+I30:I41)-1))^(1/12)-1</f>
        <v>1.1954378450347081E-2</v>
      </c>
      <c r="J44" s="3" cm="1">
        <f t="array" ref="J44">(1+(PRODUCT(1+J30:J41)-1))^(1/12)-1</f>
        <v>1.2799280020127979E-2</v>
      </c>
      <c r="K44" s="3" cm="1">
        <f t="array" ref="K44">(1+(PRODUCT(1+K30:K41)-1))^(1/12)-1</f>
        <v>1.2026854370073226E-2</v>
      </c>
      <c r="L44" s="3" cm="1">
        <f t="array" ref="L44">(1+(PRODUCT(1+L30:L41)-1))^(1/12)-1</f>
        <v>1.2732719105326584E-2</v>
      </c>
      <c r="M44" s="3" cm="1">
        <f t="array" ref="M44">(1+(PRODUCT(1+M30:M41)-1))^(1/12)-1</f>
        <v>1.1580329372729237E-2</v>
      </c>
      <c r="N44" s="3" cm="1">
        <f t="array" ref="N44">(1+(PRODUCT(1+N30:N41)-1))^(1/12)-1</f>
        <v>1.0756772097957112E-2</v>
      </c>
      <c r="O44" s="3" cm="1">
        <f t="array" ref="O44">(1+(PRODUCT(1+O30:O41)-1))^(1/12)-1</f>
        <v>1.0050645709041017E-2</v>
      </c>
      <c r="P44" s="3" cm="1">
        <f t="array" ref="P44">(1+(PRODUCT(1+P30:P41)-1))^(1/12)-1</f>
        <v>1.1464653356031196E-2</v>
      </c>
      <c r="Q44" s="3" cm="1">
        <f t="array" ref="Q44">(1+(PRODUCT(1+Q30:Q41)-1))^(1/12)-1</f>
        <v>1.1841214838032688E-2</v>
      </c>
      <c r="R44" s="3" cm="1">
        <f t="array" ref="R44">(1+(PRODUCT(1+R30:R41)-1))^(1/12)-1</f>
        <v>1.1399704219614115E-2</v>
      </c>
      <c r="S44" s="3" cm="1">
        <f t="array" ref="S44">(1+(PRODUCT(1+S30:S41)-1))^(1/12)-1</f>
        <v>1.0993388529661141E-2</v>
      </c>
      <c r="T44" s="3" cm="1">
        <f t="array" ref="T44">(1+(PRODUCT(1+T30:T41)-1))^(1/12)-1</f>
        <v>1.1632153470636952E-2</v>
      </c>
      <c r="U44" s="3" cm="1">
        <f t="array" ref="U44">(1+(PRODUCT(1+U30:U41)-1))^(1/12)-1</f>
        <v>8.5138935498143553E-3</v>
      </c>
      <c r="V44" s="3" cm="1">
        <f t="array" ref="V44">(1+(PRODUCT(1+V30:V41)-1))^(1/12)-1</f>
        <v>6.3259596226217241E-3</v>
      </c>
      <c r="W44" s="3" cm="1">
        <f t="array" ref="W44">(1+(PRODUCT(1+W30:W41)-1))^(1/12)-1</f>
        <v>1.3468570783249589E-2</v>
      </c>
      <c r="X44" s="3" cm="1">
        <f t="array" ref="X44">(1+(PRODUCT(1+X30:X41)-1))^(1/12)-1</f>
        <v>1.1840158163603842E-2</v>
      </c>
      <c r="Y44" s="3" cm="1">
        <f t="array" ref="Y44">(1+(PRODUCT(1+Y30:Y41)-1))^(1/12)-1</f>
        <v>1.1646932510291697E-2</v>
      </c>
      <c r="Z44" s="3" cm="1">
        <f t="array" ref="Z44">(1+(PRODUCT(1+Z30:Z41)-1))^(1/12)-1</f>
        <v>1.1600762611134074E-2</v>
      </c>
      <c r="AA44" s="3" cm="1">
        <f t="array" ref="AA44">(1+(PRODUCT(1+AA30:AA41)-1))^(1/12)-1</f>
        <v>9.5472792434241338E-3</v>
      </c>
      <c r="AB44" s="3" cm="1">
        <f t="array" ref="AB44">(1+(PRODUCT(1+AB30:AB41)-1))^(1/12)-1</f>
        <v>1.1549634475074955E-2</v>
      </c>
      <c r="AC44" s="3" cm="1">
        <f t="array" ref="AC44">(1+(PRODUCT(1+AC30:AC41)-1))^(1/12)-1</f>
        <v>1.3234529400969475E-2</v>
      </c>
      <c r="AD44" s="3" cm="1">
        <f t="array" ref="AD44">(1+(PRODUCT(1+AD30:AD41)-1))^(1/12)-1</f>
        <v>1.0871645581281841E-2</v>
      </c>
      <c r="AE44" s="3" cm="1">
        <f t="array" ref="AE44">(1+(PRODUCT(1+AE30:AE41)-1))^(1/12)-1</f>
        <v>1.0525459785586833E-2</v>
      </c>
      <c r="AF44" s="3" cm="1">
        <f t="array" ref="AF44">(1+(PRODUCT(1+AF30:AF41)-1))^(1/12)-1</f>
        <v>1.1796653988805472E-2</v>
      </c>
      <c r="AG44" s="3" cm="1">
        <f t="array" ref="AG44">(1+(PRODUCT(1+AG30:AG41)-1))^(1/12)-1</f>
        <v>1.6393070879477722E-2</v>
      </c>
      <c r="AH44" s="3" cm="1">
        <f t="array" ref="AH44">(1+(PRODUCT(1+AH30:AH41)-1))^(1/12)-1</f>
        <v>2.861054707848032E-3</v>
      </c>
      <c r="AI44" s="3" cm="1">
        <f t="array" ref="AI44">(1+(PRODUCT(1+AI30:AI41)-1))^(1/12)-1</f>
        <v>-7.2495017002704998E-4</v>
      </c>
      <c r="AJ44" s="3" cm="1">
        <f t="array" ref="AJ44">(1+(PRODUCT(1+AJ30:AJ41)-1))^(1/12)-1</f>
        <v>5.9457290397779694E-3</v>
      </c>
      <c r="AK44" s="3" cm="1">
        <f t="array" ref="AK44">(1+(PRODUCT(1+AK30:AK41)-1))^(1/12)-1</f>
        <v>1.1568670114313617E-2</v>
      </c>
      <c r="AL44" s="3" cm="1">
        <f t="array" ref="AL44">(1+(PRODUCT(1+AL30:AL41)-1))^(1/12)-1</f>
        <v>1.1650285951839034E-2</v>
      </c>
      <c r="AM44" s="3" cm="1">
        <f t="array" ref="AM44">(1+(PRODUCT(1+AM30:AM41)-1))^(1/12)-1</f>
        <v>1.3470989020976321E-2</v>
      </c>
      <c r="AN44" s="3" cm="1">
        <f t="array" ref="AN44">(1+(PRODUCT(1+AN30:AN41)-1))^(1/12)-1</f>
        <v>1.1725802791642037E-2</v>
      </c>
      <c r="AO44" s="3" cm="1">
        <f t="array" ref="AO44">(1+(PRODUCT(1+AO30:AO41)-1))^(1/12)-1</f>
        <v>-1.8428019795272421E-3</v>
      </c>
      <c r="AP44" s="3" cm="1">
        <f t="array" ref="AP44">(1+(PRODUCT(1+AP30:AP41)-1))^(1/12)-1</f>
        <v>7.5944150421949352E-3</v>
      </c>
      <c r="AQ44" s="3" cm="1">
        <f t="array" ref="AQ44">(1+(PRODUCT(1+AQ30:AQ41)-1))^(1/12)-1</f>
        <v>3.7092796124700289E-3</v>
      </c>
      <c r="AR44" s="3" cm="1">
        <f t="array" ref="AR44">(1+(PRODUCT(1+AR30:AR41)-1))^(1/12)-1</f>
        <v>1.0529848716333001E-2</v>
      </c>
      <c r="AS44" s="3" cm="1">
        <f t="array" ref="AS44">(1+(PRODUCT(1+AS30:AS41)-1))^(1/12)-1</f>
        <v>1.3462850694201833E-2</v>
      </c>
      <c r="AT44" s="3" cm="1">
        <f t="array" ref="AT44">(1+(PRODUCT(1+AT30:AT41)-1))^(1/12)-1</f>
        <v>3.630578561340414E-3</v>
      </c>
      <c r="AU44" s="3" cm="1">
        <f t="array" ref="AU44">(1+(PRODUCT(1+AU30:AU41)-1))^(1/12)-1</f>
        <v>8.0490530485208822E-3</v>
      </c>
      <c r="AV44" s="3" cm="1">
        <f t="array" ref="AV44">(1+(PRODUCT(1+AV30:AV41)-1))^(1/12)-1</f>
        <v>2.1426562299551977E-2</v>
      </c>
      <c r="AW44" s="3" cm="1">
        <f t="array" ref="AW44">(1+(PRODUCT(1+AW30:AW41)-1))^(1/12)-1</f>
        <v>1.8251971666546796E-2</v>
      </c>
      <c r="AX44" s="3" cm="1">
        <f t="array" ref="AX44">(1+(PRODUCT(1+AX30:AX41)-1))^(1/12)-1</f>
        <v>3.2352784111321364E-2</v>
      </c>
      <c r="AY44" s="3" cm="1">
        <f t="array" ref="AY44">(1+(PRODUCT(1+AY30:AY41)-1))^(1/12)-1</f>
        <v>1.437487212799704E-2</v>
      </c>
      <c r="AZ44" s="3" cm="1">
        <f t="array" ref="AZ44">(1+(PRODUCT(1+AZ30:AZ41)-1))^(1/12)-1</f>
        <v>2.5180596690637325E-2</v>
      </c>
      <c r="BA44" s="3" cm="1">
        <f t="array" ref="BA44">(1+(PRODUCT(1+BA30:BA41)-1))^(1/12)-1</f>
        <v>2.6130773371111138E-2</v>
      </c>
      <c r="BB44" s="3" cm="1">
        <f t="array" ref="BB44">(1+(PRODUCT(1+BB30:BB41)-1))^(1/12)-1</f>
        <v>1.4306366733818798E-2</v>
      </c>
      <c r="BC44" s="3" cm="1">
        <f t="array" ref="BC44">(1+(PRODUCT(1+BC30:BC41)-1))^(1/12)-1</f>
        <v>1.4836783057588399E-2</v>
      </c>
      <c r="BD44" s="3" cm="1">
        <f t="array" ref="BD44">(1+(PRODUCT(1+BD30:BD41)-1))^(1/12)-1</f>
        <v>3.3828557438747353E-2</v>
      </c>
      <c r="BE44" s="3" cm="1">
        <f t="array" ref="BE44">(1+(PRODUCT(1+BE30:BE41)-1))^(1/12)-1</f>
        <v>3.1838730489688327E-2</v>
      </c>
      <c r="BF44" s="3" cm="1">
        <f t="array" ref="BF44">(1+(PRODUCT(1+BF30:BF41)-1))^(1/12)-1</f>
        <v>4.5973361886139763E-2</v>
      </c>
      <c r="BG44" s="3" cm="1">
        <f t="array" ref="BG44">(1+(PRODUCT(1+BG30:BG41)-1))^(1/12)-1</f>
        <v>2.7952120430107419E-2</v>
      </c>
      <c r="BH44" s="3" cm="1">
        <f t="array" ref="BH44">(1+(PRODUCT(1+BH30:BH41)-1))^(1/12)-1</f>
        <v>2.6981976783148065E-2</v>
      </c>
      <c r="BI44" s="3" cm="1">
        <f t="array" ref="BI44">(1+(PRODUCT(1+BI30:BI41)-1))^(1/12)-1</f>
        <v>1.1370499154356839E-2</v>
      </c>
      <c r="BJ44" s="3" cm="1">
        <f t="array" ref="BJ44">(1+(PRODUCT(1+BJ30:BJ41)-1))^(1/12)-1</f>
        <v>2.7807869827116249E-2</v>
      </c>
      <c r="BK44" s="3" cm="1">
        <f t="array" ref="BK44">(1+(PRODUCT(1+BK30:BK41)-1))^(1/12)-1</f>
        <v>2.4643114383256837E-2</v>
      </c>
      <c r="BL44" s="3" cm="1">
        <f t="array" ref="BL44">(1+(PRODUCT(1+BL30:BL41)-1))^(1/12)-1</f>
        <v>3.700669058852446E-2</v>
      </c>
    </row>
    <row r="45" spans="1:64">
      <c r="B45" s="128" t="s">
        <v>2335</v>
      </c>
      <c r="C45" s="3" cm="1">
        <f t="array" ref="C45">(1+(PRODUCT(1+C18:C41)-1))^(1/24)-1</f>
        <v>1.0245437158235449E-2</v>
      </c>
      <c r="D45" s="3" cm="1">
        <f t="array" ref="D45">(1+(PRODUCT(1+D18:D41)-1))^(1/24)-1</f>
        <v>3.8503619672709544E-3</v>
      </c>
      <c r="E45" s="3" cm="1">
        <f t="array" ref="E45">(1+(PRODUCT(1+E18:E41)-1))^(1/24)-1</f>
        <v>1.0251368502986136E-2</v>
      </c>
      <c r="F45" s="3" cm="1">
        <f t="array" ref="F45">(1+(PRODUCT(1+F18:F41)-1))^(1/24)-1</f>
        <v>1.5989674826652811E-2</v>
      </c>
      <c r="G45" s="3" cm="1">
        <f t="array" ref="G45">(1+(PRODUCT(1+G18:G41)-1))^(1/24)-1</f>
        <v>1.8226921778681238E-3</v>
      </c>
      <c r="H45" s="3" cm="1">
        <f t="array" ref="H45">(1+(PRODUCT(1+H18:H41)-1))^(1/24)-1</f>
        <v>1.0215520749774942E-2</v>
      </c>
      <c r="I45" s="3" cm="1">
        <f t="array" ref="I45">(1+(PRODUCT(1+I18:I41)-1))^(1/24)-1</f>
        <v>1.0859056620076579E-2</v>
      </c>
      <c r="J45" s="3" cm="1">
        <f t="array" ref="J45">(1+(PRODUCT(1+J18:J41)-1))^(1/24)-1</f>
        <v>1.1640365285014109E-2</v>
      </c>
      <c r="K45" s="3" cm="1">
        <f t="array" ref="K45">(1+(PRODUCT(1+K18:K41)-1))^(1/24)-1</f>
        <v>1.1092319059718303E-2</v>
      </c>
      <c r="L45" s="3" cm="1">
        <f t="array" ref="L45">(1+(PRODUCT(1+L18:L41)-1))^(1/24)-1</f>
        <v>1.1506248305627187E-2</v>
      </c>
      <c r="M45" s="3" cm="1">
        <f t="array" ref="M45">(1+(PRODUCT(1+M18:M41)-1))^(1/24)-1</f>
        <v>1.0249781232699373E-2</v>
      </c>
      <c r="N45" s="3" cm="1">
        <f t="array" ref="N45">(1+(PRODUCT(1+N18:N41)-1))^(1/24)-1</f>
        <v>1.0407194933053754E-2</v>
      </c>
      <c r="O45" s="3" cm="1">
        <f t="array" ref="O45">(1+(PRODUCT(1+O18:O41)-1))^(1/24)-1</f>
        <v>1.0157632782108683E-2</v>
      </c>
      <c r="P45" s="3" cm="1">
        <f t="array" ref="P45">(1+(PRODUCT(1+P18:P41)-1))^(1/24)-1</f>
        <v>1.0722626315193828E-2</v>
      </c>
      <c r="Q45" s="3" cm="1">
        <f t="array" ref="Q45">(1+(PRODUCT(1+Q18:Q41)-1))^(1/24)-1</f>
        <v>1.0686402023157182E-2</v>
      </c>
      <c r="R45" s="3" cm="1">
        <f t="array" ref="R45">(1+(PRODUCT(1+R18:R41)-1))^(1/24)-1</f>
        <v>1.0060376963470841E-2</v>
      </c>
      <c r="S45" s="3" cm="1">
        <f t="array" ref="S45">(1+(PRODUCT(1+S18:S41)-1))^(1/24)-1</f>
        <v>1.0373861001290008E-2</v>
      </c>
      <c r="T45" s="3" cm="1">
        <f t="array" ref="T45">(1+(PRODUCT(1+T18:T41)-1))^(1/24)-1</f>
        <v>1.1170304498236083E-2</v>
      </c>
      <c r="U45" s="3" cm="1">
        <f t="array" ref="U45">(1+(PRODUCT(1+U18:U41)-1))^(1/24)-1</f>
        <v>8.119499253135265E-3</v>
      </c>
      <c r="V45" s="3" cm="1">
        <f t="array" ref="V45">(1+(PRODUCT(1+V18:V41)-1))^(1/24)-1</f>
        <v>6.1395355566447041E-3</v>
      </c>
      <c r="W45" s="3" cm="1">
        <f t="array" ref="W45">(1+(PRODUCT(1+W18:W41)-1))^(1/24)-1</f>
        <v>1.2308741894806241E-2</v>
      </c>
      <c r="X45" s="3" cm="1">
        <f t="array" ref="X45">(1+(PRODUCT(1+X18:X41)-1))^(1/24)-1</f>
        <v>1.0598892168235841E-2</v>
      </c>
      <c r="Y45" s="3" cm="1">
        <f t="array" ref="Y45">(1+(PRODUCT(1+Y18:Y41)-1))^(1/24)-1</f>
        <v>1.1551930040000213E-2</v>
      </c>
      <c r="Z45" s="3" cm="1">
        <f t="array" ref="Z45">(1+(PRODUCT(1+Z18:Z41)-1))^(1/24)-1</f>
        <v>1.0499342729767269E-2</v>
      </c>
      <c r="AA45" s="3" cm="1">
        <f t="array" ref="AA45">(1+(PRODUCT(1+AA18:AA41)-1))^(1/24)-1</f>
        <v>9.87200456160231E-3</v>
      </c>
      <c r="AB45" s="3" cm="1">
        <f t="array" ref="AB45">(1+(PRODUCT(1+AB18:AB41)-1))^(1/24)-1</f>
        <v>1.0215662004199988E-2</v>
      </c>
      <c r="AC45" s="3" cm="1">
        <f t="array" ref="AC45">(1+(PRODUCT(1+AC18:AC41)-1))^(1/24)-1</f>
        <v>1.234525737465697E-2</v>
      </c>
      <c r="AD45" s="3" cm="1">
        <f t="array" ref="AD45">(1+(PRODUCT(1+AD18:AD41)-1))^(1/24)-1</f>
        <v>9.9875401600733049E-3</v>
      </c>
      <c r="AE45" s="3" cm="1">
        <f t="array" ref="AE45">(1+(PRODUCT(1+AE18:AE41)-1))^(1/24)-1</f>
        <v>5.9028423885156833E-3</v>
      </c>
      <c r="AF45" s="3" cm="1">
        <f t="array" ref="AF45">(1+(PRODUCT(1+AF18:AF41)-1))^(1/24)-1</f>
        <v>7.6921306708095383E-3</v>
      </c>
      <c r="AG45" s="3" cm="1">
        <f t="array" ref="AG45">(1+(PRODUCT(1+AG18:AG41)-1))^(1/24)-1</f>
        <v>2.0248143874102009E-2</v>
      </c>
      <c r="AH45" s="3" cm="1">
        <f t="array" ref="AH45">(1+(PRODUCT(1+AH18:AH41)-1))^(1/24)-1</f>
        <v>3.5695121873255964E-3</v>
      </c>
      <c r="AI45" s="3" cm="1">
        <f t="array" ref="AI45">(1+(PRODUCT(1+AI18:AI41)-1))^(1/24)-1</f>
        <v>9.5951096632718169E-4</v>
      </c>
      <c r="AJ45" s="3" cm="1">
        <f t="array" ref="AJ45">(1+(PRODUCT(1+AJ18:AJ41)-1))^(1/24)-1</f>
        <v>5.7753680641468019E-3</v>
      </c>
      <c r="AK45" s="3" cm="1">
        <f t="array" ref="AK45">(1+(PRODUCT(1+AK18:AK41)-1))^(1/24)-1</f>
        <v>9.0730009633011033E-3</v>
      </c>
      <c r="AL45" s="3" cm="1">
        <f t="array" ref="AL45">(1+(PRODUCT(1+AL18:AL41)-1))^(1/24)-1</f>
        <v>8.1789801518459271E-3</v>
      </c>
      <c r="AM45" s="3" cm="1">
        <f t="array" ref="AM45">(1+(PRODUCT(1+AM18:AM41)-1))^(1/24)-1</f>
        <v>8.6725503067497378E-3</v>
      </c>
      <c r="AN45" s="3" cm="1">
        <f t="array" ref="AN45">(1+(PRODUCT(1+AN18:AN41)-1))^(1/24)-1</f>
        <v>1.0860502655596349E-2</v>
      </c>
      <c r="AO45" s="3" cm="1">
        <f t="array" ref="AO45">(1+(PRODUCT(1+AO18:AO41)-1))^(1/24)-1</f>
        <v>2.6076227296925047E-3</v>
      </c>
      <c r="AP45" s="3" cm="1">
        <f t="array" ref="AP45">(1+(PRODUCT(1+AP18:AP41)-1))^(1/24)-1</f>
        <v>9.2334339518314046E-3</v>
      </c>
      <c r="AQ45" s="3" cm="1">
        <f t="array" ref="AQ45">(1+(PRODUCT(1+AQ18:AQ41)-1))^(1/24)-1</f>
        <v>8.3561179366860028E-3</v>
      </c>
      <c r="AR45" s="3" cm="1">
        <f t="array" ref="AR45">(1+(PRODUCT(1+AR18:AR41)-1))^(1/24)-1</f>
        <v>6.8983473931272243E-3</v>
      </c>
      <c r="AS45" s="3" cm="1">
        <f t="array" ref="AS45">(1+(PRODUCT(1+AS18:AS41)-1))^(1/24)-1</f>
        <v>1.1569472472052311E-2</v>
      </c>
      <c r="AT45" s="3" cm="1">
        <f t="array" ref="AT45">(1+(PRODUCT(1+AT18:AT41)-1))^(1/24)-1</f>
        <v>-4.1397795488857803E-3</v>
      </c>
      <c r="AU45" s="3" cm="1">
        <f t="array" ref="AU45">(1+(PRODUCT(1+AU18:AU41)-1))^(1/24)-1</f>
        <v>2.9576630308092433E-3</v>
      </c>
      <c r="AV45" s="3" cm="1">
        <f t="array" ref="AV45">(1+(PRODUCT(1+AV18:AV41)-1))^(1/24)-1</f>
        <v>9.6928583909263732E-3</v>
      </c>
      <c r="AW45" s="3" cm="1">
        <f t="array" ref="AW45">(1+(PRODUCT(1+AW18:AW41)-1))^(1/24)-1</f>
        <v>6.0036068779512064E-3</v>
      </c>
      <c r="AX45" s="3" cm="1">
        <f t="array" ref="AX45">(1+(PRODUCT(1+AX18:AX41)-1))^(1/24)-1</f>
        <v>1.5811795480292323E-2</v>
      </c>
      <c r="AY45" s="3" cm="1">
        <f t="array" ref="AY45">(1+(PRODUCT(1+AY18:AY41)-1))^(1/24)-1</f>
        <v>5.3341695999631344E-3</v>
      </c>
      <c r="AZ45" s="3" cm="1">
        <f t="array" ref="AZ45">(1+(PRODUCT(1+AZ18:AZ41)-1))^(1/24)-1</f>
        <v>4.8892959177091466E-3</v>
      </c>
      <c r="BA45" s="3" cm="1">
        <f t="array" ref="BA45">(1+(PRODUCT(1+BA18:BA41)-1))^(1/24)-1</f>
        <v>5.665336234359053E-3</v>
      </c>
      <c r="BB45" s="3" cm="1">
        <f t="array" ref="BB45">(1+(PRODUCT(1+BB18:BB41)-1))^(1/24)-1</f>
        <v>9.5300880357940265E-4</v>
      </c>
      <c r="BC45" s="3" cm="1">
        <f t="array" ref="BC45">(1+(PRODUCT(1+BC18:BC41)-1))^(1/24)-1</f>
        <v>2.132051088560516E-3</v>
      </c>
      <c r="BD45" s="3" cm="1">
        <f t="array" ref="BD45">(1+(PRODUCT(1+BD18:BD41)-1))^(1/24)-1</f>
        <v>1.1878891146380965E-2</v>
      </c>
      <c r="BE45" s="3" cm="1">
        <f t="array" ref="BE45">(1+(PRODUCT(1+BE18:BE41)-1))^(1/24)-1</f>
        <v>1.1999584722403256E-2</v>
      </c>
      <c r="BF45" s="3" cm="1">
        <f t="array" ref="BF45">(1+(PRODUCT(1+BF18:BF41)-1))^(1/24)-1</f>
        <v>1.7612541670128046E-2</v>
      </c>
      <c r="BG45" s="3" cm="1">
        <f t="array" ref="BG45">(1+(PRODUCT(1+BG18:BG41)-1))^(1/24)-1</f>
        <v>7.7204539530157934E-3</v>
      </c>
      <c r="BH45" s="3" cm="1">
        <f t="array" ref="BH45">(1+(PRODUCT(1+BH18:BH41)-1))^(1/24)-1</f>
        <v>1.2903724373183989E-2</v>
      </c>
      <c r="BI45" s="3" cm="1">
        <f t="array" ref="BI45">(1+(PRODUCT(1+BI18:BI41)-1))^(1/24)-1</f>
        <v>7.1359872505096789E-3</v>
      </c>
      <c r="BJ45" s="3" cm="1">
        <f t="array" ref="BJ45">(1+(PRODUCT(1+BJ18:BJ41)-1))^(1/24)-1</f>
        <v>-1.4645947695255401E-3</v>
      </c>
      <c r="BK45" s="3" cm="1">
        <f t="array" ref="BK45">(1+(PRODUCT(1+BK18:BK41)-1))^(1/24)-1</f>
        <v>7.2287865120737038E-3</v>
      </c>
      <c r="BL45" s="3" cm="1">
        <f t="array" ref="BL45">(1+(PRODUCT(1+BL18:BL41)-1))^(1/24)-1</f>
        <v>2.2187897856769778E-2</v>
      </c>
    </row>
    <row r="46" spans="1:64">
      <c r="B46" s="128" t="s">
        <v>2336</v>
      </c>
      <c r="C46" s="3" cm="1">
        <f t="array" ref="C46">(1+(PRODUCT(1+C6:C41)-1))^(1/36)-1</f>
        <v>1.0083745079429329E-2</v>
      </c>
      <c r="D46" s="3" cm="1">
        <f t="array" ref="D46">(1+(PRODUCT(1+D6:D41)-1))^(1/36)-1</f>
        <v>3.638165292197959E-3</v>
      </c>
      <c r="E46" s="3" cm="1">
        <f t="array" ref="E46">(1+(PRODUCT(1+E6:E41)-1))^(1/36)-1</f>
        <v>1.00847203911969E-2</v>
      </c>
      <c r="F46" s="3" cm="1">
        <f t="array" ref="F46">(1+(PRODUCT(1+F6:F41)-1))^(1/36)-1</f>
        <v>1.7081980147290121E-2</v>
      </c>
      <c r="G46" s="3" cm="1">
        <f t="array" ref="G46">(1+(PRODUCT(1+G6:G41)-1))^(1/36)-1</f>
        <v>7.500706644429922E-4</v>
      </c>
      <c r="H46" s="3" cm="1">
        <f t="array" ref="H46">(1+(PRODUCT(1+H6:H41)-1))^(1/36)-1</f>
        <v>1.0060141842824555E-2</v>
      </c>
      <c r="I46" s="3" cm="1">
        <f t="array" ref="I46">(1+(PRODUCT(1+I6:I41)-1))^(1/36)-1</f>
        <v>1.0816698721649587E-2</v>
      </c>
      <c r="J46" s="3" cm="1">
        <f t="array" ref="J46">(1+(PRODUCT(1+J6:J41)-1))^(1/36)-1</f>
        <v>1.1514971712463629E-2</v>
      </c>
      <c r="K46" s="3" cm="1">
        <f t="array" ref="K46">(1+(PRODUCT(1+K6:K41)-1))^(1/36)-1</f>
        <v>1.1043323140371486E-2</v>
      </c>
      <c r="L46" s="3" cm="1">
        <f t="array" ref="L46">(1+(PRODUCT(1+L6:L41)-1))^(1/36)-1</f>
        <v>1.1347707553403863E-2</v>
      </c>
      <c r="M46" s="3" cm="1">
        <f t="array" ref="M46">(1+(PRODUCT(1+M6:M41)-1))^(1/36)-1</f>
        <v>1.2215603679101683E-2</v>
      </c>
      <c r="N46" s="3" cm="1">
        <f t="array" ref="N46">(1+(PRODUCT(1+N6:N41)-1))^(1/36)-1</f>
        <v>1.1014895972841554E-2</v>
      </c>
      <c r="O46" s="3" cm="1">
        <f t="array" ref="O46">(1+(PRODUCT(1+O6:O41)-1))^(1/36)-1</f>
        <v>1.0831795219614415E-2</v>
      </c>
      <c r="P46" s="3" cm="1">
        <f t="array" ref="P46">(1+(PRODUCT(1+P6:P41)-1))^(1/36)-1</f>
        <v>1.1186614580319221E-2</v>
      </c>
      <c r="Q46" s="3" cm="1">
        <f t="array" ref="Q46">(1+(PRODUCT(1+Q6:Q41)-1))^(1/36)-1</f>
        <v>1.0779483276387003E-2</v>
      </c>
      <c r="R46" s="3" cm="1">
        <f t="array" ref="R46">(1+(PRODUCT(1+R6:R41)-1))^(1/36)-1</f>
        <v>1.0231156057846302E-2</v>
      </c>
      <c r="S46" s="3" cm="1">
        <f t="array" ref="S46">(1+(PRODUCT(1+S6:S41)-1))^(1/36)-1</f>
        <v>1.0962665039970565E-2</v>
      </c>
      <c r="T46" s="3" cm="1">
        <f t="array" ref="T46">(1+(PRODUCT(1+T6:T41)-1))^(1/36)-1</f>
        <v>1.1123495998847099E-2</v>
      </c>
      <c r="U46" s="3" cm="1">
        <f t="array" ref="U46">(1+(PRODUCT(1+U6:U41)-1))^(1/36)-1</f>
        <v>8.9695269021101698E-3</v>
      </c>
      <c r="V46" s="3" cm="1">
        <f t="array" ref="V46">(1+(PRODUCT(1+V6:V41)-1))^(1/36)-1</f>
        <v>7.9996383090585876E-3</v>
      </c>
      <c r="W46" s="3" cm="1">
        <f t="array" ref="W46">(1+(PRODUCT(1+W6:W41)-1))^(1/36)-1</f>
        <v>1.2182995540725994E-2</v>
      </c>
      <c r="X46" s="3" cm="1">
        <f t="array" ref="X46">(1+(PRODUCT(1+X6:X41)-1))^(1/36)-1</f>
        <v>1.0668167489731983E-2</v>
      </c>
      <c r="Y46" s="3" cm="1">
        <f t="array" ref="Y46">(1+(PRODUCT(1+Y6:Y41)-1))^(1/36)-1</f>
        <v>1.1891083600745533E-2</v>
      </c>
      <c r="Z46" s="3" cm="1">
        <f t="array" ref="Z46">(1+(PRODUCT(1+Z6:Z41)-1))^(1/36)-1</f>
        <v>9.5807787312467418E-3</v>
      </c>
      <c r="AA46" s="3" cm="1">
        <f t="array" ref="AA46">(1+(PRODUCT(1+AA6:AA41)-1))^(1/36)-1</f>
        <v>1.0390342299879896E-2</v>
      </c>
      <c r="AB46" s="3" cm="1">
        <f t="array" ref="AB46">(1+(PRODUCT(1+AB6:AB41)-1))^(1/36)-1</f>
        <v>1.0029467476445841E-2</v>
      </c>
      <c r="AC46" s="3" cm="1">
        <f t="array" ref="AC46">(1+(PRODUCT(1+AC6:AC41)-1))^(1/36)-1</f>
        <v>1.3836116519382546E-2</v>
      </c>
      <c r="AD46" s="3" cm="1">
        <f t="array" ref="AD46">(1+(PRODUCT(1+AD6:AD41)-1))^(1/36)-1</f>
        <v>9.9118339505137598E-3</v>
      </c>
      <c r="AE46" s="3" cm="1">
        <f t="array" ref="AE46">(1+(PRODUCT(1+AE6:AE41)-1))^(1/36)-1</f>
        <v>6.5638924491349115E-3</v>
      </c>
      <c r="AF46" s="3" cm="1">
        <f t="array" ref="AF46">(1+(PRODUCT(1+AF6:AF41)-1))^(1/36)-1</f>
        <v>8.6666421826835371E-3</v>
      </c>
      <c r="AG46" s="3" cm="1">
        <f t="array" ref="AG46">(1+(PRODUCT(1+AG6:AG41)-1))^(1/36)-1</f>
        <v>2.0608565701383252E-2</v>
      </c>
      <c r="AH46" s="3" cm="1">
        <f t="array" ref="AH46">(1+(PRODUCT(1+AH6:AH41)-1))^(1/36)-1</f>
        <v>4.7788216613626755E-3</v>
      </c>
      <c r="AI46" s="3" cm="1">
        <f t="array" ref="AI46">(1+(PRODUCT(1+AI6:AI41)-1))^(1/36)-1</f>
        <v>2.8592836403753541E-3</v>
      </c>
      <c r="AJ46" s="3" cm="1">
        <f t="array" ref="AJ46">(1+(PRODUCT(1+AJ6:AJ41)-1))^(1/36)-1</f>
        <v>6.6299928956508047E-3</v>
      </c>
      <c r="AK46" s="3" cm="1">
        <f t="array" ref="AK46">(1+(PRODUCT(1+AK6:AK41)-1))^(1/36)-1</f>
        <v>9.3375032995450802E-3</v>
      </c>
      <c r="AL46" s="3" cm="1">
        <f t="array" ref="AL46">(1+(PRODUCT(1+AL6:AL41)-1))^(1/36)-1</f>
        <v>8.6068485656780602E-3</v>
      </c>
      <c r="AM46" s="3" cm="1">
        <f t="array" ref="AM46">(1+(PRODUCT(1+AM6:AM41)-1))^(1/36)-1</f>
        <v>9.6152362146988413E-3</v>
      </c>
      <c r="AN46" s="3" cm="1">
        <f t="array" ref="AN46">(1+(PRODUCT(1+AN6:AN41)-1))^(1/36)-1</f>
        <v>1.1282687955320725E-2</v>
      </c>
      <c r="AO46" s="3" cm="1">
        <f t="array" ref="AO46">(1+(PRODUCT(1+AO6:AO41)-1))^(1/36)-1</f>
        <v>3.3937696391117544E-3</v>
      </c>
      <c r="AP46" s="3" cm="1">
        <f t="array" ref="AP46">(1+(PRODUCT(1+AP6:AP41)-1))^(1/36)-1</f>
        <v>6.0682931002364882E-3</v>
      </c>
      <c r="AQ46" s="3" cm="1">
        <f t="array" ref="AQ46">(1+(PRODUCT(1+AQ6:AQ41)-1))^(1/36)-1</f>
        <v>2.1669195163103172E-3</v>
      </c>
      <c r="AR46" s="3" cm="1">
        <f t="array" ref="AR46">(1+(PRODUCT(1+AR6:AR41)-1))^(1/36)-1</f>
        <v>7.8514752669562871E-3</v>
      </c>
      <c r="AS46" s="3" cm="1">
        <f t="array" ref="AS46">(1+(PRODUCT(1+AS6:AS41)-1))^(1/36)-1</f>
        <v>1.129825373380644E-2</v>
      </c>
      <c r="AT46" s="3" cm="1">
        <f t="array" ref="AT46">(1+(PRODUCT(1+AT6:AT41)-1))^(1/36)-1</f>
        <v>1.5694267275268015E-3</v>
      </c>
      <c r="AU46" s="3" cm="1">
        <f t="array" ref="AU46">(1+(PRODUCT(1+AU6:AU41)-1))^(1/36)-1</f>
        <v>5.7021536204751033E-3</v>
      </c>
      <c r="AV46" s="3" cm="1">
        <f t="array" ref="AV46">(1+(PRODUCT(1+AV6:AV41)-1))^(1/36)-1</f>
        <v>1.1855011537071247E-2</v>
      </c>
      <c r="AW46" s="3" cm="1">
        <f t="array" ref="AW46">(1+(PRODUCT(1+AW6:AW41)-1))^(1/36)-1</f>
        <v>1.0027416301752856E-2</v>
      </c>
      <c r="AX46" s="3" cm="1">
        <f t="array" ref="AX46">(1+(PRODUCT(1+AX6:AX41)-1))^(1/36)-1</f>
        <v>1.676329853501235E-2</v>
      </c>
      <c r="AY46" s="3" cm="1">
        <f t="array" ref="AY46">(1+(PRODUCT(1+AY6:AY41)-1))^(1/36)-1</f>
        <v>1.196950746104064E-2</v>
      </c>
      <c r="AZ46" s="3" cm="1">
        <f t="array" ref="AZ46">(1+(PRODUCT(1+AZ6:AZ41)-1))^(1/36)-1</f>
        <v>1.1239697839038998E-2</v>
      </c>
      <c r="BA46" s="3" cm="1">
        <f t="array" ref="BA46">(1+(PRODUCT(1+BA6:BA41)-1))^(1/36)-1</f>
        <v>1.1953523804467014E-2</v>
      </c>
      <c r="BB46" s="3" cm="1">
        <f t="array" ref="BB46">(1+(PRODUCT(1+BB6:BB41)-1))^(1/36)-1</f>
        <v>4.3054685714190022E-3</v>
      </c>
      <c r="BC46" s="3" cm="1">
        <f t="array" ref="BC46">(1+(PRODUCT(1+BC6:BC41)-1))^(1/36)-1</f>
        <v>8.3576839027312833E-3</v>
      </c>
      <c r="BD46" s="3" cm="1">
        <f t="array" ref="BD46">(1+(PRODUCT(1+BD6:BD41)-1))^(1/36)-1</f>
        <v>1.599328116366916E-2</v>
      </c>
      <c r="BE46" s="3" cm="1">
        <f t="array" ref="BE46">(1+(PRODUCT(1+BE6:BE41)-1))^(1/36)-1</f>
        <v>1.5539764218488239E-2</v>
      </c>
      <c r="BF46" s="3" cm="1">
        <f t="array" ref="BF46">(1+(PRODUCT(1+BF6:BF41)-1))^(1/36)-1</f>
        <v>1.8252993805934148E-2</v>
      </c>
      <c r="BG46" s="3" cm="1">
        <f t="array" ref="BG46">(1+(PRODUCT(1+BG6:BG41)-1))^(1/36)-1</f>
        <v>7.7618750703478678E-3</v>
      </c>
      <c r="BH46" s="3" cm="1">
        <f t="array" ref="BH46">(1+(PRODUCT(1+BH6:BH41)-1))^(1/36)-1</f>
        <v>1.9136040323594949E-2</v>
      </c>
      <c r="BI46" s="3" cm="1">
        <f t="array" ref="BI46">(1+(PRODUCT(1+BI6:BI41)-1))^(1/36)-1</f>
        <v>1.3244162171697216E-2</v>
      </c>
      <c r="BJ46" s="3" cm="1">
        <f t="array" ref="BJ46">(1+(PRODUCT(1+BJ6:BJ41)-1))^(1/36)-1</f>
        <v>8.3431714251269717E-3</v>
      </c>
      <c r="BK46" s="3" cm="1">
        <f t="array" ref="BK46">(1+(PRODUCT(1+BK6:BK41)-1))^(1/36)-1</f>
        <v>1.1011257691937448E-2</v>
      </c>
      <c r="BL46" s="3" cm="1">
        <f t="array" ref="BL46">(1+(PRODUCT(1+BL6:BL41)-1))^(1/36)-1</f>
        <v>2.3058839565743172E-2</v>
      </c>
    </row>
    <row r="47" spans="1:64">
      <c r="B47" s="130" t="s">
        <v>240</v>
      </c>
      <c r="C47" s="131" t="s">
        <v>1494</v>
      </c>
      <c r="D47" s="131" t="s">
        <v>2464</v>
      </c>
      <c r="E47" s="131" t="s">
        <v>2465</v>
      </c>
      <c r="F47" s="131" t="s">
        <v>2466</v>
      </c>
      <c r="G47" s="131" t="s">
        <v>2467</v>
      </c>
      <c r="H47" s="144" t="s">
        <v>2860</v>
      </c>
      <c r="I47" s="144" t="s">
        <v>2861</v>
      </c>
      <c r="J47" s="144" t="s">
        <v>2834</v>
      </c>
      <c r="K47" s="144" t="s">
        <v>2835</v>
      </c>
      <c r="L47" s="144" t="s">
        <v>2836</v>
      </c>
      <c r="M47" s="144" t="s">
        <v>2862</v>
      </c>
      <c r="N47" s="144" t="s">
        <v>2863</v>
      </c>
      <c r="O47" s="144" t="s">
        <v>2864</v>
      </c>
      <c r="P47" s="144" t="s">
        <v>2837</v>
      </c>
      <c r="Q47" s="144" t="s">
        <v>2865</v>
      </c>
      <c r="R47" s="144" t="s">
        <v>2866</v>
      </c>
      <c r="S47" s="144" t="s">
        <v>2867</v>
      </c>
      <c r="T47" s="144" t="s">
        <v>2838</v>
      </c>
      <c r="U47" s="144" t="s">
        <v>2868</v>
      </c>
      <c r="V47" s="144" t="s">
        <v>2839</v>
      </c>
      <c r="W47" s="144" t="s">
        <v>2840</v>
      </c>
      <c r="X47" s="144" t="s">
        <v>2869</v>
      </c>
      <c r="Y47" s="144" t="s">
        <v>2870</v>
      </c>
      <c r="Z47" s="144" t="s">
        <v>2871</v>
      </c>
      <c r="AA47" s="144" t="s">
        <v>2841</v>
      </c>
      <c r="AB47" s="145" t="s">
        <v>2872</v>
      </c>
      <c r="AC47" s="145" t="s">
        <v>2873</v>
      </c>
      <c r="AD47" s="145" t="s">
        <v>2874</v>
      </c>
      <c r="AE47" s="145" t="s">
        <v>2875</v>
      </c>
      <c r="AF47" s="145" t="s">
        <v>2876</v>
      </c>
      <c r="AG47" s="145" t="s">
        <v>2842</v>
      </c>
      <c r="AH47" s="146" t="s">
        <v>2877</v>
      </c>
      <c r="AI47" s="146" t="s">
        <v>2843</v>
      </c>
      <c r="AJ47" s="146" t="s">
        <v>2878</v>
      </c>
      <c r="AK47" s="146" t="s">
        <v>2879</v>
      </c>
      <c r="AL47" s="146" t="s">
        <v>2844</v>
      </c>
      <c r="AM47" s="146" t="s">
        <v>2845</v>
      </c>
      <c r="AN47" s="146" t="s">
        <v>2846</v>
      </c>
      <c r="AO47" s="146" t="s">
        <v>2880</v>
      </c>
      <c r="AP47" s="146" t="s">
        <v>2847</v>
      </c>
      <c r="AQ47" s="146" t="s">
        <v>2848</v>
      </c>
      <c r="AR47" s="146" t="s">
        <v>2849</v>
      </c>
      <c r="AS47" s="146" t="s">
        <v>2881</v>
      </c>
      <c r="AT47" s="146" t="s">
        <v>2882</v>
      </c>
      <c r="AU47" s="146" t="s">
        <v>2883</v>
      </c>
      <c r="AV47" s="146" t="s">
        <v>2850</v>
      </c>
      <c r="AW47" s="146" t="s">
        <v>2884</v>
      </c>
      <c r="AX47" s="146" t="s">
        <v>2851</v>
      </c>
      <c r="AY47" s="147" t="s">
        <v>2885</v>
      </c>
      <c r="AZ47" s="147" t="s">
        <v>2852</v>
      </c>
      <c r="BA47" s="147" t="s">
        <v>2853</v>
      </c>
      <c r="BB47" s="147" t="s">
        <v>2887</v>
      </c>
      <c r="BC47" s="147" t="s">
        <v>2888</v>
      </c>
      <c r="BD47" s="147" t="s">
        <v>2854</v>
      </c>
      <c r="BE47" s="147" t="s">
        <v>2855</v>
      </c>
      <c r="BF47" s="147" t="s">
        <v>2856</v>
      </c>
      <c r="BG47" s="147" t="s">
        <v>2889</v>
      </c>
      <c r="BH47" s="147" t="s">
        <v>2890</v>
      </c>
      <c r="BI47" s="147" t="s">
        <v>2891</v>
      </c>
      <c r="BJ47" s="147" t="s">
        <v>2858</v>
      </c>
      <c r="BK47" s="147" t="s">
        <v>2859</v>
      </c>
      <c r="BL47" s="148" t="s">
        <v>2857</v>
      </c>
    </row>
    <row r="53" spans="1:13">
      <c r="A53" t="s">
        <v>1266</v>
      </c>
      <c r="B53" s="130" t="s">
        <v>240</v>
      </c>
      <c r="C53" t="s">
        <v>1424</v>
      </c>
      <c r="D53" t="s">
        <v>2334</v>
      </c>
      <c r="E53" t="s">
        <v>2335</v>
      </c>
      <c r="F53" t="s">
        <v>2336</v>
      </c>
      <c r="G53" t="s">
        <v>2894</v>
      </c>
      <c r="H53" t="s">
        <v>2895</v>
      </c>
      <c r="I53" t="s">
        <v>2896</v>
      </c>
      <c r="J53" t="s">
        <v>255</v>
      </c>
      <c r="K53" t="s">
        <v>2906</v>
      </c>
      <c r="L53" t="s">
        <v>2951</v>
      </c>
    </row>
    <row r="54" spans="1:13">
      <c r="A54">
        <v>1</v>
      </c>
      <c r="B54" s="131" t="s">
        <v>1494</v>
      </c>
      <c r="C54" s="5">
        <v>1.2351092067419023E-2</v>
      </c>
      <c r="D54" s="5">
        <v>1.1559102869263427E-2</v>
      </c>
      <c r="E54" s="5">
        <v>1.0245437158235449E-2</v>
      </c>
      <c r="F54" s="5">
        <v>1.0083745079429329E-2</v>
      </c>
      <c r="G54" s="3">
        <v>1</v>
      </c>
      <c r="H54" s="3">
        <v>1</v>
      </c>
      <c r="I54" s="3">
        <v>1</v>
      </c>
      <c r="J54" t="s">
        <v>2811</v>
      </c>
      <c r="K54" t="s">
        <v>2907</v>
      </c>
      <c r="L54" s="1">
        <v>0</v>
      </c>
    </row>
    <row r="55" spans="1:13">
      <c r="A55">
        <v>2</v>
      </c>
      <c r="B55" s="131" t="s">
        <v>2464</v>
      </c>
      <c r="C55" s="5">
        <v>4.1931849557714784E-3</v>
      </c>
      <c r="D55" s="5">
        <v>3.2474873227199552E-3</v>
      </c>
      <c r="E55" s="5">
        <v>3.8503619672709544E-3</v>
      </c>
      <c r="F55" s="5">
        <v>3.638165292197959E-3</v>
      </c>
      <c r="G55" s="3">
        <v>0.28094631213597743</v>
      </c>
      <c r="H55" s="3">
        <v>0.37581236484145247</v>
      </c>
      <c r="I55" s="3">
        <v>0.36079504822268416</v>
      </c>
      <c r="J55" t="s">
        <v>2811</v>
      </c>
      <c r="K55" t="s">
        <v>2907</v>
      </c>
      <c r="L55" s="1">
        <v>0</v>
      </c>
    </row>
    <row r="56" spans="1:13">
      <c r="A56">
        <v>3</v>
      </c>
      <c r="B56" s="131" t="s">
        <v>2465</v>
      </c>
      <c r="C56" s="5">
        <v>1.2352412722551387E-2</v>
      </c>
      <c r="D56" s="5">
        <v>1.1560564798775097E-2</v>
      </c>
      <c r="E56" s="5">
        <v>1.0251368502986136E-2</v>
      </c>
      <c r="F56" s="5">
        <v>1.00847203911969E-2</v>
      </c>
      <c r="G56" s="3">
        <v>1.0001264743058527</v>
      </c>
      <c r="H56" s="3">
        <v>1.0005789254923025</v>
      </c>
      <c r="I56" s="3">
        <v>1.0000967211844298</v>
      </c>
      <c r="J56" t="s">
        <v>2811</v>
      </c>
      <c r="K56" s="6" t="s">
        <v>2907</v>
      </c>
      <c r="L56" s="1">
        <v>0</v>
      </c>
    </row>
    <row r="57" spans="1:13">
      <c r="A57">
        <v>4</v>
      </c>
      <c r="B57" s="131" t="s">
        <v>2466</v>
      </c>
      <c r="C57" s="5">
        <v>1.816205760356171E-2</v>
      </c>
      <c r="D57" s="5">
        <v>3.0802061135690062E-2</v>
      </c>
      <c r="E57" s="5">
        <v>1.5989674826652811E-2</v>
      </c>
      <c r="F57" s="5">
        <v>1.7081980147290121E-2</v>
      </c>
      <c r="G57" s="3">
        <v>2.6647449619637169</v>
      </c>
      <c r="H57" s="3">
        <v>1.5606630131736303</v>
      </c>
      <c r="I57" s="3">
        <v>1.6940115019505078</v>
      </c>
      <c r="J57" t="s">
        <v>2811</v>
      </c>
      <c r="K57" s="6" t="s">
        <v>2907</v>
      </c>
      <c r="L57" s="1">
        <v>0</v>
      </c>
    </row>
    <row r="58" spans="1:13">
      <c r="A58">
        <v>5</v>
      </c>
      <c r="B58" s="131" t="s">
        <v>2467</v>
      </c>
      <c r="C58" s="5">
        <v>8.3532675354547337E-6</v>
      </c>
      <c r="D58" s="5">
        <v>-7.9234408595960648E-3</v>
      </c>
      <c r="E58" s="5">
        <v>1.8226921778681238E-3</v>
      </c>
      <c r="F58" s="5">
        <v>7.500706644429922E-4</v>
      </c>
      <c r="G58" s="3">
        <v>-0.68547195653610138</v>
      </c>
      <c r="H58" s="3">
        <v>0.17790282149190814</v>
      </c>
      <c r="I58" s="3">
        <v>7.4384135907315199E-2</v>
      </c>
      <c r="J58" t="s">
        <v>2811</v>
      </c>
      <c r="K58" s="6" t="s">
        <v>2907</v>
      </c>
      <c r="L58" s="1">
        <v>0</v>
      </c>
    </row>
    <row r="59" spans="1:13">
      <c r="A59">
        <v>6</v>
      </c>
      <c r="B59" s="144" t="s">
        <v>2860</v>
      </c>
      <c r="C59" s="5">
        <v>1.2316846459732522E-2</v>
      </c>
      <c r="D59" s="5">
        <v>1.1524641505318067E-2</v>
      </c>
      <c r="E59" s="5">
        <v>1.0215520749774942E-2</v>
      </c>
      <c r="F59" s="5">
        <v>1.0060141842824555E-2</v>
      </c>
      <c r="G59" s="3">
        <v>1</v>
      </c>
      <c r="H59" s="3">
        <v>1</v>
      </c>
      <c r="I59" s="3">
        <v>1</v>
      </c>
      <c r="J59" t="s">
        <v>2897</v>
      </c>
      <c r="K59" s="6" t="s">
        <v>2907</v>
      </c>
      <c r="L59" s="1">
        <v>30</v>
      </c>
      <c r="M59" s="26"/>
    </row>
    <row r="60" spans="1:13">
      <c r="A60">
        <v>7</v>
      </c>
      <c r="B60" s="144" t="s">
        <v>2861</v>
      </c>
      <c r="C60" s="5">
        <v>1.3356264123927319E-2</v>
      </c>
      <c r="D60" s="5">
        <v>1.1954378450347081E-2</v>
      </c>
      <c r="E60" s="5">
        <v>1.0859056620076579E-2</v>
      </c>
      <c r="F60" s="5">
        <v>1.0816698721649587E-2</v>
      </c>
      <c r="G60" s="3">
        <v>1.0341960432011315</v>
      </c>
      <c r="H60" s="3">
        <v>1.0598919745799127</v>
      </c>
      <c r="I60" s="3">
        <v>1.0726866493001168</v>
      </c>
      <c r="J60" t="s">
        <v>2897</v>
      </c>
      <c r="K60" s="6" t="s">
        <v>2907</v>
      </c>
      <c r="L60" s="1">
        <v>1000</v>
      </c>
      <c r="M60" s="26"/>
    </row>
    <row r="61" spans="1:13">
      <c r="A61">
        <v>8</v>
      </c>
      <c r="B61" s="144" t="s">
        <v>2834</v>
      </c>
      <c r="C61" s="5">
        <v>1.4446254420674043E-2</v>
      </c>
      <c r="D61" s="5">
        <v>1.2799280020127979E-2</v>
      </c>
      <c r="E61" s="5">
        <v>1.1640365285014109E-2</v>
      </c>
      <c r="F61" s="5">
        <v>1.1514971712463629E-2</v>
      </c>
      <c r="G61" s="3">
        <v>1.1072900868597928</v>
      </c>
      <c r="H61" s="3">
        <v>1.1361511573625138</v>
      </c>
      <c r="I61" s="3">
        <v>1.1419340355949674</v>
      </c>
      <c r="J61" t="s">
        <v>2897</v>
      </c>
      <c r="K61" t="s">
        <v>2912</v>
      </c>
      <c r="L61" s="1">
        <v>500</v>
      </c>
      <c r="M61" s="26"/>
    </row>
    <row r="62" spans="1:13">
      <c r="A62">
        <v>9</v>
      </c>
      <c r="B62" s="144" t="s">
        <v>2835</v>
      </c>
      <c r="C62" s="5">
        <v>1.374264618298815E-2</v>
      </c>
      <c r="D62" s="5">
        <v>1.2026854370073226E-2</v>
      </c>
      <c r="E62" s="5">
        <v>1.1092319059718303E-2</v>
      </c>
      <c r="F62" s="5">
        <v>1.1043323140371486E-2</v>
      </c>
      <c r="G62" s="3">
        <v>1.0404660730248874</v>
      </c>
      <c r="H62" s="3">
        <v>1.0826594208136953</v>
      </c>
      <c r="I62" s="3">
        <v>1.0951608805442414</v>
      </c>
      <c r="J62" t="s">
        <v>2897</v>
      </c>
      <c r="K62" t="s">
        <v>2912</v>
      </c>
      <c r="L62" s="1">
        <v>500</v>
      </c>
      <c r="M62" s="26"/>
    </row>
    <row r="63" spans="1:13">
      <c r="A63">
        <v>10</v>
      </c>
      <c r="B63" s="144" t="s">
        <v>2836</v>
      </c>
      <c r="C63" s="5">
        <v>1.4182301462541291E-2</v>
      </c>
      <c r="D63" s="5">
        <v>1.2732719105326584E-2</v>
      </c>
      <c r="E63" s="5">
        <v>1.1506248305627187E-2</v>
      </c>
      <c r="F63" s="5">
        <v>1.1347707553403863E-2</v>
      </c>
      <c r="G63" s="3">
        <v>1.1015317753753966</v>
      </c>
      <c r="H63" s="3">
        <v>1.1230607467421025</v>
      </c>
      <c r="I63" s="3">
        <v>1.1253465318706832</v>
      </c>
      <c r="J63" t="s">
        <v>2897</v>
      </c>
      <c r="K63" t="s">
        <v>2912</v>
      </c>
      <c r="L63" s="1">
        <v>500</v>
      </c>
      <c r="M63" s="26"/>
    </row>
    <row r="64" spans="1:13">
      <c r="A64">
        <v>11</v>
      </c>
      <c r="B64" s="144" t="s">
        <v>2901</v>
      </c>
      <c r="C64" s="5">
        <v>1.4178264214388836E-2</v>
      </c>
      <c r="D64" s="5">
        <v>1.1411662317367455E-2</v>
      </c>
      <c r="E64" s="5">
        <v>1.0165555119254099E-2</v>
      </c>
      <c r="F64" s="5">
        <v>1.2159342892555047E-2</v>
      </c>
      <c r="G64" s="3">
        <v>0.98724463709999255</v>
      </c>
      <c r="H64" s="3">
        <v>0.99220315953847427</v>
      </c>
      <c r="I64" s="3">
        <v>1.2058360060450064</v>
      </c>
      <c r="J64" t="s">
        <v>2897</v>
      </c>
      <c r="K64" s="6" t="s">
        <v>2907</v>
      </c>
      <c r="L64" s="1">
        <v>1000</v>
      </c>
      <c r="M64" s="26"/>
    </row>
    <row r="65" spans="1:13">
      <c r="A65">
        <v>12</v>
      </c>
      <c r="B65" s="144" t="s">
        <v>2863</v>
      </c>
      <c r="C65" s="5">
        <v>1.2848888602132291E-2</v>
      </c>
      <c r="D65" s="5">
        <v>1.0756772097957112E-2</v>
      </c>
      <c r="E65" s="5">
        <v>1.0407194933053754E-2</v>
      </c>
      <c r="F65" s="5">
        <v>1.1014895972841554E-2</v>
      </c>
      <c r="G65" s="3">
        <v>0.93058883718045493</v>
      </c>
      <c r="H65" s="3">
        <v>1.0157882745577411</v>
      </c>
      <c r="I65" s="3">
        <v>1.0923417724345053</v>
      </c>
      <c r="J65" t="s">
        <v>2897</v>
      </c>
      <c r="K65" s="6" t="s">
        <v>2907</v>
      </c>
      <c r="L65" s="1">
        <v>1000</v>
      </c>
      <c r="M65" s="26"/>
    </row>
    <row r="66" spans="1:13">
      <c r="A66">
        <v>13</v>
      </c>
      <c r="B66" s="144" t="s">
        <v>2864</v>
      </c>
      <c r="C66" s="5">
        <v>1.2450195340129921E-2</v>
      </c>
      <c r="D66" s="5">
        <v>1.0050645709041017E-2</v>
      </c>
      <c r="E66" s="5">
        <v>1.0157632782108683E-2</v>
      </c>
      <c r="F66" s="5">
        <v>1.0831795219614415E-2</v>
      </c>
      <c r="G66" s="3">
        <v>0.86950049867334278</v>
      </c>
      <c r="H66" s="3">
        <v>0.99142990437883005</v>
      </c>
      <c r="I66" s="3">
        <v>1.0741837615184358</v>
      </c>
      <c r="J66" t="s">
        <v>2897</v>
      </c>
      <c r="K66" s="6" t="s">
        <v>2907</v>
      </c>
      <c r="L66" s="1">
        <v>1000</v>
      </c>
      <c r="M66" s="26"/>
    </row>
    <row r="67" spans="1:13">
      <c r="A67">
        <v>14</v>
      </c>
      <c r="B67" s="144" t="s">
        <v>2837</v>
      </c>
      <c r="C67" s="5">
        <v>1.3733998792732516E-2</v>
      </c>
      <c r="D67" s="5">
        <v>1.1464653356031196E-2</v>
      </c>
      <c r="E67" s="5">
        <v>1.0722626315193828E-2</v>
      </c>
      <c r="F67" s="5">
        <v>1.1186614580319221E-2</v>
      </c>
      <c r="G67" s="3">
        <v>0.99182899276003678</v>
      </c>
      <c r="H67" s="3">
        <v>1.0465757731552536</v>
      </c>
      <c r="I67" s="3">
        <v>1.1093710215998742</v>
      </c>
      <c r="J67" t="s">
        <v>2897</v>
      </c>
      <c r="K67" t="s">
        <v>2912</v>
      </c>
      <c r="L67" s="1">
        <v>500</v>
      </c>
      <c r="M67" s="26"/>
    </row>
    <row r="68" spans="1:13">
      <c r="A68">
        <v>15</v>
      </c>
      <c r="B68" s="144" t="s">
        <v>2865</v>
      </c>
      <c r="C68" s="5">
        <v>1.3267516795090195E-2</v>
      </c>
      <c r="D68" s="5">
        <v>1.1841214838032688E-2</v>
      </c>
      <c r="E68" s="5">
        <v>1.0686402023157182E-2</v>
      </c>
      <c r="F68" s="5">
        <v>1.0779483276387003E-2</v>
      </c>
      <c r="G68" s="3">
        <v>1.0244060436142859</v>
      </c>
      <c r="H68" s="3">
        <v>1.0430401219695422</v>
      </c>
      <c r="I68" s="3">
        <v>1.0689960120448669</v>
      </c>
      <c r="J68" t="s">
        <v>2897</v>
      </c>
      <c r="K68" s="6" t="s">
        <v>2907</v>
      </c>
      <c r="L68" s="1">
        <v>500</v>
      </c>
      <c r="M68" s="26"/>
    </row>
    <row r="69" spans="1:13">
      <c r="A69">
        <v>16</v>
      </c>
      <c r="B69" s="144" t="s">
        <v>2866</v>
      </c>
      <c r="C69" s="5">
        <v>1.260533592834534E-2</v>
      </c>
      <c r="D69" s="5">
        <v>1.1399704219614115E-2</v>
      </c>
      <c r="E69" s="5">
        <v>1.0060376963470841E-2</v>
      </c>
      <c r="F69" s="5">
        <v>1.0231156057846302E-2</v>
      </c>
      <c r="G69" s="3">
        <v>0.98621011929280733</v>
      </c>
      <c r="H69" s="3">
        <v>0.98193730614843955</v>
      </c>
      <c r="I69" s="3">
        <v>1.0146186736431575</v>
      </c>
      <c r="J69" t="s">
        <v>2897</v>
      </c>
      <c r="K69" s="6" t="s">
        <v>2907</v>
      </c>
      <c r="L69" s="1">
        <v>100</v>
      </c>
      <c r="M69" s="26"/>
    </row>
    <row r="70" spans="1:13">
      <c r="A70">
        <v>17</v>
      </c>
      <c r="B70" s="144" t="s">
        <v>2867</v>
      </c>
      <c r="C70" s="5">
        <v>1.2433285198851785E-2</v>
      </c>
      <c r="D70" s="5">
        <v>1.0993388529661141E-2</v>
      </c>
      <c r="E70" s="5">
        <v>1.0373861001290008E-2</v>
      </c>
      <c r="F70" s="5">
        <v>1.0962665039970565E-2</v>
      </c>
      <c r="G70" s="3">
        <v>0.95105897525087646</v>
      </c>
      <c r="H70" s="3">
        <v>1.0125347353237466</v>
      </c>
      <c r="I70" s="3">
        <v>1.0871620567178177</v>
      </c>
      <c r="J70" t="s">
        <v>2897</v>
      </c>
      <c r="K70" s="6" t="s">
        <v>2907</v>
      </c>
      <c r="L70" s="1">
        <v>500</v>
      </c>
      <c r="M70" s="26"/>
    </row>
    <row r="71" spans="1:13">
      <c r="A71">
        <v>18</v>
      </c>
      <c r="B71" s="144" t="s">
        <v>2838</v>
      </c>
      <c r="C71" s="5">
        <v>1.2457505022201554E-2</v>
      </c>
      <c r="D71" s="5">
        <v>1.1632153470636952E-2</v>
      </c>
      <c r="E71" s="5">
        <v>1.1170304498236083E-2</v>
      </c>
      <c r="F71" s="5">
        <v>1.1123495998847099E-2</v>
      </c>
      <c r="G71" s="3">
        <v>1.0063197466273766</v>
      </c>
      <c r="H71" s="3">
        <v>1.09027114467802</v>
      </c>
      <c r="I71" s="3">
        <v>1.1031115831695155</v>
      </c>
      <c r="J71" t="s">
        <v>2897</v>
      </c>
      <c r="K71" t="s">
        <v>2912</v>
      </c>
      <c r="L71" s="1">
        <v>5000</v>
      </c>
      <c r="M71" s="26"/>
    </row>
    <row r="72" spans="1:13">
      <c r="A72">
        <v>19</v>
      </c>
      <c r="B72" s="144" t="s">
        <v>2868</v>
      </c>
      <c r="C72" s="5">
        <v>9.9410982113181667E-3</v>
      </c>
      <c r="D72" s="5">
        <v>8.5138935498143553E-3</v>
      </c>
      <c r="E72" s="5">
        <v>8.119499253135265E-3</v>
      </c>
      <c r="F72" s="5">
        <v>8.9695269021101698E-3</v>
      </c>
      <c r="G72" s="3">
        <v>0.7365531431036465</v>
      </c>
      <c r="H72" s="3">
        <v>0.79249905374790963</v>
      </c>
      <c r="I72" s="3">
        <v>0.88950353578531594</v>
      </c>
      <c r="J72" t="s">
        <v>2897</v>
      </c>
      <c r="K72" s="6" t="s">
        <v>2907</v>
      </c>
      <c r="L72" s="1">
        <v>1000</v>
      </c>
      <c r="M72" s="26"/>
    </row>
    <row r="73" spans="1:13">
      <c r="A73">
        <v>20</v>
      </c>
      <c r="B73" s="144" t="s">
        <v>2839</v>
      </c>
      <c r="C73" s="5">
        <v>8.6032008171446073E-3</v>
      </c>
      <c r="D73" s="5">
        <v>6.3259596226217241E-3</v>
      </c>
      <c r="E73" s="5">
        <v>6.1395355566447041E-3</v>
      </c>
      <c r="F73" s="5">
        <v>7.9996383090585876E-3</v>
      </c>
      <c r="G73" s="3">
        <v>0.54727081281047796</v>
      </c>
      <c r="H73" s="3">
        <v>0.59924583615347693</v>
      </c>
      <c r="I73" s="3">
        <v>0.7933201648837509</v>
      </c>
      <c r="J73" t="s">
        <v>2897</v>
      </c>
      <c r="K73" t="s">
        <v>2912</v>
      </c>
      <c r="L73" s="1">
        <v>1000</v>
      </c>
      <c r="M73" s="26"/>
    </row>
    <row r="74" spans="1:13">
      <c r="A74">
        <v>21</v>
      </c>
      <c r="B74" s="144" t="s">
        <v>2840</v>
      </c>
      <c r="C74" s="5">
        <v>1.5479600890689893E-2</v>
      </c>
      <c r="D74" s="5">
        <v>1.3468570783249589E-2</v>
      </c>
      <c r="E74" s="5">
        <v>1.2308741894806241E-2</v>
      </c>
      <c r="F74" s="5">
        <v>1.2182995540725994E-2</v>
      </c>
      <c r="G74" s="3">
        <v>1.1651917052372283</v>
      </c>
      <c r="H74" s="3">
        <v>1.2013876718683765</v>
      </c>
      <c r="I74" s="3">
        <v>1.2081816274371215</v>
      </c>
      <c r="J74" t="s">
        <v>2897</v>
      </c>
      <c r="K74" t="s">
        <v>2912</v>
      </c>
      <c r="L74" s="1">
        <v>10000</v>
      </c>
      <c r="M74" s="26"/>
    </row>
    <row r="75" spans="1:13">
      <c r="A75">
        <v>22</v>
      </c>
      <c r="B75" s="144" t="s">
        <v>2869</v>
      </c>
      <c r="C75" s="5">
        <v>1.2535877565926112E-2</v>
      </c>
      <c r="D75" s="5">
        <v>1.1840158163603842E-2</v>
      </c>
      <c r="E75" s="5">
        <v>1.0598892168235841E-2</v>
      </c>
      <c r="F75" s="5">
        <v>1.0668167489731983E-2</v>
      </c>
      <c r="G75" s="3">
        <v>1.0243146286973328</v>
      </c>
      <c r="H75" s="3">
        <v>1.0344987729212003</v>
      </c>
      <c r="I75" s="3">
        <v>1.057956880672724</v>
      </c>
      <c r="J75" t="s">
        <v>2897</v>
      </c>
      <c r="K75" s="6" t="s">
        <v>2907</v>
      </c>
      <c r="L75" s="1">
        <v>1000</v>
      </c>
      <c r="M75" s="26"/>
    </row>
    <row r="76" spans="1:13">
      <c r="A76">
        <v>23</v>
      </c>
      <c r="B76" s="144" t="s">
        <v>2870</v>
      </c>
      <c r="C76" s="5">
        <v>1.4097182979590173E-2</v>
      </c>
      <c r="D76" s="5">
        <v>1.1646932510291697E-2</v>
      </c>
      <c r="E76" s="5">
        <v>1.1551930040000213E-2</v>
      </c>
      <c r="F76" s="5">
        <v>1.1891083600745533E-2</v>
      </c>
      <c r="G76" s="3">
        <v>1.0075983094900742</v>
      </c>
      <c r="H76" s="3">
        <v>1.1275194861465316</v>
      </c>
      <c r="I76" s="3">
        <v>1.1792328650793786</v>
      </c>
      <c r="J76" t="s">
        <v>2897</v>
      </c>
      <c r="K76" s="6" t="s">
        <v>2909</v>
      </c>
      <c r="L76" s="1">
        <v>10000</v>
      </c>
    </row>
    <row r="77" spans="1:13">
      <c r="A77">
        <v>24</v>
      </c>
      <c r="B77" s="144" t="s">
        <v>2871</v>
      </c>
      <c r="C77" s="5">
        <v>1.1900069485111686E-2</v>
      </c>
      <c r="D77" s="5">
        <v>1.1600762611134074E-2</v>
      </c>
      <c r="E77" s="5">
        <v>1.0499342729767269E-2</v>
      </c>
      <c r="F77" s="5">
        <v>9.5807787312467418E-3</v>
      </c>
      <c r="G77" s="3">
        <v>1.0036040635974808</v>
      </c>
      <c r="H77" s="3">
        <v>1.024782307246668</v>
      </c>
      <c r="I77" s="3">
        <v>0.95012107662175727</v>
      </c>
      <c r="J77" t="s">
        <v>2897</v>
      </c>
      <c r="K77" s="6" t="s">
        <v>2907</v>
      </c>
      <c r="L77" s="1">
        <v>500</v>
      </c>
      <c r="M77" s="26"/>
    </row>
    <row r="78" spans="1:13">
      <c r="A78">
        <v>25</v>
      </c>
      <c r="B78" s="144" t="s">
        <v>2841</v>
      </c>
      <c r="C78" s="5">
        <v>1.2732006417907948E-2</v>
      </c>
      <c r="D78" s="5">
        <v>9.5472792434241338E-3</v>
      </c>
      <c r="E78" s="5">
        <v>9.87200456160231E-3</v>
      </c>
      <c r="F78" s="5">
        <v>1.0390342299879896E-2</v>
      </c>
      <c r="G78" s="3">
        <v>0.82595330722517468</v>
      </c>
      <c r="H78" s="3">
        <v>0.96355132622789386</v>
      </c>
      <c r="I78" s="3">
        <v>1.0304050943409924</v>
      </c>
      <c r="J78" t="s">
        <v>2897</v>
      </c>
      <c r="K78" t="s">
        <v>2912</v>
      </c>
      <c r="L78" s="1">
        <v>100</v>
      </c>
      <c r="M78" s="26"/>
    </row>
    <row r="79" spans="1:13">
      <c r="A79">
        <v>26</v>
      </c>
      <c r="B79" s="145" t="s">
        <v>2872</v>
      </c>
      <c r="C79" s="5">
        <v>1.2263816576230546E-2</v>
      </c>
      <c r="D79" s="5">
        <v>1.1549634475074955E-2</v>
      </c>
      <c r="E79" s="5">
        <v>1.0215662004199988E-2</v>
      </c>
      <c r="F79" s="5">
        <v>1.0029467476445841E-2</v>
      </c>
      <c r="G79" s="3">
        <v>0.99918087118909116</v>
      </c>
      <c r="H79" s="3">
        <v>0.99709381321893842</v>
      </c>
      <c r="I79" s="3">
        <v>0.99461731702299638</v>
      </c>
      <c r="J79" t="s">
        <v>2897</v>
      </c>
      <c r="K79" s="6" t="s">
        <v>2907</v>
      </c>
      <c r="L79" s="1">
        <v>500</v>
      </c>
    </row>
    <row r="80" spans="1:13">
      <c r="A80">
        <v>27</v>
      </c>
      <c r="B80" s="145" t="s">
        <v>2873</v>
      </c>
      <c r="C80" s="5">
        <v>1.6638926560366363E-2</v>
      </c>
      <c r="D80" s="5">
        <v>1.3234529400969475E-2</v>
      </c>
      <c r="E80" s="5">
        <v>1.234525737465697E-2</v>
      </c>
      <c r="F80" s="5">
        <v>1.3836116519382546E-2</v>
      </c>
      <c r="G80" s="3">
        <v>1.1449443395958643</v>
      </c>
      <c r="H80" s="3">
        <v>1.2049517442731716</v>
      </c>
      <c r="I80" s="3">
        <v>1.372120815272095</v>
      </c>
      <c r="J80" t="s">
        <v>2897</v>
      </c>
      <c r="K80" s="6" t="s">
        <v>2907</v>
      </c>
      <c r="L80" s="1">
        <v>3000</v>
      </c>
      <c r="M80" s="26"/>
    </row>
    <row r="81" spans="1:13">
      <c r="A81">
        <v>28</v>
      </c>
      <c r="B81" s="145" t="s">
        <v>2952</v>
      </c>
      <c r="C81" s="5">
        <v>1.2119005676943573E-2</v>
      </c>
      <c r="D81" s="5">
        <v>1.0871645581281841E-2</v>
      </c>
      <c r="E81" s="5">
        <v>9.9875401600733049E-3</v>
      </c>
      <c r="F81" s="5">
        <v>9.9118339505137598E-3</v>
      </c>
      <c r="G81" s="3">
        <v>0.94052676096433152</v>
      </c>
      <c r="H81" s="3">
        <v>0.97482811185320273</v>
      </c>
      <c r="I81" s="3">
        <v>0.98295165857908628</v>
      </c>
      <c r="J81" t="s">
        <v>2897</v>
      </c>
      <c r="K81" s="6" t="s">
        <v>2907</v>
      </c>
      <c r="L81" s="1">
        <v>500</v>
      </c>
      <c r="M81" s="26"/>
    </row>
    <row r="82" spans="1:13">
      <c r="A82">
        <v>29</v>
      </c>
      <c r="B82" s="145" t="s">
        <v>2875</v>
      </c>
      <c r="C82" s="5">
        <v>7.8644852751337258E-3</v>
      </c>
      <c r="D82" s="5">
        <v>1.0525459785586833E-2</v>
      </c>
      <c r="E82" s="5">
        <v>5.9028423885156833E-3</v>
      </c>
      <c r="F82" s="5">
        <v>6.5638924491349115E-3</v>
      </c>
      <c r="G82" s="3">
        <v>0.91057756857367078</v>
      </c>
      <c r="H82" s="3">
        <v>0.57614353563926579</v>
      </c>
      <c r="I82" s="3">
        <v>0.65093795979879954</v>
      </c>
      <c r="J82" t="s">
        <v>2897</v>
      </c>
      <c r="K82" s="6" t="s">
        <v>2907</v>
      </c>
      <c r="L82" s="1">
        <v>500</v>
      </c>
      <c r="M82" s="26"/>
    </row>
    <row r="83" spans="1:13">
      <c r="A83">
        <v>30</v>
      </c>
      <c r="B83" s="145" t="s">
        <v>2876</v>
      </c>
      <c r="C83" s="5">
        <v>1.0670838098872926E-2</v>
      </c>
      <c r="D83" s="5">
        <v>1.1796653988805472E-2</v>
      </c>
      <c r="E83" s="5">
        <v>7.6921306708095383E-3</v>
      </c>
      <c r="F83" s="5">
        <v>8.6666421826835371E-3</v>
      </c>
      <c r="G83" s="3">
        <v>1.0205509996951159</v>
      </c>
      <c r="H83" s="3">
        <v>0.75078598911970085</v>
      </c>
      <c r="I83" s="3">
        <v>0.85946660833020683</v>
      </c>
      <c r="J83" t="s">
        <v>2897</v>
      </c>
      <c r="K83" s="6" t="s">
        <v>2907</v>
      </c>
      <c r="L83" s="1">
        <v>100</v>
      </c>
      <c r="M83" s="26"/>
    </row>
    <row r="84" spans="1:13">
      <c r="A84">
        <v>31</v>
      </c>
      <c r="B84" s="145" t="s">
        <v>2842</v>
      </c>
      <c r="C84" s="5">
        <v>3.253591447027393E-2</v>
      </c>
      <c r="D84" s="5">
        <v>1.6393070879477722E-2</v>
      </c>
      <c r="E84" s="5">
        <v>2.0248143874102009E-2</v>
      </c>
      <c r="F84" s="5">
        <v>2.0608565701383252E-2</v>
      </c>
      <c r="G84" s="3">
        <v>1.4181957773789002</v>
      </c>
      <c r="H84" s="3">
        <v>1.9763084348066322</v>
      </c>
      <c r="I84" s="3">
        <v>2.0437412428666391</v>
      </c>
      <c r="J84" t="s">
        <v>2897</v>
      </c>
      <c r="K84" t="s">
        <v>2912</v>
      </c>
      <c r="L84" s="1">
        <v>10000</v>
      </c>
      <c r="M84" s="26"/>
    </row>
    <row r="85" spans="1:13">
      <c r="A85">
        <v>32</v>
      </c>
      <c r="B85" s="146" t="s">
        <v>2877</v>
      </c>
      <c r="C85" s="5">
        <v>5.7172740122863885E-3</v>
      </c>
      <c r="D85" s="5">
        <v>2.861054707848032E-3</v>
      </c>
      <c r="E85" s="5">
        <v>3.5695121873255964E-3</v>
      </c>
      <c r="F85" s="5">
        <v>4.7788216613626755E-3</v>
      </c>
      <c r="G85" s="3">
        <v>0.24751529078055043</v>
      </c>
      <c r="H85" s="3">
        <v>0.34840018363260999</v>
      </c>
      <c r="I85" s="3">
        <v>0.47391337481462037</v>
      </c>
      <c r="J85" t="s">
        <v>2898</v>
      </c>
      <c r="K85" s="6" t="s">
        <v>2907</v>
      </c>
      <c r="L85" s="1">
        <v>10000</v>
      </c>
      <c r="M85" s="26"/>
    </row>
    <row r="86" spans="1:13">
      <c r="A86">
        <v>33</v>
      </c>
      <c r="B86" s="146" t="s">
        <v>2843</v>
      </c>
      <c r="C86" s="5">
        <v>3.6621894422705914E-3</v>
      </c>
      <c r="D86" s="5">
        <v>-7.2495017002704998E-4</v>
      </c>
      <c r="E86" s="5">
        <v>9.5951096632718169E-4</v>
      </c>
      <c r="F86" s="5">
        <v>2.8592836403753541E-3</v>
      </c>
      <c r="G86" s="3">
        <v>-6.2716819655161141E-2</v>
      </c>
      <c r="H86" s="3">
        <v>9.365251589639699E-2</v>
      </c>
      <c r="I86" s="3">
        <v>0.28355374098143799</v>
      </c>
      <c r="J86" t="s">
        <v>2898</v>
      </c>
      <c r="K86" t="s">
        <v>2912</v>
      </c>
      <c r="L86" s="1">
        <v>10000</v>
      </c>
      <c r="M86" s="26"/>
    </row>
    <row r="87" spans="1:13">
      <c r="A87">
        <v>34</v>
      </c>
      <c r="B87" s="146" t="s">
        <v>2878</v>
      </c>
      <c r="C87" s="5">
        <v>6.5179038205913642E-3</v>
      </c>
      <c r="D87" s="5">
        <v>5.9457290397779694E-3</v>
      </c>
      <c r="E87" s="5">
        <v>5.7753680641468019E-3</v>
      </c>
      <c r="F87" s="5">
        <v>6.6299928956508047E-3</v>
      </c>
      <c r="G87" s="3">
        <v>0.51437634105568308</v>
      </c>
      <c r="H87" s="3">
        <v>0.56370147754061106</v>
      </c>
      <c r="I87" s="3">
        <v>0.6574931083071387</v>
      </c>
      <c r="J87" t="s">
        <v>2898</v>
      </c>
      <c r="K87" s="6" t="s">
        <v>2907</v>
      </c>
      <c r="L87" s="1">
        <v>5000</v>
      </c>
      <c r="M87" s="26"/>
    </row>
    <row r="88" spans="1:13">
      <c r="A88">
        <v>35</v>
      </c>
      <c r="B88" s="146" t="s">
        <v>2879</v>
      </c>
      <c r="C88" s="5">
        <v>1.1253346623584903E-2</v>
      </c>
      <c r="D88" s="5">
        <v>1.1568670114313617E-2</v>
      </c>
      <c r="E88" s="5">
        <v>9.0730009633011033E-3</v>
      </c>
      <c r="F88" s="5">
        <v>9.3375032995450802E-3</v>
      </c>
      <c r="G88" s="3">
        <v>1.0008276805871874</v>
      </c>
      <c r="H88" s="3">
        <v>0.88556503965358646</v>
      </c>
      <c r="I88" s="3">
        <v>0.92599557267601207</v>
      </c>
      <c r="J88" t="s">
        <v>2898</v>
      </c>
      <c r="K88" s="6" t="s">
        <v>2907</v>
      </c>
      <c r="L88" s="1">
        <v>500</v>
      </c>
      <c r="M88" s="26"/>
    </row>
    <row r="89" spans="1:13">
      <c r="A89">
        <v>36</v>
      </c>
      <c r="B89" s="146" t="s">
        <v>2844</v>
      </c>
      <c r="C89" s="5">
        <v>1.0247866994447241E-2</v>
      </c>
      <c r="D89" s="5">
        <v>1.1650285951839034E-2</v>
      </c>
      <c r="E89" s="5">
        <v>8.1789801518459271E-3</v>
      </c>
      <c r="F89" s="5">
        <v>8.6068485656780602E-3</v>
      </c>
      <c r="G89" s="3">
        <v>1.0078884221039395</v>
      </c>
      <c r="H89" s="3">
        <v>0.79830465264935324</v>
      </c>
      <c r="I89" s="3">
        <v>0.85353690497748569</v>
      </c>
      <c r="J89" t="s">
        <v>2898</v>
      </c>
      <c r="K89" t="s">
        <v>2912</v>
      </c>
      <c r="L89" s="1">
        <v>500</v>
      </c>
      <c r="M89" s="26"/>
    </row>
    <row r="90" spans="1:13">
      <c r="A90">
        <v>37</v>
      </c>
      <c r="B90" s="146" t="s">
        <v>2903</v>
      </c>
      <c r="C90" s="5">
        <v>1.096857049078781E-2</v>
      </c>
      <c r="D90" s="5">
        <v>1.3470989020976321E-2</v>
      </c>
      <c r="E90" s="5">
        <v>8.6725503067497378E-3</v>
      </c>
      <c r="F90" s="5">
        <v>9.6152362146988413E-3</v>
      </c>
      <c r="G90" s="3">
        <v>1.1654009115877626</v>
      </c>
      <c r="H90" s="3">
        <v>0.84647928368567471</v>
      </c>
      <c r="I90" s="3">
        <v>0.95353820817166057</v>
      </c>
      <c r="J90" t="s">
        <v>2898</v>
      </c>
      <c r="K90" s="6" t="s">
        <v>2907</v>
      </c>
      <c r="L90" s="1">
        <v>500</v>
      </c>
      <c r="M90" s="26"/>
    </row>
    <row r="91" spans="1:13">
      <c r="A91">
        <v>38</v>
      </c>
      <c r="B91" s="145" t="s">
        <v>2846</v>
      </c>
      <c r="C91" s="5">
        <v>1.3879072840322415E-2</v>
      </c>
      <c r="D91" s="5">
        <v>1.1725802791642037E-2</v>
      </c>
      <c r="E91" s="5">
        <v>1.0860502655596349E-2</v>
      </c>
      <c r="F91" s="5">
        <v>1.1282687955320725E-2</v>
      </c>
      <c r="G91" s="3">
        <v>1.0144215277140476</v>
      </c>
      <c r="H91" s="3">
        <v>1.0600331140449679</v>
      </c>
      <c r="I91" s="3">
        <v>1.1188985705655352</v>
      </c>
      <c r="J91" t="s">
        <v>2897</v>
      </c>
      <c r="K91" s="6" t="s">
        <v>2912</v>
      </c>
      <c r="L91" s="1">
        <v>500</v>
      </c>
      <c r="M91" s="26"/>
    </row>
    <row r="92" spans="1:13">
      <c r="A92">
        <v>39</v>
      </c>
      <c r="B92" s="146" t="s">
        <v>2880</v>
      </c>
      <c r="C92" s="5">
        <v>2.704118350621787E-3</v>
      </c>
      <c r="D92" s="5">
        <v>-1.8428019795272421E-3</v>
      </c>
      <c r="E92" s="5">
        <v>2.6076227296925047E-3</v>
      </c>
      <c r="F92" s="5">
        <v>3.3937696391117544E-3</v>
      </c>
      <c r="G92" s="3">
        <v>-0.15942430830228174</v>
      </c>
      <c r="H92" s="3">
        <v>0.25451551646055975</v>
      </c>
      <c r="I92" s="3">
        <v>0.33655845247764021</v>
      </c>
      <c r="J92" t="s">
        <v>2898</v>
      </c>
      <c r="K92" s="6" t="s">
        <v>2907</v>
      </c>
      <c r="L92" s="1">
        <v>5000</v>
      </c>
      <c r="M92" s="26"/>
    </row>
    <row r="93" spans="1:13">
      <c r="A93">
        <v>40</v>
      </c>
      <c r="B93" s="146" t="s">
        <v>2847</v>
      </c>
      <c r="C93" s="5">
        <v>6.8094612569209456E-3</v>
      </c>
      <c r="D93" s="5">
        <v>7.5944150421949352E-3</v>
      </c>
      <c r="E93" s="5">
        <v>9.2334339518314046E-3</v>
      </c>
      <c r="F93" s="5">
        <v>6.0682931002364882E-3</v>
      </c>
      <c r="G93" s="3">
        <v>0.65700730654358031</v>
      </c>
      <c r="H93" s="3">
        <v>0.90122400920778867</v>
      </c>
      <c r="I93" s="3">
        <v>0.6017896180870046</v>
      </c>
      <c r="J93" t="s">
        <v>2898</v>
      </c>
      <c r="K93" t="s">
        <v>2912</v>
      </c>
      <c r="L93" s="1">
        <v>50000</v>
      </c>
      <c r="M93" s="26"/>
    </row>
    <row r="94" spans="1:13">
      <c r="A94">
        <v>41</v>
      </c>
      <c r="B94" s="146" t="s">
        <v>2848</v>
      </c>
      <c r="C94" s="5">
        <v>2.1401225950004044E-3</v>
      </c>
      <c r="D94" s="5">
        <v>3.7092796124700289E-3</v>
      </c>
      <c r="E94" s="5">
        <v>8.3561179366860028E-3</v>
      </c>
      <c r="F94" s="5">
        <v>2.1669195163103172E-3</v>
      </c>
      <c r="G94" s="3">
        <v>0.3208968424645911</v>
      </c>
      <c r="H94" s="3">
        <v>0.81559408423770574</v>
      </c>
      <c r="I94" s="3">
        <v>0.21489233407246644</v>
      </c>
      <c r="J94" t="s">
        <v>2898</v>
      </c>
      <c r="K94" t="s">
        <v>2912</v>
      </c>
      <c r="L94" s="1">
        <v>200000</v>
      </c>
      <c r="M94" s="26"/>
    </row>
    <row r="95" spans="1:13">
      <c r="A95">
        <v>42</v>
      </c>
      <c r="B95" s="146" t="s">
        <v>2849</v>
      </c>
      <c r="C95" s="5">
        <v>9.4424840664135701E-3</v>
      </c>
      <c r="D95" s="5">
        <v>1.0529848716333001E-2</v>
      </c>
      <c r="E95" s="5">
        <v>6.8983473931272243E-3</v>
      </c>
      <c r="F95" s="5">
        <v>7.8514752669562871E-3</v>
      </c>
      <c r="G95" s="3">
        <v>0.91095726332989957</v>
      </c>
      <c r="H95" s="3">
        <v>0.67330922893633882</v>
      </c>
      <c r="I95" s="3">
        <v>0.77862690945779311</v>
      </c>
      <c r="J95" t="s">
        <v>2898</v>
      </c>
      <c r="K95" t="s">
        <v>2912</v>
      </c>
      <c r="L95" s="1">
        <v>100</v>
      </c>
      <c r="M95" s="26"/>
    </row>
    <row r="96" spans="1:13">
      <c r="A96">
        <v>43</v>
      </c>
      <c r="B96" s="146" t="s">
        <v>2881</v>
      </c>
      <c r="C96" s="5">
        <v>1.3640267499059666E-2</v>
      </c>
      <c r="D96" s="5">
        <v>1.3462850694201833E-2</v>
      </c>
      <c r="E96" s="5">
        <v>1.1569472472052311E-2</v>
      </c>
      <c r="F96" s="5">
        <v>1.129825373380644E-2</v>
      </c>
      <c r="G96" s="3">
        <v>1.1646968494415448</v>
      </c>
      <c r="H96" s="3">
        <v>1.1292317051354497</v>
      </c>
      <c r="I96" s="3">
        <v>1.120442221100441</v>
      </c>
      <c r="J96" t="s">
        <v>2898</v>
      </c>
      <c r="K96" s="6" t="s">
        <v>2907</v>
      </c>
      <c r="L96" s="1">
        <v>50000</v>
      </c>
      <c r="M96" s="26"/>
    </row>
    <row r="97" spans="1:13">
      <c r="A97">
        <v>44</v>
      </c>
      <c r="B97" s="146" t="s">
        <v>2882</v>
      </c>
      <c r="C97" s="5">
        <v>-1.5167009635219664E-3</v>
      </c>
      <c r="D97" s="5">
        <v>3.630578561340414E-3</v>
      </c>
      <c r="E97" s="5">
        <v>-4.1397795488857803E-3</v>
      </c>
      <c r="F97" s="5">
        <v>1.5694267275268015E-3</v>
      </c>
      <c r="G97" s="3">
        <v>0.31408826466925999</v>
      </c>
      <c r="H97" s="3">
        <v>-0.40406080140349682</v>
      </c>
      <c r="I97" s="3">
        <v>0.15563927044609702</v>
      </c>
      <c r="J97" t="s">
        <v>2898</v>
      </c>
      <c r="K97" t="s">
        <v>2912</v>
      </c>
      <c r="L97" s="1">
        <v>5000</v>
      </c>
      <c r="M97" s="26"/>
    </row>
    <row r="98" spans="1:13">
      <c r="A98">
        <v>45</v>
      </c>
      <c r="B98" s="146" t="s">
        <v>2883</v>
      </c>
      <c r="C98" s="5">
        <v>5.247506984664696E-3</v>
      </c>
      <c r="D98" s="5">
        <v>8.0490530485208822E-3</v>
      </c>
      <c r="E98" s="5">
        <v>2.9576630308092433E-3</v>
      </c>
      <c r="F98" s="5">
        <v>5.7021536204751033E-3</v>
      </c>
      <c r="G98" s="3">
        <v>0.6963389061900257</v>
      </c>
      <c r="H98" s="3">
        <v>0.28868099868552954</v>
      </c>
      <c r="I98" s="3">
        <v>0.56547974741124718</v>
      </c>
      <c r="J98" t="s">
        <v>2898</v>
      </c>
      <c r="K98" s="6" t="s">
        <v>2907</v>
      </c>
      <c r="L98" s="1">
        <v>5000</v>
      </c>
      <c r="M98" s="26"/>
    </row>
    <row r="99" spans="1:13">
      <c r="A99">
        <v>46</v>
      </c>
      <c r="B99" s="146" t="s">
        <v>2902</v>
      </c>
      <c r="C99" s="5">
        <v>1.3079669720617471E-2</v>
      </c>
      <c r="D99" s="5">
        <v>2.1426562299551977E-2</v>
      </c>
      <c r="E99" s="5">
        <v>9.6928583909263732E-3</v>
      </c>
      <c r="F99" s="5">
        <v>1.1855011537071247E-2</v>
      </c>
      <c r="G99" s="3">
        <v>1.8536527048761637</v>
      </c>
      <c r="H99" s="3">
        <v>0.94606586729538389</v>
      </c>
      <c r="I99" s="3">
        <v>1.175655616409351</v>
      </c>
      <c r="J99" t="s">
        <v>2898</v>
      </c>
      <c r="K99" s="6" t="s">
        <v>2907</v>
      </c>
      <c r="L99" s="1">
        <v>500</v>
      </c>
      <c r="M99" s="26"/>
    </row>
    <row r="100" spans="1:13">
      <c r="A100">
        <v>47</v>
      </c>
      <c r="B100" s="146" t="s">
        <v>2884</v>
      </c>
      <c r="C100" s="5">
        <v>1.0742025738097238E-2</v>
      </c>
      <c r="D100" s="5">
        <v>1.8251971666546796E-2</v>
      </c>
      <c r="E100" s="5">
        <v>6.0036068779512064E-3</v>
      </c>
      <c r="F100" s="5">
        <v>1.0027416301752856E-2</v>
      </c>
      <c r="G100" s="3">
        <v>1.5790128241768866</v>
      </c>
      <c r="H100" s="3">
        <v>0.58597859566445243</v>
      </c>
      <c r="I100" s="3">
        <v>0.99441390304566679</v>
      </c>
      <c r="J100" t="s">
        <v>2898</v>
      </c>
      <c r="K100" s="6" t="s">
        <v>2907</v>
      </c>
      <c r="L100" s="1">
        <v>500</v>
      </c>
      <c r="M100" s="26"/>
    </row>
    <row r="101" spans="1:13">
      <c r="A101">
        <v>48</v>
      </c>
      <c r="B101" s="146" t="s">
        <v>2851</v>
      </c>
      <c r="C101" s="5">
        <v>1.5419629055632322E-2</v>
      </c>
      <c r="D101" s="5">
        <v>3.2352784111321364E-2</v>
      </c>
      <c r="E101" s="5">
        <v>1.5811795480292323E-2</v>
      </c>
      <c r="F101" s="5">
        <v>1.676329853501235E-2</v>
      </c>
      <c r="G101" s="3">
        <v>2.7989009594637304</v>
      </c>
      <c r="H101" s="3">
        <v>1.5433012018996715</v>
      </c>
      <c r="I101" s="3">
        <v>1.6624080044634604</v>
      </c>
      <c r="J101" t="s">
        <v>2898</v>
      </c>
      <c r="K101" t="s">
        <v>2912</v>
      </c>
      <c r="L101" s="1">
        <v>500</v>
      </c>
      <c r="M101" s="26"/>
    </row>
    <row r="102" spans="1:13">
      <c r="A102">
        <v>49</v>
      </c>
      <c r="B102" s="147" t="s">
        <v>2983</v>
      </c>
      <c r="C102" s="5">
        <v>1.32556376550792E-2</v>
      </c>
      <c r="D102" s="5">
        <v>1.437487212799704E-2</v>
      </c>
      <c r="E102" s="5">
        <v>5.3341695999631344E-3</v>
      </c>
      <c r="F102" s="5">
        <v>1.196950746104064E-2</v>
      </c>
      <c r="G102" s="3">
        <v>1.2435975603453593</v>
      </c>
      <c r="H102" s="3">
        <v>0.52063855524948899</v>
      </c>
      <c r="I102" s="3">
        <v>1.1870101204222461</v>
      </c>
      <c r="J102" t="s">
        <v>2899</v>
      </c>
      <c r="K102" s="6" t="s">
        <v>2909</v>
      </c>
      <c r="L102" s="1">
        <v>50000</v>
      </c>
    </row>
    <row r="103" spans="1:13">
      <c r="A103">
        <v>50</v>
      </c>
      <c r="B103" s="147" t="s">
        <v>2852</v>
      </c>
      <c r="C103" s="5">
        <v>7.7602897049862118E-3</v>
      </c>
      <c r="D103" s="5">
        <v>2.5180596690637325E-2</v>
      </c>
      <c r="E103" s="5">
        <v>4.8892959177091466E-3</v>
      </c>
      <c r="F103" s="5">
        <v>1.1239697839038998E-2</v>
      </c>
      <c r="G103" s="3">
        <v>2.1784213684605689</v>
      </c>
      <c r="H103" s="3">
        <v>0.47721691541283345</v>
      </c>
      <c r="I103" s="3">
        <v>1.1146352620484024</v>
      </c>
      <c r="J103" t="s">
        <v>2899</v>
      </c>
      <c r="K103" s="6" t="s">
        <v>2912</v>
      </c>
      <c r="L103" s="1">
        <v>50000</v>
      </c>
      <c r="M103" s="26"/>
    </row>
    <row r="104" spans="1:13">
      <c r="A104">
        <v>51</v>
      </c>
      <c r="B104" s="147" t="s">
        <v>2853</v>
      </c>
      <c r="C104" s="5">
        <v>8.6734817592910574E-3</v>
      </c>
      <c r="D104" s="5">
        <v>2.6130773371111138E-2</v>
      </c>
      <c r="E104" s="5">
        <v>5.665336234359053E-3</v>
      </c>
      <c r="F104" s="5">
        <v>1.1953523804467014E-2</v>
      </c>
      <c r="G104" s="3">
        <v>2.2606229624095606</v>
      </c>
      <c r="H104" s="3">
        <v>0.55296188409151126</v>
      </c>
      <c r="I104" s="3">
        <v>1.1854250291245465</v>
      </c>
      <c r="J104" t="s">
        <v>2899</v>
      </c>
      <c r="K104" t="s">
        <v>2912</v>
      </c>
      <c r="L104" s="1">
        <v>5000</v>
      </c>
      <c r="M104" s="26"/>
    </row>
    <row r="105" spans="1:13">
      <c r="A105">
        <v>52</v>
      </c>
      <c r="B105" s="147" t="s">
        <v>2887</v>
      </c>
      <c r="C105" s="5">
        <v>2.1471422651329064E-3</v>
      </c>
      <c r="D105" s="5">
        <v>1.4306366733818798E-2</v>
      </c>
      <c r="E105" s="5">
        <v>9.5300880357940265E-4</v>
      </c>
      <c r="F105" s="5">
        <v>4.3054685714190022E-3</v>
      </c>
      <c r="G105" s="3">
        <v>1.2376710282474053</v>
      </c>
      <c r="H105" s="3">
        <v>9.3017876041859154E-2</v>
      </c>
      <c r="I105" s="3">
        <v>0.42697118357365915</v>
      </c>
      <c r="J105" t="s">
        <v>2899</v>
      </c>
      <c r="K105" s="6" t="s">
        <v>2907</v>
      </c>
      <c r="L105" s="1">
        <v>10000</v>
      </c>
      <c r="M105" s="26"/>
    </row>
    <row r="106" spans="1:13">
      <c r="A106">
        <v>54</v>
      </c>
      <c r="B106" s="147" t="s">
        <v>2854</v>
      </c>
      <c r="C106" s="5">
        <v>1.6795038496090653E-2</v>
      </c>
      <c r="D106" s="5">
        <v>3.3828557438747353E-2</v>
      </c>
      <c r="E106" s="5">
        <v>1.1878891146380965E-2</v>
      </c>
      <c r="F106" s="5">
        <v>1.599328116366916E-2</v>
      </c>
      <c r="G106" s="3">
        <v>2.9265729201787947</v>
      </c>
      <c r="H106" s="3">
        <v>1.1594323368459216</v>
      </c>
      <c r="I106" s="3">
        <v>1.5860457635224421</v>
      </c>
      <c r="J106" t="s">
        <v>2899</v>
      </c>
      <c r="K106" t="s">
        <v>2912</v>
      </c>
      <c r="L106" s="1">
        <v>300000</v>
      </c>
      <c r="M106" s="26"/>
    </row>
    <row r="107" spans="1:13">
      <c r="A107">
        <v>55</v>
      </c>
      <c r="B107" s="147" t="s">
        <v>2855</v>
      </c>
      <c r="C107" s="5">
        <v>1.7990625973024255E-2</v>
      </c>
      <c r="D107" s="5">
        <v>3.1838730489688327E-2</v>
      </c>
      <c r="E107" s="5">
        <v>1.1999584722403256E-2</v>
      </c>
      <c r="F107" s="5">
        <v>1.5539764218488239E-2</v>
      </c>
      <c r="G107" s="3">
        <v>2.7544292017981813</v>
      </c>
      <c r="H107" s="3">
        <v>1.1712125639029267</v>
      </c>
      <c r="I107" s="3">
        <v>1.5410707129228303</v>
      </c>
      <c r="J107" t="s">
        <v>2899</v>
      </c>
      <c r="K107" t="s">
        <v>2912</v>
      </c>
      <c r="L107" s="1">
        <v>1000</v>
      </c>
      <c r="M107" s="26"/>
    </row>
    <row r="108" spans="1:13">
      <c r="A108">
        <v>56</v>
      </c>
      <c r="B108" s="147" t="s">
        <v>2910</v>
      </c>
      <c r="C108" s="5">
        <v>2.609117321523402E-2</v>
      </c>
      <c r="D108" s="5">
        <v>4.5973361886139763E-2</v>
      </c>
      <c r="E108" s="5">
        <v>1.7612541670128046E-2</v>
      </c>
      <c r="F108" s="5">
        <v>1.8252993805934148E-2</v>
      </c>
      <c r="G108" s="3">
        <v>3.9772430789924527</v>
      </c>
      <c r="H108" s="3">
        <v>1.7190619978544106</v>
      </c>
      <c r="I108" s="3">
        <v>1.8101403458889445</v>
      </c>
      <c r="J108" t="s">
        <v>2899</v>
      </c>
      <c r="K108" s="6" t="s">
        <v>2907</v>
      </c>
      <c r="L108" s="1">
        <v>1000</v>
      </c>
      <c r="M108" s="26"/>
    </row>
    <row r="109" spans="1:13">
      <c r="A109">
        <v>57</v>
      </c>
      <c r="B109" s="147" t="s">
        <v>2889</v>
      </c>
      <c r="C109" s="5">
        <v>3.7107222781040949E-3</v>
      </c>
      <c r="D109" s="5">
        <v>2.7952120430107419E-2</v>
      </c>
      <c r="E109" s="5">
        <v>7.7204539530157934E-3</v>
      </c>
      <c r="F109" s="5">
        <v>7.7618750703478678E-3</v>
      </c>
      <c r="G109" s="3">
        <v>2.4181911646823671</v>
      </c>
      <c r="H109" s="3">
        <v>0.75355046678608217</v>
      </c>
      <c r="I109" s="3">
        <v>0.76974130238396865</v>
      </c>
      <c r="J109" t="s">
        <v>2899</v>
      </c>
      <c r="K109" s="6" t="s">
        <v>2907</v>
      </c>
      <c r="L109" s="1">
        <v>1000</v>
      </c>
      <c r="M109" s="26"/>
    </row>
    <row r="110" spans="1:13">
      <c r="A110">
        <v>58</v>
      </c>
      <c r="B110" s="147" t="s">
        <v>2908</v>
      </c>
      <c r="C110" s="5">
        <v>2.2842768332833163E-2</v>
      </c>
      <c r="D110" s="5">
        <v>2.6981976783148065E-2</v>
      </c>
      <c r="E110" s="5">
        <v>1.2903724373183989E-2</v>
      </c>
      <c r="F110" s="5">
        <v>1.9136040323594949E-2</v>
      </c>
      <c r="G110" s="3">
        <v>2.334262190441724</v>
      </c>
      <c r="H110" s="3">
        <v>1.2594605943985284</v>
      </c>
      <c r="I110" s="3">
        <v>1.8977116312303601</v>
      </c>
      <c r="J110" t="s">
        <v>2899</v>
      </c>
      <c r="K110" s="6" t="s">
        <v>2907</v>
      </c>
      <c r="L110" s="1">
        <v>5000</v>
      </c>
      <c r="M110" s="26"/>
    </row>
    <row r="111" spans="1:13">
      <c r="A111">
        <v>59</v>
      </c>
      <c r="B111" s="147" t="s">
        <v>2911</v>
      </c>
      <c r="C111" s="5">
        <v>1.5429753965684467E-2</v>
      </c>
      <c r="D111" s="5">
        <v>1.1370499154356839E-2</v>
      </c>
      <c r="E111" s="5">
        <v>7.1359872505096789E-3</v>
      </c>
      <c r="F111" s="5">
        <v>1.3244162171697216E-2</v>
      </c>
      <c r="G111" s="3">
        <v>0.98368353348527593</v>
      </c>
      <c r="H111" s="3">
        <v>0.69650393051053527</v>
      </c>
      <c r="I111" s="3">
        <v>1.3134169961034701</v>
      </c>
      <c r="J111" t="s">
        <v>2899</v>
      </c>
      <c r="K111" t="s">
        <v>2912</v>
      </c>
      <c r="L111" s="1">
        <v>1000</v>
      </c>
      <c r="M111" s="26"/>
    </row>
    <row r="112" spans="1:13">
      <c r="A112">
        <v>60</v>
      </c>
      <c r="B112" s="147" t="s">
        <v>2858</v>
      </c>
      <c r="C112" s="5">
        <v>7.6088864954650948E-3</v>
      </c>
      <c r="D112" s="5">
        <v>2.7807869827116249E-2</v>
      </c>
      <c r="E112" s="5">
        <v>-1.4645947695255401E-3</v>
      </c>
      <c r="F112" s="5">
        <v>8.3431714251269717E-3</v>
      </c>
      <c r="G112" s="3">
        <v>2.4057117703363975</v>
      </c>
      <c r="H112" s="3">
        <v>-0.14295092995112221</v>
      </c>
      <c r="I112" s="3">
        <v>0.82738817368032258</v>
      </c>
      <c r="J112" t="s">
        <v>2899</v>
      </c>
      <c r="K112" t="s">
        <v>2912</v>
      </c>
      <c r="L112" s="1">
        <v>5000</v>
      </c>
      <c r="M112" s="26"/>
    </row>
    <row r="113" spans="1:13">
      <c r="A113">
        <v>61</v>
      </c>
      <c r="B113" s="147" t="s">
        <v>2982</v>
      </c>
      <c r="C113" s="5">
        <v>9.0988773719016258E-3</v>
      </c>
      <c r="D113" s="5">
        <v>2.4643114383256837E-2</v>
      </c>
      <c r="E113" s="5">
        <v>7.2287865120737038E-3</v>
      </c>
      <c r="F113" s="5">
        <v>1.1011257691937448E-2</v>
      </c>
      <c r="G113" s="3">
        <v>2.1319227505782337</v>
      </c>
      <c r="H113" s="3">
        <v>0.70556154905143198</v>
      </c>
      <c r="I113" s="3">
        <v>1.091980965921107</v>
      </c>
      <c r="J113" t="s">
        <v>2899</v>
      </c>
      <c r="K113" t="s">
        <v>2912</v>
      </c>
      <c r="L113" s="1">
        <v>10000</v>
      </c>
    </row>
    <row r="114" spans="1:13">
      <c r="A114">
        <v>62</v>
      </c>
      <c r="B114" s="148" t="s">
        <v>2857</v>
      </c>
      <c r="C114" s="5">
        <v>3.1869306715923695E-2</v>
      </c>
      <c r="D114" s="5">
        <v>3.700669058852446E-2</v>
      </c>
      <c r="E114" s="5">
        <v>2.2187897856769778E-2</v>
      </c>
      <c r="F114" s="5">
        <v>2.3058839565743172E-2</v>
      </c>
      <c r="G114" s="3">
        <v>3.2015192707496523</v>
      </c>
      <c r="H114" s="3">
        <v>2.165637006414586</v>
      </c>
      <c r="I114" s="3">
        <v>2.2867336871479247</v>
      </c>
      <c r="J114" t="s">
        <v>2899</v>
      </c>
      <c r="K114" t="s">
        <v>2912</v>
      </c>
      <c r="L114" s="1">
        <v>50000</v>
      </c>
      <c r="M114" s="26"/>
    </row>
    <row r="122" spans="1:13">
      <c r="B122" t="s">
        <v>62</v>
      </c>
      <c r="C122" t="s">
        <v>2953</v>
      </c>
      <c r="D122" t="s">
        <v>1310</v>
      </c>
    </row>
    <row r="123" spans="1:13">
      <c r="B123" t="s">
        <v>1454</v>
      </c>
      <c r="C123" s="26">
        <v>30</v>
      </c>
      <c r="D123" t="s">
        <v>2954</v>
      </c>
    </row>
    <row r="124" spans="1:13">
      <c r="B124" t="s">
        <v>506</v>
      </c>
      <c r="C124" s="26">
        <v>1000</v>
      </c>
      <c r="D124" t="s">
        <v>509</v>
      </c>
    </row>
    <row r="125" spans="1:13">
      <c r="B125" t="s">
        <v>2468</v>
      </c>
      <c r="C125" s="26">
        <v>502</v>
      </c>
      <c r="D125" t="s">
        <v>2955</v>
      </c>
    </row>
    <row r="126" spans="1:13">
      <c r="B126" t="s">
        <v>2469</v>
      </c>
      <c r="C126" s="26">
        <v>502</v>
      </c>
      <c r="D126" t="s">
        <v>2955</v>
      </c>
    </row>
    <row r="127" spans="1:13">
      <c r="B127" t="s">
        <v>2350</v>
      </c>
      <c r="C127" s="26">
        <v>502</v>
      </c>
      <c r="D127" t="s">
        <v>2955</v>
      </c>
    </row>
    <row r="128" spans="1:13">
      <c r="B128" t="s">
        <v>2900</v>
      </c>
      <c r="C128" s="26">
        <v>1000</v>
      </c>
      <c r="D128" t="s">
        <v>509</v>
      </c>
    </row>
    <row r="129" spans="2:4">
      <c r="B129" t="s">
        <v>1455</v>
      </c>
      <c r="C129" s="26">
        <v>1000</v>
      </c>
      <c r="D129" t="s">
        <v>2956</v>
      </c>
    </row>
    <row r="130" spans="2:4">
      <c r="B130" t="s">
        <v>1450</v>
      </c>
      <c r="C130" s="26">
        <v>1000</v>
      </c>
      <c r="D130" t="s">
        <v>2957</v>
      </c>
    </row>
    <row r="131" spans="2:4">
      <c r="B131" t="s">
        <v>1452</v>
      </c>
      <c r="C131" s="26">
        <v>500</v>
      </c>
      <c r="D131" t="s">
        <v>2958</v>
      </c>
    </row>
    <row r="132" spans="2:4">
      <c r="B132" t="s">
        <v>2346</v>
      </c>
      <c r="C132" s="26">
        <v>500</v>
      </c>
      <c r="D132" t="s">
        <v>509</v>
      </c>
    </row>
    <row r="133" spans="2:4">
      <c r="B133" t="s">
        <v>2347</v>
      </c>
      <c r="C133" s="26">
        <v>100</v>
      </c>
      <c r="D133" t="s">
        <v>509</v>
      </c>
    </row>
    <row r="134" spans="2:4">
      <c r="B134" t="s">
        <v>2348</v>
      </c>
      <c r="C134" s="26">
        <v>500</v>
      </c>
      <c r="D134" t="s">
        <v>509</v>
      </c>
    </row>
    <row r="135" spans="2:4">
      <c r="B135" t="s">
        <v>2344</v>
      </c>
      <c r="C135" s="26">
        <v>5000</v>
      </c>
      <c r="D135" t="s">
        <v>509</v>
      </c>
    </row>
    <row r="136" spans="2:4">
      <c r="B136" t="s">
        <v>1420</v>
      </c>
      <c r="C136" s="26">
        <v>1000</v>
      </c>
      <c r="D136" t="s">
        <v>509</v>
      </c>
    </row>
    <row r="137" spans="2:4">
      <c r="B137" t="s">
        <v>1421</v>
      </c>
      <c r="C137" s="26">
        <v>1000</v>
      </c>
      <c r="D137" t="s">
        <v>509</v>
      </c>
    </row>
    <row r="138" spans="2:4">
      <c r="B138" t="s">
        <v>2959</v>
      </c>
      <c r="C138" s="26">
        <v>10038</v>
      </c>
      <c r="D138" t="s">
        <v>2960</v>
      </c>
    </row>
    <row r="139" spans="2:4">
      <c r="B139" t="s">
        <v>2340</v>
      </c>
      <c r="C139" s="26">
        <v>1000</v>
      </c>
      <c r="D139" t="s">
        <v>509</v>
      </c>
    </row>
    <row r="140" spans="2:4">
      <c r="B140" t="s">
        <v>2274</v>
      </c>
      <c r="C140" t="s">
        <v>2961</v>
      </c>
      <c r="D140" t="s">
        <v>2962</v>
      </c>
    </row>
    <row r="141" spans="2:4">
      <c r="B141" t="s">
        <v>356</v>
      </c>
      <c r="C141" s="26">
        <v>500</v>
      </c>
      <c r="D141" t="s">
        <v>509</v>
      </c>
    </row>
    <row r="142" spans="2:4">
      <c r="B142" t="s">
        <v>2351</v>
      </c>
      <c r="C142" s="26">
        <v>500</v>
      </c>
      <c r="D142" t="s">
        <v>2963</v>
      </c>
    </row>
    <row r="143" spans="2:4">
      <c r="B143" t="s">
        <v>2473</v>
      </c>
      <c r="C143" t="s">
        <v>2961</v>
      </c>
      <c r="D143" t="s">
        <v>2962</v>
      </c>
    </row>
    <row r="144" spans="2:4">
      <c r="B144" t="s">
        <v>2474</v>
      </c>
      <c r="C144" s="26">
        <v>3000</v>
      </c>
      <c r="D144" t="s">
        <v>2964</v>
      </c>
    </row>
    <row r="145" spans="2:4">
      <c r="B145" t="s">
        <v>2475</v>
      </c>
      <c r="C145" s="26">
        <v>500</v>
      </c>
      <c r="D145" t="s">
        <v>509</v>
      </c>
    </row>
    <row r="146" spans="2:4">
      <c r="B146" t="s">
        <v>2965</v>
      </c>
      <c r="C146" s="26">
        <v>500</v>
      </c>
      <c r="D146" t="s">
        <v>509</v>
      </c>
    </row>
    <row r="147" spans="2:4">
      <c r="B147" t="s">
        <v>2824</v>
      </c>
      <c r="C147" s="26">
        <v>100</v>
      </c>
      <c r="D147" t="s">
        <v>509</v>
      </c>
    </row>
    <row r="148" spans="2:4">
      <c r="B148" t="s">
        <v>2341</v>
      </c>
      <c r="C148" s="26">
        <v>10000</v>
      </c>
      <c r="D148" t="s">
        <v>2966</v>
      </c>
    </row>
    <row r="149" spans="2:4">
      <c r="B149" t="s">
        <v>2478</v>
      </c>
      <c r="C149" s="26">
        <v>10000</v>
      </c>
      <c r="D149" t="s">
        <v>509</v>
      </c>
    </row>
    <row r="150" spans="2:4">
      <c r="B150" t="s">
        <v>2479</v>
      </c>
      <c r="C150" s="26">
        <v>10000</v>
      </c>
      <c r="D150" t="s">
        <v>2967</v>
      </c>
    </row>
    <row r="151" spans="2:4">
      <c r="B151" t="s">
        <v>1606</v>
      </c>
      <c r="C151" s="26">
        <v>5000</v>
      </c>
      <c r="D151" t="s">
        <v>509</v>
      </c>
    </row>
    <row r="152" spans="2:4">
      <c r="B152" t="s">
        <v>1610</v>
      </c>
      <c r="C152" s="26">
        <v>500</v>
      </c>
      <c r="D152" t="s">
        <v>2968</v>
      </c>
    </row>
    <row r="153" spans="2:4">
      <c r="B153" t="s">
        <v>1611</v>
      </c>
      <c r="C153" s="26">
        <v>500</v>
      </c>
      <c r="D153" t="s">
        <v>509</v>
      </c>
    </row>
    <row r="154" spans="2:4">
      <c r="B154" t="s">
        <v>402</v>
      </c>
      <c r="C154" s="26">
        <v>500</v>
      </c>
      <c r="D154" t="s">
        <v>2969</v>
      </c>
    </row>
    <row r="155" spans="2:4">
      <c r="B155" t="s">
        <v>2480</v>
      </c>
      <c r="C155" s="26">
        <v>500</v>
      </c>
      <c r="D155" t="s">
        <v>509</v>
      </c>
    </row>
    <row r="156" spans="2:4">
      <c r="B156" t="s">
        <v>1620</v>
      </c>
      <c r="C156" s="26">
        <v>5000</v>
      </c>
      <c r="D156" t="s">
        <v>509</v>
      </c>
    </row>
    <row r="157" spans="2:4">
      <c r="B157" t="s">
        <v>387</v>
      </c>
      <c r="C157" s="26">
        <v>50000</v>
      </c>
      <c r="D157" t="s">
        <v>509</v>
      </c>
    </row>
    <row r="158" spans="2:4">
      <c r="B158" t="s">
        <v>1614</v>
      </c>
      <c r="C158" s="26">
        <v>200000</v>
      </c>
      <c r="D158" t="s">
        <v>509</v>
      </c>
    </row>
    <row r="159" spans="2:4">
      <c r="B159" t="s">
        <v>1613</v>
      </c>
      <c r="C159" s="26">
        <v>100</v>
      </c>
      <c r="D159" t="s">
        <v>509</v>
      </c>
    </row>
    <row r="160" spans="2:4">
      <c r="B160" t="s">
        <v>2481</v>
      </c>
      <c r="C160" s="26">
        <v>50000</v>
      </c>
      <c r="D160" t="s">
        <v>509</v>
      </c>
    </row>
    <row r="161" spans="2:4">
      <c r="B161" t="s">
        <v>450</v>
      </c>
      <c r="C161" s="26">
        <v>5000</v>
      </c>
      <c r="D161" t="s">
        <v>2970</v>
      </c>
    </row>
    <row r="162" spans="2:4">
      <c r="B162" t="s">
        <v>1619</v>
      </c>
      <c r="C162" s="26">
        <v>5000</v>
      </c>
      <c r="D162" t="s">
        <v>509</v>
      </c>
    </row>
    <row r="163" spans="2:4">
      <c r="B163" t="s">
        <v>1643</v>
      </c>
      <c r="C163" s="26">
        <v>500</v>
      </c>
      <c r="D163" t="s">
        <v>509</v>
      </c>
    </row>
    <row r="164" spans="2:4">
      <c r="B164" t="s">
        <v>1724</v>
      </c>
      <c r="C164" s="26">
        <v>500</v>
      </c>
      <c r="D164" t="s">
        <v>509</v>
      </c>
    </row>
    <row r="165" spans="2:4">
      <c r="B165" t="s">
        <v>1647</v>
      </c>
      <c r="C165" s="26">
        <v>500</v>
      </c>
      <c r="D165" t="s">
        <v>509</v>
      </c>
    </row>
    <row r="166" spans="2:4">
      <c r="B166" t="s">
        <v>1631</v>
      </c>
      <c r="C166" t="s">
        <v>2961</v>
      </c>
      <c r="D166" t="s">
        <v>2962</v>
      </c>
    </row>
    <row r="167" spans="2:4">
      <c r="B167" t="s">
        <v>1632</v>
      </c>
      <c r="C167" s="26">
        <v>50000</v>
      </c>
      <c r="D167" t="s">
        <v>2971</v>
      </c>
    </row>
    <row r="168" spans="2:4">
      <c r="B168" t="s">
        <v>2972</v>
      </c>
      <c r="C168" s="26">
        <v>5000</v>
      </c>
      <c r="D168" t="s">
        <v>2973</v>
      </c>
    </row>
    <row r="169" spans="2:4">
      <c r="B169" t="s">
        <v>1285</v>
      </c>
      <c r="C169" s="26">
        <v>10000</v>
      </c>
      <c r="D169" t="s">
        <v>2974</v>
      </c>
    </row>
    <row r="170" spans="2:4">
      <c r="B170" t="s">
        <v>1635</v>
      </c>
      <c r="C170" s="26">
        <v>300000</v>
      </c>
      <c r="D170" t="s">
        <v>509</v>
      </c>
    </row>
    <row r="171" spans="2:4">
      <c r="B171" t="s">
        <v>2486</v>
      </c>
      <c r="C171" s="26">
        <v>1000</v>
      </c>
      <c r="D171" t="s">
        <v>2975</v>
      </c>
    </row>
    <row r="172" spans="2:4">
      <c r="B172" t="s">
        <v>2976</v>
      </c>
      <c r="C172" s="26">
        <v>1000</v>
      </c>
      <c r="D172" t="s">
        <v>2977</v>
      </c>
    </row>
    <row r="173" spans="2:4">
      <c r="B173" t="s">
        <v>2978</v>
      </c>
      <c r="C173" s="26">
        <v>1000</v>
      </c>
      <c r="D173" t="s">
        <v>509</v>
      </c>
    </row>
    <row r="174" spans="2:4">
      <c r="B174" t="s">
        <v>1857</v>
      </c>
      <c r="C174" s="26">
        <v>5000</v>
      </c>
      <c r="D174" t="s">
        <v>2979</v>
      </c>
    </row>
    <row r="175" spans="2:4">
      <c r="B175" t="s">
        <v>2980</v>
      </c>
      <c r="C175" s="26">
        <v>1000</v>
      </c>
      <c r="D175" t="s">
        <v>509</v>
      </c>
    </row>
    <row r="176" spans="2:4">
      <c r="B176" t="s">
        <v>2491</v>
      </c>
      <c r="C176" s="26">
        <v>5000</v>
      </c>
      <c r="D176" t="s">
        <v>2981</v>
      </c>
    </row>
    <row r="177" spans="2:4">
      <c r="B177" t="s">
        <v>2492</v>
      </c>
      <c r="C177" t="s">
        <v>2961</v>
      </c>
      <c r="D177" t="s">
        <v>2962</v>
      </c>
    </row>
    <row r="178" spans="2:4">
      <c r="B178" t="s">
        <v>1646</v>
      </c>
      <c r="C178" s="26">
        <v>50000</v>
      </c>
      <c r="D178" t="s">
        <v>509</v>
      </c>
    </row>
  </sheetData>
  <autoFilter ref="A53:L114" xr:uid="{E4570AE7-B52A-AD4D-A274-11E529A277CE}">
    <sortState xmlns:xlrd2="http://schemas.microsoft.com/office/spreadsheetml/2017/richdata2" ref="A54:L114">
      <sortCondition ref="A53:A114"/>
    </sortState>
  </autoFilter>
  <mergeCells count="4">
    <mergeCell ref="C1:G1"/>
    <mergeCell ref="H1:AA1"/>
    <mergeCell ref="AB1:AX1"/>
    <mergeCell ref="AY1:BK1"/>
  </mergeCells>
  <pageMargins left="0.511811024" right="0.511811024" top="0.78740157499999996" bottom="0.78740157499999996" header="0.31496062000000002" footer="0.31496062000000002"/>
  <pageSetup paperSize="9"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65"/>
  <sheetViews>
    <sheetView topLeftCell="A134" workbookViewId="0">
      <selection activeCell="A162" sqref="A162:B165"/>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4">C78/SUM($A$73:$B$73)</f>
        <v>7.2005244638926019E-2</v>
      </c>
      <c r="F78" t="s">
        <v>2297</v>
      </c>
      <c r="G78" t="s">
        <v>248</v>
      </c>
      <c r="H78" s="1">
        <v>81199.5</v>
      </c>
      <c r="I78" s="5">
        <f t="shared" ref="I78:I117" si="5">H78/SUM($H$77:$H$117)</f>
        <v>7.2150483092220982E-2</v>
      </c>
    </row>
    <row r="79" spans="1:9">
      <c r="A79" t="s">
        <v>2298</v>
      </c>
      <c r="B79" t="s">
        <v>248</v>
      </c>
      <c r="C79" s="1">
        <v>62180.31</v>
      </c>
      <c r="D79" s="5">
        <f t="shared" si="4"/>
        <v>5.5139605949226997E-2</v>
      </c>
      <c r="F79" t="s">
        <v>2298</v>
      </c>
      <c r="G79" t="s">
        <v>248</v>
      </c>
      <c r="H79" s="1">
        <v>62180.31</v>
      </c>
      <c r="I79" s="5">
        <f t="shared" si="5"/>
        <v>5.525082550168485E-2</v>
      </c>
    </row>
    <row r="80" spans="1:9">
      <c r="A80" t="s">
        <v>2299</v>
      </c>
      <c r="B80" t="s">
        <v>248</v>
      </c>
      <c r="C80" s="1">
        <v>15084.28</v>
      </c>
      <c r="D80" s="5">
        <f t="shared" si="4"/>
        <v>1.337628029239169E-2</v>
      </c>
      <c r="F80" t="s">
        <v>2299</v>
      </c>
      <c r="G80" t="s">
        <v>248</v>
      </c>
      <c r="H80" s="1">
        <v>15084.28</v>
      </c>
      <c r="I80" s="5">
        <f t="shared" si="5"/>
        <v>1.3403260969566649E-2</v>
      </c>
    </row>
    <row r="81" spans="1:9">
      <c r="A81" t="s">
        <v>2300</v>
      </c>
      <c r="B81" t="s">
        <v>248</v>
      </c>
      <c r="C81" s="1">
        <v>14646.37</v>
      </c>
      <c r="D81" s="5">
        <f t="shared" si="4"/>
        <v>1.2987955035711143E-2</v>
      </c>
      <c r="F81" t="s">
        <v>2300</v>
      </c>
      <c r="G81" t="s">
        <v>248</v>
      </c>
      <c r="H81" s="1">
        <v>14646.37</v>
      </c>
      <c r="I81" s="5">
        <f t="shared" si="5"/>
        <v>1.3014152439946214E-2</v>
      </c>
    </row>
    <row r="82" spans="1:9">
      <c r="A82" t="s">
        <v>2301</v>
      </c>
      <c r="B82" t="s">
        <v>248</v>
      </c>
      <c r="C82" s="1">
        <v>10406.48</v>
      </c>
      <c r="D82" s="5">
        <f t="shared" si="4"/>
        <v>9.2281496589275893E-3</v>
      </c>
      <c r="F82" t="s">
        <v>2301</v>
      </c>
      <c r="G82" t="s">
        <v>248</v>
      </c>
      <c r="H82" s="1">
        <v>10406.48</v>
      </c>
      <c r="I82" s="5">
        <f t="shared" si="5"/>
        <v>9.2467633333891928E-3</v>
      </c>
    </row>
    <row r="83" spans="1:9">
      <c r="A83" t="s">
        <v>2308</v>
      </c>
      <c r="B83" t="s">
        <v>248</v>
      </c>
      <c r="C83" s="1">
        <v>70668.63</v>
      </c>
      <c r="D83" s="5">
        <f t="shared" si="4"/>
        <v>6.2666789714810392E-2</v>
      </c>
      <c r="F83" t="s">
        <v>2308</v>
      </c>
      <c r="G83" t="s">
        <v>248</v>
      </c>
      <c r="H83" s="1">
        <v>70668.63</v>
      </c>
      <c r="I83" s="5">
        <f t="shared" si="5"/>
        <v>6.2793192001987949E-2</v>
      </c>
    </row>
    <row r="84" spans="1:9">
      <c r="A84" t="s">
        <v>2309</v>
      </c>
      <c r="B84" t="s">
        <v>248</v>
      </c>
      <c r="C84" s="1">
        <v>59236.23</v>
      </c>
      <c r="D84" s="5">
        <f t="shared" si="4"/>
        <v>5.2528885432024691E-2</v>
      </c>
      <c r="F84" t="s">
        <v>2309</v>
      </c>
      <c r="G84" t="s">
        <v>248</v>
      </c>
      <c r="H84" s="1">
        <v>59236.23</v>
      </c>
      <c r="I84" s="5">
        <f t="shared" si="5"/>
        <v>5.2634839020707189E-2</v>
      </c>
    </row>
    <row r="85" spans="1:9">
      <c r="A85" t="s">
        <v>2310</v>
      </c>
      <c r="B85" t="s">
        <v>248</v>
      </c>
      <c r="C85" s="1">
        <v>48228.1</v>
      </c>
      <c r="D85" s="5">
        <f t="shared" si="4"/>
        <v>4.2767210869162839E-2</v>
      </c>
      <c r="F85" t="s">
        <v>2310</v>
      </c>
      <c r="G85" t="s">
        <v>248</v>
      </c>
      <c r="H85" s="1">
        <v>48228.1</v>
      </c>
      <c r="I85" s="5">
        <f t="shared" si="5"/>
        <v>4.2853474634941623E-2</v>
      </c>
    </row>
    <row r="86" spans="1:9">
      <c r="A86" t="s">
        <v>2311</v>
      </c>
      <c r="B86" t="s">
        <v>248</v>
      </c>
      <c r="C86" s="1">
        <v>22764.39</v>
      </c>
      <c r="D86" s="5">
        <f t="shared" si="4"/>
        <v>2.0186768034358846E-2</v>
      </c>
      <c r="F86" t="s">
        <v>2311</v>
      </c>
      <c r="G86" t="s">
        <v>248</v>
      </c>
      <c r="H86" s="1">
        <v>22764.39</v>
      </c>
      <c r="I86" s="5">
        <f t="shared" si="5"/>
        <v>2.0227485831805912E-2</v>
      </c>
    </row>
    <row r="87" spans="1:9">
      <c r="A87" t="s">
        <v>1855</v>
      </c>
      <c r="B87" t="s">
        <v>248</v>
      </c>
      <c r="C87" s="1">
        <v>10041.58</v>
      </c>
      <c r="D87" s="5">
        <f t="shared" si="4"/>
        <v>8.9045674475993902E-3</v>
      </c>
      <c r="F87" t="s">
        <v>1855</v>
      </c>
      <c r="G87" t="s">
        <v>248</v>
      </c>
      <c r="H87" s="1">
        <v>10041.58</v>
      </c>
      <c r="I87" s="5">
        <f t="shared" si="5"/>
        <v>8.9225284393276358E-3</v>
      </c>
    </row>
    <row r="88" spans="1:9">
      <c r="A88" t="s">
        <v>2312</v>
      </c>
      <c r="B88" t="s">
        <v>248</v>
      </c>
      <c r="C88" s="1">
        <v>6737.97</v>
      </c>
      <c r="D88" s="5">
        <f t="shared" si="4"/>
        <v>5.9750266715896568E-3</v>
      </c>
      <c r="F88" t="s">
        <v>2312</v>
      </c>
      <c r="G88" t="s">
        <v>248</v>
      </c>
      <c r="H88" s="1">
        <v>6737.97</v>
      </c>
      <c r="I88" s="5">
        <f t="shared" si="5"/>
        <v>5.9870786219236843E-3</v>
      </c>
    </row>
    <row r="89" spans="1:9">
      <c r="A89" t="s">
        <v>2313</v>
      </c>
      <c r="B89" t="s">
        <v>248</v>
      </c>
      <c r="C89" s="1">
        <v>3561.81</v>
      </c>
      <c r="D89" s="5">
        <f t="shared" si="4"/>
        <v>3.1585046756122028E-3</v>
      </c>
      <c r="F89" t="s">
        <v>2313</v>
      </c>
      <c r="G89" t="s">
        <v>248</v>
      </c>
      <c r="H89" s="1">
        <v>3561.81</v>
      </c>
      <c r="I89" s="5">
        <f t="shared" si="5"/>
        <v>3.1648755495132801E-3</v>
      </c>
    </row>
    <row r="90" spans="1:9">
      <c r="A90" t="s">
        <v>2314</v>
      </c>
      <c r="B90" t="s">
        <v>248</v>
      </c>
      <c r="C90" s="1">
        <v>2607.12</v>
      </c>
      <c r="D90" s="5">
        <f t="shared" si="4"/>
        <v>2.3119146472950795E-3</v>
      </c>
      <c r="F90" t="s">
        <v>2314</v>
      </c>
      <c r="G90" t="s">
        <v>248</v>
      </c>
      <c r="H90" s="1">
        <v>2607.12</v>
      </c>
      <c r="I90" s="5">
        <f t="shared" si="5"/>
        <v>2.3165779035510211E-3</v>
      </c>
    </row>
    <row r="91" spans="1:9">
      <c r="A91" s="105" t="s">
        <v>2302</v>
      </c>
      <c r="B91" t="s">
        <v>1863</v>
      </c>
      <c r="C91" s="1">
        <v>65850.75</v>
      </c>
      <c r="D91" s="5">
        <f t="shared" ref="D91:D96" si="6">C91/SUM($A$73:$B$73)</f>
        <v>5.8394440401809834E-2</v>
      </c>
      <c r="F91" s="105" t="s">
        <v>2302</v>
      </c>
      <c r="G91" t="s">
        <v>1863</v>
      </c>
      <c r="H91" s="1">
        <v>65850.75</v>
      </c>
      <c r="I91" s="5">
        <f t="shared" si="5"/>
        <v>5.8512225130512754E-2</v>
      </c>
    </row>
    <row r="92" spans="1:9">
      <c r="A92" t="s">
        <v>2303</v>
      </c>
      <c r="B92" t="s">
        <v>1863</v>
      </c>
      <c r="C92" s="1">
        <v>47754.720000000001</v>
      </c>
      <c r="D92" s="5">
        <f t="shared" si="6"/>
        <v>4.2347431896297555E-2</v>
      </c>
      <c r="F92" t="s">
        <v>2331</v>
      </c>
      <c r="G92" t="s">
        <v>1863</v>
      </c>
      <c r="H92" s="1">
        <v>45000</v>
      </c>
      <c r="I92" s="5">
        <f t="shared" si="5"/>
        <v>3.9985119848643697E-2</v>
      </c>
    </row>
    <row r="93" spans="1:9">
      <c r="A93" t="s">
        <v>2304</v>
      </c>
      <c r="B93" t="s">
        <v>1863</v>
      </c>
      <c r="C93" s="1">
        <v>11272.92</v>
      </c>
      <c r="D93" s="5">
        <f t="shared" si="6"/>
        <v>9.9964822738445661E-3</v>
      </c>
      <c r="F93" t="s">
        <v>2303</v>
      </c>
      <c r="G93" t="s">
        <v>1863</v>
      </c>
      <c r="H93" s="1">
        <v>47754.720000000001</v>
      </c>
      <c r="I93" s="5">
        <f t="shared" si="5"/>
        <v>4.2432848945298272E-2</v>
      </c>
    </row>
    <row r="94" spans="1:9">
      <c r="A94" t="s">
        <v>2305</v>
      </c>
      <c r="B94" t="s">
        <v>498</v>
      </c>
      <c r="C94" s="1">
        <v>41352.26</v>
      </c>
      <c r="D94" s="5">
        <f t="shared" si="6"/>
        <v>3.6669925278757565E-2</v>
      </c>
      <c r="F94" t="s">
        <v>2304</v>
      </c>
      <c r="G94" t="s">
        <v>1863</v>
      </c>
      <c r="H94" s="1">
        <v>11272.92</v>
      </c>
      <c r="I94" s="5">
        <f t="shared" si="5"/>
        <v>1.0016645716537168E-2</v>
      </c>
    </row>
    <row r="95" spans="1:9">
      <c r="A95" t="s">
        <v>2306</v>
      </c>
      <c r="B95" t="s">
        <v>498</v>
      </c>
      <c r="C95" s="1">
        <v>20145.79</v>
      </c>
      <c r="D95" s="5">
        <f t="shared" si="6"/>
        <v>1.786467327255007E-2</v>
      </c>
      <c r="F95" t="s">
        <v>2305</v>
      </c>
      <c r="G95" t="s">
        <v>498</v>
      </c>
      <c r="H95" s="1">
        <v>41352.26</v>
      </c>
      <c r="I95" s="5">
        <f t="shared" si="5"/>
        <v>3.6743890491383886E-2</v>
      </c>
    </row>
    <row r="96" spans="1:9">
      <c r="A96" t="s">
        <v>2307</v>
      </c>
      <c r="B96" t="s">
        <v>498</v>
      </c>
      <c r="C96" s="1">
        <v>9615.7000000000007</v>
      </c>
      <c r="D96" s="5">
        <f t="shared" si="6"/>
        <v>8.526910028688859E-3</v>
      </c>
      <c r="F96" t="s">
        <v>2306</v>
      </c>
      <c r="G96" t="s">
        <v>498</v>
      </c>
      <c r="H96" s="1">
        <v>20145.79</v>
      </c>
      <c r="I96" s="5">
        <f t="shared" si="5"/>
        <v>1.7900707279902395E-2</v>
      </c>
    </row>
    <row r="97" spans="1:9">
      <c r="A97" t="s">
        <v>2315</v>
      </c>
      <c r="B97" t="s">
        <v>37</v>
      </c>
      <c r="C97" s="1">
        <v>41536.43</v>
      </c>
      <c r="D97" s="5">
        <f t="shared" ref="D97:D113" si="7">C97/SUM($A$73:$B$73)</f>
        <v>3.6833241628059607E-2</v>
      </c>
      <c r="F97" t="s">
        <v>2307</v>
      </c>
      <c r="G97" t="s">
        <v>498</v>
      </c>
      <c r="H97" s="1">
        <v>9615.7000000000007</v>
      </c>
      <c r="I97" s="5">
        <f t="shared" si="5"/>
        <v>8.5441092650800719E-3</v>
      </c>
    </row>
    <row r="98" spans="1:9">
      <c r="A98" t="s">
        <v>1851</v>
      </c>
      <c r="B98" t="s">
        <v>37</v>
      </c>
      <c r="C98" s="1">
        <v>9687.3799999999992</v>
      </c>
      <c r="D98" s="5">
        <f t="shared" si="7"/>
        <v>8.5904736705304727E-3</v>
      </c>
      <c r="F98" t="s">
        <v>1997</v>
      </c>
      <c r="G98" t="s">
        <v>498</v>
      </c>
      <c r="H98" s="1">
        <v>25000</v>
      </c>
      <c r="I98" s="5">
        <f t="shared" si="5"/>
        <v>2.2213955471468722E-2</v>
      </c>
    </row>
    <row r="99" spans="1:9">
      <c r="A99" t="s">
        <v>1852</v>
      </c>
      <c r="B99" t="s">
        <v>37</v>
      </c>
      <c r="C99" s="1">
        <v>9634.14</v>
      </c>
      <c r="D99" s="5">
        <f t="shared" si="7"/>
        <v>8.5432620593188704E-3</v>
      </c>
      <c r="F99" t="s">
        <v>2315</v>
      </c>
      <c r="G99" t="s">
        <v>37</v>
      </c>
      <c r="H99" s="1">
        <v>41536.43</v>
      </c>
      <c r="I99" s="5">
        <f t="shared" si="5"/>
        <v>3.6907536258551102E-2</v>
      </c>
    </row>
    <row r="100" spans="1:9">
      <c r="A100" t="s">
        <v>1854</v>
      </c>
      <c r="B100" t="s">
        <v>37</v>
      </c>
      <c r="C100" s="1">
        <v>9595.75</v>
      </c>
      <c r="D100" s="5">
        <f t="shared" si="7"/>
        <v>8.5092189760278616E-3</v>
      </c>
      <c r="F100" t="s">
        <v>1851</v>
      </c>
      <c r="G100" t="s">
        <v>37</v>
      </c>
      <c r="H100" s="1">
        <f>9687.38+C129</f>
        <v>16687.379999999997</v>
      </c>
      <c r="I100" s="5">
        <f t="shared" si="5"/>
        <v>1.4827708650219106E-2</v>
      </c>
    </row>
    <row r="101" spans="1:9">
      <c r="A101" t="s">
        <v>2316</v>
      </c>
      <c r="B101" t="s">
        <v>2328</v>
      </c>
      <c r="C101" s="1">
        <v>25870</v>
      </c>
      <c r="D101" s="5">
        <f t="shared" si="7"/>
        <v>2.294072843809403E-2</v>
      </c>
      <c r="F101" t="s">
        <v>1852</v>
      </c>
      <c r="G101" t="s">
        <v>37</v>
      </c>
      <c r="H101" s="1">
        <f>9634.14+C130</f>
        <v>16634.14</v>
      </c>
      <c r="I101" s="5">
        <f t="shared" si="5"/>
        <v>1.4780401810647069E-2</v>
      </c>
    </row>
    <row r="102" spans="1:9">
      <c r="A102" t="s">
        <v>2317</v>
      </c>
      <c r="B102" t="s">
        <v>2328</v>
      </c>
      <c r="C102" s="1">
        <v>25243.9</v>
      </c>
      <c r="D102" s="5">
        <f t="shared" si="7"/>
        <v>2.2385522018492535E-2</v>
      </c>
      <c r="F102" t="s">
        <v>1854</v>
      </c>
      <c r="G102" t="s">
        <v>37</v>
      </c>
      <c r="H102" s="1">
        <f>9595.75+0</f>
        <v>9595.75</v>
      </c>
      <c r="I102" s="5">
        <f t="shared" si="5"/>
        <v>8.5263825286138392E-3</v>
      </c>
    </row>
    <row r="103" spans="1:9">
      <c r="A103" t="s">
        <v>2318</v>
      </c>
      <c r="B103" t="s">
        <v>2328</v>
      </c>
      <c r="C103" s="1">
        <v>21571.200000000001</v>
      </c>
      <c r="D103" s="5">
        <f t="shared" si="7"/>
        <v>1.9128683466711014E-2</v>
      </c>
      <c r="F103" t="s">
        <v>2286</v>
      </c>
      <c r="G103" t="s">
        <v>37</v>
      </c>
      <c r="H103" s="1">
        <v>18000</v>
      </c>
      <c r="I103" s="5">
        <f t="shared" si="5"/>
        <v>1.5994047939457478E-2</v>
      </c>
    </row>
    <row r="104" spans="1:9">
      <c r="A104" t="s">
        <v>2319</v>
      </c>
      <c r="B104" t="s">
        <v>2328</v>
      </c>
      <c r="C104" s="1">
        <v>21305.25</v>
      </c>
      <c r="D104" s="5">
        <f t="shared" si="7"/>
        <v>1.8892847103042242E-2</v>
      </c>
      <c r="F104" t="s">
        <v>1602</v>
      </c>
      <c r="G104" t="s">
        <v>37</v>
      </c>
      <c r="H104" s="1">
        <v>30000</v>
      </c>
      <c r="I104" s="5">
        <f t="shared" si="5"/>
        <v>2.6656746565762467E-2</v>
      </c>
    </row>
    <row r="105" spans="1:9">
      <c r="A105" t="s">
        <v>2320</v>
      </c>
      <c r="B105" t="s">
        <v>2328</v>
      </c>
      <c r="C105" s="1">
        <v>21248.37</v>
      </c>
      <c r="D105" s="5">
        <f t="shared" si="7"/>
        <v>1.8842407650643371E-2</v>
      </c>
      <c r="F105" t="s">
        <v>2316</v>
      </c>
      <c r="G105" t="s">
        <v>2328</v>
      </c>
      <c r="H105" s="1">
        <v>25870</v>
      </c>
      <c r="I105" s="5">
        <f t="shared" si="5"/>
        <v>2.2987001121875832E-2</v>
      </c>
    </row>
    <row r="106" spans="1:9">
      <c r="A106" t="s">
        <v>2321</v>
      </c>
      <c r="B106" t="s">
        <v>2328</v>
      </c>
      <c r="C106" s="1">
        <v>12362.4</v>
      </c>
      <c r="D106" s="5">
        <f t="shared" si="7"/>
        <v>1.0962599970741926E-2</v>
      </c>
      <c r="F106" t="s">
        <v>2317</v>
      </c>
      <c r="G106" t="s">
        <v>2328</v>
      </c>
      <c r="H106" s="1">
        <v>25243.9</v>
      </c>
      <c r="I106" s="5">
        <f t="shared" si="5"/>
        <v>2.2430674821048373E-2</v>
      </c>
    </row>
    <row r="107" spans="1:9">
      <c r="A107" t="s">
        <v>2322</v>
      </c>
      <c r="B107" t="s">
        <v>2328</v>
      </c>
      <c r="C107" s="1">
        <v>8713.17</v>
      </c>
      <c r="D107" s="5">
        <f t="shared" si="7"/>
        <v>7.7265739004618384E-3</v>
      </c>
      <c r="F107" t="s">
        <v>2318</v>
      </c>
      <c r="G107" t="s">
        <v>2328</v>
      </c>
      <c r="H107" s="1">
        <v>21571.200000000001</v>
      </c>
      <c r="I107" s="5">
        <f t="shared" si="5"/>
        <v>1.9167267050645843E-2</v>
      </c>
    </row>
    <row r="108" spans="1:9">
      <c r="A108" t="s">
        <v>2323</v>
      </c>
      <c r="B108" t="s">
        <v>2328</v>
      </c>
      <c r="C108" s="1">
        <v>8675.1</v>
      </c>
      <c r="D108" s="5">
        <f t="shared" si="7"/>
        <v>7.6928145834290499E-3</v>
      </c>
      <c r="F108" t="s">
        <v>2319</v>
      </c>
      <c r="G108" t="s">
        <v>2328</v>
      </c>
      <c r="H108" s="1">
        <v>21305.25</v>
      </c>
      <c r="I108" s="5">
        <f t="shared" si="5"/>
        <v>1.8930954992340359E-2</v>
      </c>
    </row>
    <row r="109" spans="1:9">
      <c r="A109" t="s">
        <v>2324</v>
      </c>
      <c r="B109" t="s">
        <v>2328</v>
      </c>
      <c r="C109" s="1">
        <v>8674.86</v>
      </c>
      <c r="D109" s="5">
        <f t="shared" si="7"/>
        <v>7.6926017587353838E-3</v>
      </c>
      <c r="F109" t="s">
        <v>2320</v>
      </c>
      <c r="G109" t="s">
        <v>2328</v>
      </c>
      <c r="H109" s="1">
        <v>21248.37</v>
      </c>
      <c r="I109" s="5">
        <f t="shared" si="5"/>
        <v>1.8880413800851672E-2</v>
      </c>
    </row>
    <row r="110" spans="1:9">
      <c r="A110" t="s">
        <v>2325</v>
      </c>
      <c r="B110" t="s">
        <v>2328</v>
      </c>
      <c r="C110" s="1">
        <v>8417.76</v>
      </c>
      <c r="D110" s="5">
        <f t="shared" si="7"/>
        <v>7.4646133056455507E-3</v>
      </c>
      <c r="F110" t="s">
        <v>2321</v>
      </c>
      <c r="G110" t="s">
        <v>2328</v>
      </c>
      <c r="H110" s="1">
        <v>12362.4</v>
      </c>
      <c r="I110" s="5">
        <f t="shared" si="5"/>
        <v>1.0984712124819397E-2</v>
      </c>
    </row>
    <row r="111" spans="1:9">
      <c r="A111" t="s">
        <v>2326</v>
      </c>
      <c r="B111" t="s">
        <v>2328</v>
      </c>
      <c r="C111" s="1">
        <v>8370.18</v>
      </c>
      <c r="D111" s="5">
        <f t="shared" si="7"/>
        <v>7.422420810126242E-3</v>
      </c>
      <c r="F111" t="s">
        <v>2322</v>
      </c>
      <c r="G111" t="s">
        <v>2328</v>
      </c>
      <c r="H111" s="1">
        <v>8713.17</v>
      </c>
      <c r="I111" s="5">
        <f t="shared" si="5"/>
        <v>7.7421588158134852E-3</v>
      </c>
    </row>
    <row r="112" spans="1:9">
      <c r="A112" t="s">
        <v>2327</v>
      </c>
      <c r="B112" t="s">
        <v>2328</v>
      </c>
      <c r="C112" s="1">
        <v>459</v>
      </c>
      <c r="D112" s="5">
        <f t="shared" si="7"/>
        <v>4.0702722663645767E-4</v>
      </c>
      <c r="F112" t="s">
        <v>2323</v>
      </c>
      <c r="G112" t="s">
        <v>2328</v>
      </c>
      <c r="H112" s="1">
        <v>8675.1</v>
      </c>
      <c r="I112" s="5">
        <f t="shared" si="5"/>
        <v>7.7083314044215324E-3</v>
      </c>
    </row>
    <row r="113" spans="1:9">
      <c r="A113" t="s">
        <v>524</v>
      </c>
      <c r="B113" t="s">
        <v>524</v>
      </c>
      <c r="C113" s="1">
        <f>B73</f>
        <v>236698.86</v>
      </c>
      <c r="D113" s="5">
        <f t="shared" si="7"/>
        <v>0.20989734321091755</v>
      </c>
      <c r="F113" t="s">
        <v>2324</v>
      </c>
      <c r="G113" t="s">
        <v>2328</v>
      </c>
      <c r="H113" s="1">
        <v>8674.86</v>
      </c>
      <c r="I113" s="5">
        <f t="shared" si="5"/>
        <v>7.7081181504490065E-3</v>
      </c>
    </row>
    <row r="114" spans="1:9">
      <c r="C114" s="104"/>
      <c r="F114" t="s">
        <v>2325</v>
      </c>
      <c r="G114" t="s">
        <v>2328</v>
      </c>
      <c r="H114" s="1">
        <v>8417.76</v>
      </c>
      <c r="I114" s="5">
        <f t="shared" si="5"/>
        <v>7.479669832380422E-3</v>
      </c>
    </row>
    <row r="115" spans="1:9">
      <c r="A115" s="14" t="s">
        <v>157</v>
      </c>
      <c r="B115" t="s">
        <v>477</v>
      </c>
      <c r="C115" s="14" t="s">
        <v>1988</v>
      </c>
      <c r="D115" s="14" t="s">
        <v>1989</v>
      </c>
      <c r="F115" t="s">
        <v>2326</v>
      </c>
      <c r="G115" t="s">
        <v>2328</v>
      </c>
      <c r="H115" s="1">
        <v>8370.18</v>
      </c>
      <c r="I115" s="5">
        <f t="shared" si="5"/>
        <v>7.437392232327123E-3</v>
      </c>
    </row>
    <row r="116" spans="1:9">
      <c r="A116" s="14" t="s">
        <v>500</v>
      </c>
      <c r="B116" s="2">
        <f>36.12%</f>
        <v>0.36119999999999997</v>
      </c>
      <c r="C116" s="62">
        <v>0.25</v>
      </c>
      <c r="D116" s="62">
        <f>C116-B116</f>
        <v>-0.11119999999999997</v>
      </c>
      <c r="F116" t="s">
        <v>2327</v>
      </c>
      <c r="G116" t="s">
        <v>2328</v>
      </c>
      <c r="H116" s="1">
        <v>459</v>
      </c>
      <c r="I116" s="5">
        <f t="shared" si="5"/>
        <v>4.0784822245616573E-4</v>
      </c>
    </row>
    <row r="117" spans="1:9">
      <c r="A117" s="14" t="s">
        <v>501</v>
      </c>
      <c r="B117" s="2">
        <v>0.11070000000000001</v>
      </c>
      <c r="C117" s="62">
        <v>0.26</v>
      </c>
      <c r="D117" s="62">
        <f t="shared" ref="D117:D121" si="8">C117-B117</f>
        <v>0.14929999999999999</v>
      </c>
      <c r="F117" t="s">
        <v>2330</v>
      </c>
      <c r="G117" t="s">
        <v>248</v>
      </c>
      <c r="H117" s="1">
        <v>104698.86</v>
      </c>
      <c r="I117" s="5">
        <f t="shared" si="5"/>
        <v>9.3031032558141505E-2</v>
      </c>
    </row>
    <row r="118" spans="1:9">
      <c r="A118" s="14" t="s">
        <v>215</v>
      </c>
      <c r="B118" s="2">
        <v>0.15160000000000001</v>
      </c>
      <c r="C118" s="62">
        <v>0.125</v>
      </c>
      <c r="D118" s="62">
        <f t="shared" si="8"/>
        <v>-2.6600000000000013E-2</v>
      </c>
      <c r="H118" s="104"/>
    </row>
    <row r="119" spans="1:9">
      <c r="A119" s="14" t="s">
        <v>502</v>
      </c>
      <c r="B119" s="2">
        <v>6.3100000000000003E-2</v>
      </c>
      <c r="C119" s="62">
        <v>0.125</v>
      </c>
      <c r="D119" s="62">
        <f t="shared" si="8"/>
        <v>6.1899999999999997E-2</v>
      </c>
    </row>
    <row r="120" spans="1:9">
      <c r="A120" s="14" t="s">
        <v>1986</v>
      </c>
      <c r="B120" s="2">
        <v>6.25E-2</v>
      </c>
      <c r="C120" s="62">
        <v>0.125</v>
      </c>
      <c r="D120" s="62">
        <f t="shared" si="8"/>
        <v>6.25E-2</v>
      </c>
    </row>
    <row r="121" spans="1:9">
      <c r="A121" s="14" t="s">
        <v>503</v>
      </c>
      <c r="B121" s="2">
        <f>D77</f>
        <v>3.9017860505455637E-2</v>
      </c>
      <c r="C121" s="62">
        <v>0.11499999999999999</v>
      </c>
      <c r="D121" s="62">
        <f t="shared" si="8"/>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C127/SUM($A$73:$B$73)</f>
        <v>1.7735391138843471E-2</v>
      </c>
    </row>
    <row r="128" spans="1:9">
      <c r="A128" t="s">
        <v>2286</v>
      </c>
      <c r="B128" t="s">
        <v>37</v>
      </c>
      <c r="C128" s="1">
        <v>18000</v>
      </c>
      <c r="D128" s="5">
        <f t="shared" ref="D128:D132" si="9">C128/SUM($A$73:$B$73)</f>
        <v>1.5961852024959124E-2</v>
      </c>
    </row>
    <row r="129" spans="1:4">
      <c r="A129" t="s">
        <v>1851</v>
      </c>
      <c r="B129" t="s">
        <v>37</v>
      </c>
      <c r="C129" s="1">
        <v>7000</v>
      </c>
      <c r="D129" s="5">
        <f t="shared" si="9"/>
        <v>6.2073868985952144E-3</v>
      </c>
    </row>
    <row r="130" spans="1:4">
      <c r="A130" t="s">
        <v>1852</v>
      </c>
      <c r="B130" t="s">
        <v>37</v>
      </c>
      <c r="C130" s="1">
        <v>7000</v>
      </c>
      <c r="D130" s="5">
        <f t="shared" si="9"/>
        <v>6.2073868985952144E-3</v>
      </c>
    </row>
    <row r="131" spans="1:4">
      <c r="A131" t="s">
        <v>1602</v>
      </c>
      <c r="B131" t="s">
        <v>37</v>
      </c>
      <c r="C131" s="1">
        <v>30000</v>
      </c>
      <c r="D131" s="5">
        <f>C131/SUM($A$73:$B$73)</f>
        <v>2.6603086708265205E-2</v>
      </c>
    </row>
    <row r="132" spans="1:4">
      <c r="A132" t="s">
        <v>1995</v>
      </c>
      <c r="B132" t="s">
        <v>250</v>
      </c>
      <c r="C132" s="1">
        <v>45000</v>
      </c>
      <c r="D132" s="5">
        <f t="shared" si="9"/>
        <v>3.9904630062397806E-2</v>
      </c>
    </row>
    <row r="133" spans="1:4">
      <c r="A133" t="s">
        <v>2332</v>
      </c>
      <c r="B133" t="s">
        <v>248</v>
      </c>
      <c r="C133" s="1">
        <v>109698.86</v>
      </c>
      <c r="D133" s="5">
        <f>C133/SUM($A$73:$B$73)</f>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C146-B146</f>
        <v>-0.11119999999999997</v>
      </c>
      <c r="E146" s="33">
        <f>SUM(I78:I90,I117)</f>
        <v>0.45499656989870757</v>
      </c>
    </row>
    <row r="147" spans="1:5">
      <c r="A147" s="14" t="s">
        <v>501</v>
      </c>
      <c r="B147" s="2">
        <v>0.11070000000000001</v>
      </c>
      <c r="C147" s="62">
        <v>0.26</v>
      </c>
      <c r="D147" s="62">
        <f t="shared" ref="D147:D151" si="10">C147-B147</f>
        <v>0.14929999999999999</v>
      </c>
      <c r="E147" s="33">
        <f>SUM(I91:I94)</f>
        <v>0.15094683964099187</v>
      </c>
    </row>
    <row r="148" spans="1:5">
      <c r="A148" s="14" t="s">
        <v>215</v>
      </c>
      <c r="B148" s="2">
        <v>0.15160000000000001</v>
      </c>
      <c r="C148" s="62">
        <v>0.125</v>
      </c>
      <c r="D148" s="62">
        <f t="shared" si="10"/>
        <v>-2.6600000000000013E-2</v>
      </c>
      <c r="E148" s="33">
        <f>SUM(I105:I116)</f>
        <v>0.15186454256942916</v>
      </c>
    </row>
    <row r="149" spans="1:5">
      <c r="A149" s="14" t="s">
        <v>502</v>
      </c>
      <c r="B149" s="2">
        <v>6.3100000000000003E-2</v>
      </c>
      <c r="C149" s="62">
        <v>0.125</v>
      </c>
      <c r="D149" s="62">
        <f t="shared" si="10"/>
        <v>6.1899999999999997E-2</v>
      </c>
      <c r="E149" s="33">
        <f>SUM(I95:I98)</f>
        <v>8.540266250783507E-2</v>
      </c>
    </row>
    <row r="150" spans="1:5">
      <c r="A150" s="14" t="s">
        <v>1986</v>
      </c>
      <c r="B150" s="2">
        <v>6.25E-2</v>
      </c>
      <c r="C150" s="62">
        <v>0.125</v>
      </c>
      <c r="D150" s="62">
        <f t="shared" si="10"/>
        <v>6.25E-2</v>
      </c>
      <c r="E150" s="33">
        <f>SUM(I99:I104)</f>
        <v>0.11769282375325107</v>
      </c>
    </row>
    <row r="151" spans="1:5">
      <c r="A151" s="14" t="s">
        <v>503</v>
      </c>
      <c r="B151" s="2">
        <f>D107</f>
        <v>7.7265739004618384E-3</v>
      </c>
      <c r="C151" s="62">
        <v>0.11499999999999999</v>
      </c>
      <c r="D151" s="62">
        <f t="shared" si="10"/>
        <v>0.10727342609953815</v>
      </c>
      <c r="E151" s="33">
        <f>I77</f>
        <v>3.9096561629784948E-2</v>
      </c>
    </row>
    <row r="152" spans="1:5">
      <c r="A152" s="14" t="s">
        <v>524</v>
      </c>
      <c r="B152" s="2">
        <v>0.21</v>
      </c>
      <c r="C152" s="9">
        <v>0</v>
      </c>
      <c r="D152" s="62"/>
      <c r="E152" s="33">
        <v>0</v>
      </c>
    </row>
    <row r="157" spans="1:5">
      <c r="A157" t="s">
        <v>3040</v>
      </c>
    </row>
    <row r="158" spans="1:5">
      <c r="A158" s="163" t="s">
        <v>2860</v>
      </c>
      <c r="B158" s="1">
        <v>50000</v>
      </c>
    </row>
    <row r="159" spans="1:5">
      <c r="A159" s="163" t="s">
        <v>2861</v>
      </c>
      <c r="B159" s="1">
        <v>30000</v>
      </c>
    </row>
    <row r="160" spans="1:5">
      <c r="A160" s="163" t="s">
        <v>2834</v>
      </c>
      <c r="B160" s="1">
        <v>20000</v>
      </c>
    </row>
    <row r="161" spans="1:2">
      <c r="B161" s="1"/>
    </row>
    <row r="162" spans="1:2">
      <c r="A162" t="s">
        <v>3039</v>
      </c>
      <c r="B162" s="1"/>
    </row>
    <row r="163" spans="1:2">
      <c r="A163" s="165" t="s">
        <v>2919</v>
      </c>
      <c r="B163" s="1">
        <v>15000</v>
      </c>
    </row>
    <row r="164" spans="1:2">
      <c r="A164" s="165" t="s">
        <v>2905</v>
      </c>
      <c r="B164" s="1">
        <v>15000</v>
      </c>
    </row>
    <row r="165" spans="1:2">
      <c r="A165" s="165" t="s">
        <v>2851</v>
      </c>
      <c r="B165" s="1">
        <v>11000</v>
      </c>
    </row>
  </sheetData>
  <pageMargins left="0.511811024" right="0.511811024" top="0.78740157499999996" bottom="0.78740157499999996" header="0.31496062000000002" footer="0.31496062000000002"/>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663B2-B9D2-F748-B1D7-220727F0389A}">
  <dimension ref="A1:AH133"/>
  <sheetViews>
    <sheetView workbookViewId="0">
      <selection activeCell="C48" sqref="C48:BL49"/>
    </sheetView>
  </sheetViews>
  <sheetFormatPr baseColWidth="10" defaultRowHeight="15"/>
  <sheetData>
    <row r="1" spans="1:34" ht="20" customHeight="1">
      <c r="B1" s="129" t="s">
        <v>240</v>
      </c>
      <c r="C1" s="181" t="s">
        <v>2462</v>
      </c>
      <c r="D1" s="182"/>
      <c r="E1" s="182"/>
      <c r="F1" s="182"/>
      <c r="G1" s="182"/>
      <c r="H1" s="183" t="s">
        <v>2463</v>
      </c>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row>
    <row r="2" spans="1:34" ht="40" customHeight="1">
      <c r="A2" t="s">
        <v>1266</v>
      </c>
      <c r="B2" s="130" t="s">
        <v>240</v>
      </c>
      <c r="C2" s="131" t="s">
        <v>1494</v>
      </c>
      <c r="D2" s="131" t="s">
        <v>2464</v>
      </c>
      <c r="E2" s="131" t="s">
        <v>2465</v>
      </c>
      <c r="F2" s="131" t="s">
        <v>2466</v>
      </c>
      <c r="G2" s="131" t="s">
        <v>2467</v>
      </c>
      <c r="H2" s="132" t="s">
        <v>1454</v>
      </c>
      <c r="I2" s="132" t="s">
        <v>506</v>
      </c>
      <c r="J2" s="132" t="s">
        <v>2468</v>
      </c>
      <c r="K2" s="132" t="s">
        <v>2900</v>
      </c>
      <c r="L2" s="132" t="s">
        <v>2471</v>
      </c>
      <c r="M2" s="132" t="s">
        <v>1452</v>
      </c>
      <c r="N2" s="132" t="s">
        <v>2346</v>
      </c>
      <c r="O2" s="132" t="s">
        <v>2347</v>
      </c>
      <c r="P2" s="132" t="s">
        <v>2348</v>
      </c>
      <c r="Q2" s="132" t="s">
        <v>2344</v>
      </c>
      <c r="R2" s="132" t="s">
        <v>2345</v>
      </c>
      <c r="S2" s="132" t="s">
        <v>2340</v>
      </c>
      <c r="T2" s="133" t="s">
        <v>2474</v>
      </c>
      <c r="U2" s="133" t="s">
        <v>2475</v>
      </c>
      <c r="V2" s="133" t="s">
        <v>2477</v>
      </c>
      <c r="W2" s="133" t="s">
        <v>2341</v>
      </c>
      <c r="X2" s="133" t="s">
        <v>402</v>
      </c>
      <c r="Y2" s="133" t="s">
        <v>2480</v>
      </c>
      <c r="Z2" s="133" t="s">
        <v>1614</v>
      </c>
      <c r="AA2" s="133" t="s">
        <v>2481</v>
      </c>
      <c r="AB2" s="133" t="s">
        <v>1724</v>
      </c>
      <c r="AC2" s="133" t="s">
        <v>1647</v>
      </c>
      <c r="AD2" s="134" t="s">
        <v>2486</v>
      </c>
      <c r="AE2" s="134" t="s">
        <v>2487</v>
      </c>
      <c r="AF2" s="134" t="s">
        <v>2488</v>
      </c>
      <c r="AG2" s="134" t="s">
        <v>2489</v>
      </c>
      <c r="AH2" s="168" t="s">
        <v>1646</v>
      </c>
    </row>
    <row r="3" spans="1:34">
      <c r="A3">
        <v>40</v>
      </c>
      <c r="B3" s="128" t="s">
        <v>2225</v>
      </c>
      <c r="C3" s="135">
        <v>1.1233150000000001E-2</v>
      </c>
      <c r="D3" s="135">
        <v>5.3E-3</v>
      </c>
      <c r="E3" s="135">
        <v>1.1233150000000001E-2</v>
      </c>
      <c r="F3" s="135">
        <v>3.3680719999999997E-2</v>
      </c>
      <c r="G3" s="135">
        <v>-2.2691989999999999E-2</v>
      </c>
      <c r="H3" s="135">
        <v>1.12E-2</v>
      </c>
      <c r="I3" s="141">
        <v>1.1233150000000001E-2</v>
      </c>
      <c r="J3" s="135">
        <v>1.09E-2</v>
      </c>
      <c r="K3" s="135">
        <v>3.3999999999999998E-3</v>
      </c>
      <c r="L3" s="135">
        <v>-4.7000000000000002E-3</v>
      </c>
      <c r="M3" s="135">
        <v>1.11E-2</v>
      </c>
      <c r="N3" s="135">
        <v>1.0999999999999999E-2</v>
      </c>
      <c r="O3" s="135">
        <v>9.1000000000000004E-3</v>
      </c>
      <c r="P3" s="135">
        <v>-1.169911640276911E-2</v>
      </c>
      <c r="Q3" s="135">
        <v>-1.563414466635182E-2</v>
      </c>
      <c r="R3" s="135">
        <v>1.2200000000000001E-2</v>
      </c>
      <c r="S3" s="135">
        <v>6.4706439413158012E-3</v>
      </c>
      <c r="T3" s="135">
        <v>4.64E-3</v>
      </c>
      <c r="U3" s="141">
        <v>1.1233150000000001E-2</v>
      </c>
      <c r="V3" s="135">
        <v>8.2730000000000008E-3</v>
      </c>
      <c r="W3" s="135">
        <v>4.2537800000000001E-2</v>
      </c>
      <c r="X3" s="135">
        <v>-1.4E-3</v>
      </c>
      <c r="Y3" s="135">
        <v>1.1198E-2</v>
      </c>
      <c r="Z3" s="135">
        <v>2.5822899999999999E-2</v>
      </c>
      <c r="AA3" s="135">
        <v>2.6523600000000001E-2</v>
      </c>
      <c r="AB3" s="135">
        <v>7.2564500000000004E-2</v>
      </c>
      <c r="AC3" s="135">
        <v>2.05182E-2</v>
      </c>
      <c r="AD3" s="135">
        <v>5.3147300000000001E-2</v>
      </c>
      <c r="AE3" s="135">
        <v>7.2964799999999996E-2</v>
      </c>
      <c r="AF3" s="135">
        <v>4.07362E-2</v>
      </c>
      <c r="AG3" s="135">
        <v>2.42215E-2</v>
      </c>
      <c r="AH3" s="135">
        <v>2.3821100000000001E-2</v>
      </c>
    </row>
    <row r="4" spans="1:34">
      <c r="A4">
        <v>39</v>
      </c>
      <c r="B4" s="128" t="s">
        <v>2226</v>
      </c>
      <c r="C4" s="137">
        <v>9.1814099999999992E-3</v>
      </c>
      <c r="D4" s="137">
        <v>8.3999999999999995E-3</v>
      </c>
      <c r="E4" s="137">
        <v>9.1814099999999992E-3</v>
      </c>
      <c r="F4" s="137">
        <v>-7.4923469999999992E-2</v>
      </c>
      <c r="G4" s="137">
        <v>2.127743E-2</v>
      </c>
      <c r="H4" s="137">
        <v>9.1999999999999998E-3</v>
      </c>
      <c r="I4" s="141">
        <v>9.1814099999999992E-3</v>
      </c>
      <c r="J4" s="137">
        <v>1.0200000000000001E-2</v>
      </c>
      <c r="K4" s="137">
        <v>-1.06E-2</v>
      </c>
      <c r="L4" s="137">
        <v>3.8E-3</v>
      </c>
      <c r="M4" s="137">
        <v>6.1000000000000004E-3</v>
      </c>
      <c r="N4" s="137">
        <v>8.3000000000000001E-3</v>
      </c>
      <c r="O4" s="137">
        <v>9.9000000000000008E-3</v>
      </c>
      <c r="P4" s="137">
        <v>3.6638736224339219E-3</v>
      </c>
      <c r="Q4" s="137">
        <v>3.5531361452403321E-3</v>
      </c>
      <c r="R4" s="137">
        <v>1.2200000000000001E-2</v>
      </c>
      <c r="S4" s="137">
        <v>3.8987193391097912E-3</v>
      </c>
      <c r="T4" s="137">
        <v>-7.9000000000000008E-3</v>
      </c>
      <c r="U4" s="141">
        <v>9.1814099999999992E-3</v>
      </c>
      <c r="V4" s="137">
        <v>8.3899999999999999E-3</v>
      </c>
      <c r="W4" s="137">
        <v>2.1423299999999999E-2</v>
      </c>
      <c r="X4" s="137">
        <v>2.2824799999999999E-2</v>
      </c>
      <c r="Y4" s="137">
        <v>6.1659999999999996E-3</v>
      </c>
      <c r="Z4" s="137">
        <v>3.2000000000000003E-4</v>
      </c>
      <c r="AA4" s="137">
        <v>3.3E-4</v>
      </c>
      <c r="AB4" s="137">
        <v>-6.2199999999999998E-2</v>
      </c>
      <c r="AC4" s="137">
        <v>-9.6299999999999997E-2</v>
      </c>
      <c r="AD4" s="137">
        <v>-4.1599999999999998E-2</v>
      </c>
      <c r="AE4" s="137">
        <v>1.5716999999999998E-2</v>
      </c>
      <c r="AF4" s="137">
        <v>-0.10829999999999999</v>
      </c>
      <c r="AG4" s="137">
        <v>-4.3799999999999999E-2</v>
      </c>
      <c r="AH4" s="137">
        <v>-2.3699999999999999E-2</v>
      </c>
    </row>
    <row r="5" spans="1:34">
      <c r="A5">
        <v>38</v>
      </c>
      <c r="B5" s="128" t="s">
        <v>2227</v>
      </c>
      <c r="C5" s="135">
        <v>1.174673E-2</v>
      </c>
      <c r="D5" s="135">
        <v>7.1000000000000004E-3</v>
      </c>
      <c r="E5" s="135">
        <v>1.174673E-2</v>
      </c>
      <c r="F5" s="135">
        <v>-2.9063889999999998E-2</v>
      </c>
      <c r="G5" s="135">
        <v>-2.4463309999999999E-2</v>
      </c>
      <c r="H5" s="135">
        <v>1.17E-2</v>
      </c>
      <c r="I5" s="141">
        <v>1.174673E-2</v>
      </c>
      <c r="J5" s="135">
        <v>1.38E-2</v>
      </c>
      <c r="K5" s="135">
        <v>1.24E-2</v>
      </c>
      <c r="L5" s="135">
        <v>8.8999999999999999E-3</v>
      </c>
      <c r="M5" s="135">
        <v>1.14E-2</v>
      </c>
      <c r="N5" s="135">
        <v>1.1900000000000001E-2</v>
      </c>
      <c r="O5" s="135">
        <v>1.46E-2</v>
      </c>
      <c r="P5" s="135">
        <v>1.1008851505020621E-2</v>
      </c>
      <c r="Q5" s="135">
        <v>1.0007579185632659E-2</v>
      </c>
      <c r="R5" s="135">
        <v>1.2200000000000001E-2</v>
      </c>
      <c r="S5" s="135">
        <v>5.692366490364531E-3</v>
      </c>
      <c r="T5" s="135">
        <v>8.7740000000000005E-3</v>
      </c>
      <c r="U5" s="141">
        <v>1.174673E-2</v>
      </c>
      <c r="V5" s="135">
        <v>2.09178E-2</v>
      </c>
      <c r="W5" s="135">
        <v>2.2318899999999999E-2</v>
      </c>
      <c r="X5" s="135">
        <v>-9.4999999999999998E-3</v>
      </c>
      <c r="Y5" s="135">
        <v>1.1495999999999999E-2</v>
      </c>
      <c r="Z5" s="135">
        <v>-2.3300000000000001E-2</v>
      </c>
      <c r="AA5" s="135">
        <v>-4.4000000000000003E-3</v>
      </c>
      <c r="AB5" s="135">
        <v>-1.4999999999999999E-2</v>
      </c>
      <c r="AC5" s="135">
        <v>-4.5600000000000002E-2</v>
      </c>
      <c r="AD5" s="135">
        <v>-3.2300000000000002E-2</v>
      </c>
      <c r="AE5" s="135">
        <v>-3.4700000000000002E-2</v>
      </c>
      <c r="AF5" s="135">
        <v>-6.6199999999999995E-2</v>
      </c>
      <c r="AG5" s="135">
        <v>-2.4199999999999999E-2</v>
      </c>
      <c r="AH5" s="135">
        <v>-1.24E-2</v>
      </c>
    </row>
    <row r="6" spans="1:34" s="139" customFormat="1">
      <c r="A6" s="139">
        <v>37</v>
      </c>
      <c r="B6" s="140" t="s">
        <v>2228</v>
      </c>
      <c r="C6" s="141">
        <v>9.1814099999999992E-3</v>
      </c>
      <c r="D6" s="141">
        <v>6.1000000000000004E-3</v>
      </c>
      <c r="E6" s="141">
        <v>9.1814099999999992E-3</v>
      </c>
      <c r="F6" s="141">
        <v>2.502331E-2</v>
      </c>
      <c r="G6" s="141">
        <v>-1.5687739999999999E-2</v>
      </c>
      <c r="H6" s="141">
        <v>9.1999999999999998E-3</v>
      </c>
      <c r="I6" s="141">
        <v>9.1814099999999992E-3</v>
      </c>
      <c r="J6" s="141">
        <v>1.0800000000000001E-2</v>
      </c>
      <c r="K6" s="141">
        <v>8.2000000000000007E-3</v>
      </c>
      <c r="L6" s="141">
        <v>8.0000000000000002E-3</v>
      </c>
      <c r="M6" s="141">
        <v>0.01</v>
      </c>
      <c r="N6" s="141">
        <v>8.6E-3</v>
      </c>
      <c r="O6" s="141">
        <v>1.1299999999999999E-2</v>
      </c>
      <c r="P6" s="141">
        <v>9.5105764822804861E-3</v>
      </c>
      <c r="Q6" s="141">
        <v>1.038683344367408E-2</v>
      </c>
      <c r="R6" s="141">
        <v>1.2200000000000001E-2</v>
      </c>
      <c r="S6" s="141">
        <v>9.8841169237406934E-3</v>
      </c>
      <c r="T6" s="141">
        <v>4.346E-3</v>
      </c>
      <c r="U6" s="141">
        <v>9.1814099999999992E-3</v>
      </c>
      <c r="V6" s="141">
        <v>1.07116E-2</v>
      </c>
      <c r="W6" s="141">
        <v>1.21131E-2</v>
      </c>
      <c r="X6" s="141">
        <v>8.3899999999999999E-3</v>
      </c>
      <c r="Y6" s="141">
        <v>1.00108E-2</v>
      </c>
      <c r="Z6" s="141">
        <v>4.4000000000000002E-4</v>
      </c>
      <c r="AA6" s="141">
        <v>-6.9999999999999999E-4</v>
      </c>
      <c r="AB6" s="141">
        <v>3.9743199999999999E-2</v>
      </c>
      <c r="AC6" s="141">
        <v>3.0332999999999999E-2</v>
      </c>
      <c r="AD6" s="141">
        <v>-1.3599999999999999E-2</v>
      </c>
      <c r="AE6" s="141">
        <v>-3.5299999999999998E-2</v>
      </c>
      <c r="AF6" s="141">
        <v>-2.7400000000000001E-2</v>
      </c>
      <c r="AG6" s="141">
        <v>5.2757400000000003E-2</v>
      </c>
      <c r="AH6" s="141">
        <v>2.8831300000000001E-2</v>
      </c>
    </row>
    <row r="7" spans="1:34">
      <c r="A7">
        <v>36</v>
      </c>
      <c r="B7" s="128" t="s">
        <v>2229</v>
      </c>
      <c r="C7" s="135">
        <v>1.1233150000000001E-2</v>
      </c>
      <c r="D7" s="135">
        <v>2.3E-3</v>
      </c>
      <c r="E7" s="135">
        <v>1.1233150000000001E-2</v>
      </c>
      <c r="F7" s="135">
        <v>3.737795E-2</v>
      </c>
      <c r="G7" s="135">
        <v>1.9037330000000002E-2</v>
      </c>
      <c r="H7" s="135">
        <v>1.12E-2</v>
      </c>
      <c r="I7" s="141">
        <v>1.1233150000000001E-2</v>
      </c>
      <c r="J7" s="135">
        <v>1.38E-2</v>
      </c>
      <c r="K7" s="135">
        <v>2.8799999999999999E-2</v>
      </c>
      <c r="L7" s="135">
        <v>1.18E-2</v>
      </c>
      <c r="M7" s="135">
        <v>1.4200000000000001E-2</v>
      </c>
      <c r="N7" s="135">
        <v>1.26E-2</v>
      </c>
      <c r="O7" s="135">
        <v>1.4800000000000001E-2</v>
      </c>
      <c r="P7" s="135">
        <v>1.4548993549836631E-2</v>
      </c>
      <c r="Q7" s="135">
        <v>1.372914679505732E-2</v>
      </c>
      <c r="R7" s="135">
        <v>1.2200000000000001E-2</v>
      </c>
      <c r="S7" s="135">
        <v>8.2896535544270122E-3</v>
      </c>
      <c r="T7" s="135">
        <v>2.9326100000000001E-2</v>
      </c>
      <c r="U7" s="141">
        <v>1.1233150000000001E-2</v>
      </c>
      <c r="V7" s="135">
        <v>2.1419000000000001E-2</v>
      </c>
      <c r="W7" s="135">
        <v>1.7315299999999999E-2</v>
      </c>
      <c r="X7" s="135">
        <v>2.0618299999999999E-2</v>
      </c>
      <c r="Y7" s="135">
        <v>1.4212600000000001E-2</v>
      </c>
      <c r="Z7" s="135">
        <v>-2.6800000000000001E-2</v>
      </c>
      <c r="AA7" s="135">
        <v>8.4749999999999999E-3</v>
      </c>
      <c r="AB7" s="135">
        <v>5.7751299999999998E-2</v>
      </c>
      <c r="AC7" s="135">
        <v>9.9988900000000006E-2</v>
      </c>
      <c r="AD7" s="135">
        <v>8.2473299999999999E-2</v>
      </c>
      <c r="AE7" s="135">
        <v>7.83697E-2</v>
      </c>
      <c r="AF7" s="135">
        <v>5.8652100000000013E-2</v>
      </c>
      <c r="AG7" s="135">
        <v>8.9179300000000003E-2</v>
      </c>
      <c r="AH7" s="135">
        <v>3.5031100000000003E-2</v>
      </c>
    </row>
    <row r="8" spans="1:34">
      <c r="A8">
        <v>35</v>
      </c>
      <c r="B8" s="128" t="s">
        <v>2230</v>
      </c>
      <c r="C8" s="137">
        <v>1.071982E-2</v>
      </c>
      <c r="D8" s="137">
        <v>-8.0000000000000004E-4</v>
      </c>
      <c r="E8" s="137">
        <v>1.071982E-2</v>
      </c>
      <c r="F8" s="137">
        <v>9.0016370000000012E-2</v>
      </c>
      <c r="G8" s="137">
        <v>-5.4298550000000001E-2</v>
      </c>
      <c r="H8" s="137">
        <v>1.0699999999999999E-2</v>
      </c>
      <c r="I8" s="141">
        <v>1.071982E-2</v>
      </c>
      <c r="J8" s="137">
        <v>1.32E-2</v>
      </c>
      <c r="K8" s="137">
        <v>2.41E-2</v>
      </c>
      <c r="L8" s="137">
        <v>1.3899999999999999E-2</v>
      </c>
      <c r="M8" s="137">
        <v>1.24E-2</v>
      </c>
      <c r="N8" s="137">
        <v>1.24E-2</v>
      </c>
      <c r="O8" s="137">
        <v>1.3299999999999999E-2</v>
      </c>
      <c r="P8" s="137">
        <v>1.381794470625897E-2</v>
      </c>
      <c r="Q8" s="137">
        <v>1.5031598778778349E-2</v>
      </c>
      <c r="R8" s="137">
        <v>1.2200000000000001E-2</v>
      </c>
      <c r="S8" s="137">
        <v>8.0882684573166941E-3</v>
      </c>
      <c r="T8" s="137">
        <v>2.34218E-2</v>
      </c>
      <c r="U8" s="141">
        <v>1.071982E-2</v>
      </c>
      <c r="V8" s="137">
        <v>2.0919500000000001E-2</v>
      </c>
      <c r="W8" s="137">
        <v>1.2511599999999999E-2</v>
      </c>
      <c r="X8" s="137">
        <v>2.5230000000000001E-3</v>
      </c>
      <c r="Y8" s="137">
        <v>1.2411500000000001E-2</v>
      </c>
      <c r="Z8" s="137">
        <v>-7.4800000000000005E-2</v>
      </c>
      <c r="AA8" s="137">
        <v>1.5814700000000001E-2</v>
      </c>
      <c r="AB8" s="137">
        <v>3.9937100000000003E-2</v>
      </c>
      <c r="AC8" s="137">
        <v>8.8081999999999994E-2</v>
      </c>
      <c r="AD8" s="137">
        <v>5.87547E-2</v>
      </c>
      <c r="AE8" s="137">
        <v>5.8554500000000002E-2</v>
      </c>
      <c r="AF8" s="137">
        <v>4.8545199999999997E-2</v>
      </c>
      <c r="AG8" s="137">
        <v>0.1023954</v>
      </c>
      <c r="AH8" s="137">
        <v>9.4087599999999993E-2</v>
      </c>
    </row>
    <row r="9" spans="1:34">
      <c r="A9">
        <v>34</v>
      </c>
      <c r="B9" s="128" t="s">
        <v>2231</v>
      </c>
      <c r="C9" s="135">
        <v>1.071982E-2</v>
      </c>
      <c r="D9" s="135">
        <v>1.1999999999999999E-3</v>
      </c>
      <c r="E9" s="135">
        <v>1.071982E-2</v>
      </c>
      <c r="F9" s="135">
        <v>3.2653719999999997E-2</v>
      </c>
      <c r="G9" s="135">
        <v>-1.612301E-2</v>
      </c>
      <c r="H9" s="135">
        <v>1.0699999999999999E-2</v>
      </c>
      <c r="I9" s="141">
        <v>1.071982E-2</v>
      </c>
      <c r="J9" s="135">
        <v>1.26E-2</v>
      </c>
      <c r="K9" s="135">
        <v>2.4899999999999999E-2</v>
      </c>
      <c r="L9" s="135">
        <v>1.35E-2</v>
      </c>
      <c r="M9" s="135">
        <v>1.35E-2</v>
      </c>
      <c r="N9" s="135">
        <v>1.23E-2</v>
      </c>
      <c r="O9" s="135">
        <v>1.21E-2</v>
      </c>
      <c r="P9" s="135">
        <v>1.363393724163631E-2</v>
      </c>
      <c r="Q9" s="135">
        <v>1.254438256306911E-2</v>
      </c>
      <c r="R9" s="135">
        <v>1.2927405092888479E-2</v>
      </c>
      <c r="S9" s="135">
        <v>1.360110569680106E-2</v>
      </c>
      <c r="T9" s="135">
        <v>2.25209E-2</v>
      </c>
      <c r="U9" s="141">
        <v>1.071982E-2</v>
      </c>
      <c r="V9" s="135">
        <v>7.9730000000000009E-3</v>
      </c>
      <c r="W9" s="135">
        <v>4.0137399999999997E-2</v>
      </c>
      <c r="X9" s="135">
        <v>1.4813700000000001E-2</v>
      </c>
      <c r="Y9" s="135">
        <v>1.35126E-2</v>
      </c>
      <c r="Z9" s="135">
        <v>-5.28E-2</v>
      </c>
      <c r="AA9" s="135">
        <v>2.19204E-2</v>
      </c>
      <c r="AB9" s="135">
        <v>2.1820200000000001E-2</v>
      </c>
      <c r="AC9" s="135">
        <v>2.8726700000000001E-2</v>
      </c>
      <c r="AD9" s="135">
        <v>0.10309599999999999</v>
      </c>
      <c r="AE9" s="135">
        <v>7.9874399999999998E-2</v>
      </c>
      <c r="AF9" s="135">
        <v>2.8126100000000001E-2</v>
      </c>
      <c r="AG9" s="135">
        <v>3.4331899999999999E-2</v>
      </c>
      <c r="AH9" s="135">
        <v>3.1529300000000003E-2</v>
      </c>
    </row>
    <row r="10" spans="1:34">
      <c r="A10">
        <v>33</v>
      </c>
      <c r="B10" s="128" t="s">
        <v>2232</v>
      </c>
      <c r="C10" s="137">
        <v>1.1392660000000001E-2</v>
      </c>
      <c r="D10" s="137">
        <v>2.3E-3</v>
      </c>
      <c r="E10" s="137">
        <v>1.137496E-2</v>
      </c>
      <c r="F10" s="137">
        <v>-5.0853029999999987E-2</v>
      </c>
      <c r="G10" s="137">
        <v>3.8047030000000003E-2</v>
      </c>
      <c r="H10" s="137">
        <v>1.14E-2</v>
      </c>
      <c r="I10" s="141">
        <v>1.1392660000000001E-2</v>
      </c>
      <c r="J10" s="137">
        <v>1.32E-2</v>
      </c>
      <c r="K10" s="137">
        <v>1.7999999999999999E-2</v>
      </c>
      <c r="L10" s="137">
        <v>1.61E-2</v>
      </c>
      <c r="M10" s="137">
        <v>1.6299999999999999E-2</v>
      </c>
      <c r="N10" s="137">
        <v>1.34E-2</v>
      </c>
      <c r="O10" s="137">
        <v>1.1299999999999999E-2</v>
      </c>
      <c r="P10" s="137">
        <v>1.6514192857520541E-2</v>
      </c>
      <c r="Q10" s="137">
        <v>1.556219746235632E-2</v>
      </c>
      <c r="R10" s="137">
        <v>1.405876741914547E-2</v>
      </c>
      <c r="S10" s="137">
        <v>1.3491052433183491E-2</v>
      </c>
      <c r="T10" s="137">
        <v>2.0017500000000001E-2</v>
      </c>
      <c r="U10" s="141">
        <v>1.1392660000000001E-2</v>
      </c>
      <c r="V10" s="137">
        <v>7.2619999999999994E-3</v>
      </c>
      <c r="W10" s="137">
        <v>1.9517099999999999E-2</v>
      </c>
      <c r="X10" s="137">
        <v>5.5469999999999998E-3</v>
      </c>
      <c r="Y10" s="137">
        <v>1.63143E-2</v>
      </c>
      <c r="Z10" s="137">
        <v>2.1418800000000002E-2</v>
      </c>
      <c r="AA10" s="137">
        <v>-2.9999999999999997E-4</v>
      </c>
      <c r="AB10" s="137">
        <v>-4.2799999999999998E-2</v>
      </c>
      <c r="AC10" s="137">
        <v>-4.0800000000000003E-2</v>
      </c>
      <c r="AD10" s="137">
        <v>-3.8300000000000001E-2</v>
      </c>
      <c r="AE10" s="137">
        <v>1.1197E-2</v>
      </c>
      <c r="AF10" s="137">
        <v>-4.7100000000000003E-2</v>
      </c>
      <c r="AG10" s="137">
        <v>-3.8300000000000001E-2</v>
      </c>
      <c r="AH10" s="137">
        <v>-3.4500000000000003E-2</v>
      </c>
    </row>
    <row r="11" spans="1:34">
      <c r="A11">
        <v>32</v>
      </c>
      <c r="B11" s="128" t="s">
        <v>2233</v>
      </c>
      <c r="C11" s="135">
        <v>9.7467600000000001E-3</v>
      </c>
      <c r="D11" s="135">
        <v>2.5999999999999999E-3</v>
      </c>
      <c r="E11" s="135">
        <v>9.7290199999999997E-3</v>
      </c>
      <c r="F11" s="135">
        <v>7.1137600000000002E-3</v>
      </c>
      <c r="G11" s="135">
        <v>1.7411980000000001E-2</v>
      </c>
      <c r="H11" s="135">
        <v>9.7000000000000003E-3</v>
      </c>
      <c r="I11" s="141">
        <v>9.7467600000000001E-3</v>
      </c>
      <c r="J11" s="135">
        <v>1.1299999999999999E-2</v>
      </c>
      <c r="K11" s="135">
        <v>9.1999999999999998E-3</v>
      </c>
      <c r="L11" s="135">
        <v>1.1900000000000001E-2</v>
      </c>
      <c r="M11" s="135">
        <v>1.21E-2</v>
      </c>
      <c r="N11" s="135">
        <v>1.06E-2</v>
      </c>
      <c r="O11" s="135">
        <v>7.1999999999999998E-3</v>
      </c>
      <c r="P11" s="135">
        <v>1.199892517123158E-2</v>
      </c>
      <c r="Q11" s="135">
        <v>1.1719351719884811E-2</v>
      </c>
      <c r="R11" s="135">
        <v>1.1977738812386731E-2</v>
      </c>
      <c r="S11" s="135">
        <v>1.347784505934513E-2</v>
      </c>
      <c r="T11" s="135">
        <v>1.0810999999999999E-2</v>
      </c>
      <c r="U11" s="141">
        <v>9.7467600000000001E-3</v>
      </c>
      <c r="V11" s="135">
        <v>1.4139999999999999E-3</v>
      </c>
      <c r="W11" s="135">
        <v>2.7328000000000002E-2</v>
      </c>
      <c r="X11" s="135">
        <v>2.23229E-2</v>
      </c>
      <c r="Y11" s="135">
        <v>1.2112299999999999E-2</v>
      </c>
      <c r="Z11" s="135">
        <v>7.6999999999999996E-4</v>
      </c>
      <c r="AA11" s="135">
        <v>8.1829999999999993E-3</v>
      </c>
      <c r="AB11" s="135">
        <v>-9.4999999999999998E-3</v>
      </c>
      <c r="AC11" s="135">
        <v>-1.9099999999999999E-2</v>
      </c>
      <c r="AD11" s="135">
        <v>1.6216600000000001E-2</v>
      </c>
      <c r="AE11" s="135">
        <v>-9.3999999999999986E-3</v>
      </c>
      <c r="AF11" s="135">
        <v>-6.5000000000000006E-3</v>
      </c>
      <c r="AG11" s="135">
        <v>5.5560000000000002E-3</v>
      </c>
      <c r="AH11" s="135">
        <v>3.3E-4</v>
      </c>
    </row>
    <row r="12" spans="1:34">
      <c r="A12">
        <v>31</v>
      </c>
      <c r="B12" s="128" t="s">
        <v>2234</v>
      </c>
      <c r="C12" s="137">
        <v>9.975669999999999E-3</v>
      </c>
      <c r="D12" s="137">
        <v>2.3999999999999998E-3</v>
      </c>
      <c r="E12" s="137">
        <v>9.975669999999999E-3</v>
      </c>
      <c r="F12" s="137">
        <v>-2.9352679999999999E-2</v>
      </c>
      <c r="G12" s="137">
        <v>9.9648499999999991E-3</v>
      </c>
      <c r="H12" s="137">
        <v>0.01</v>
      </c>
      <c r="I12" s="137">
        <v>1.3383130000000021E-2</v>
      </c>
      <c r="J12" s="137">
        <v>5.0000000000000001E-3</v>
      </c>
      <c r="K12" s="137">
        <v>9.5999999999999992E-3</v>
      </c>
      <c r="L12" s="137">
        <v>1.14E-2</v>
      </c>
      <c r="M12" s="137">
        <v>1.14E-2</v>
      </c>
      <c r="N12" s="137">
        <v>1.0699999999999999E-2</v>
      </c>
      <c r="O12" s="137">
        <v>9.2999999999999992E-3</v>
      </c>
      <c r="P12" s="137">
        <v>8.5671603836594556E-3</v>
      </c>
      <c r="Q12" s="137">
        <v>3.8528202408227852E-3</v>
      </c>
      <c r="R12" s="137">
        <v>1.2233122224821541E-2</v>
      </c>
      <c r="S12" s="137">
        <v>9.8933151674522879E-3</v>
      </c>
      <c r="T12" s="137">
        <v>1.29129E-2</v>
      </c>
      <c r="U12" s="141">
        <v>9.975669999999999E-3</v>
      </c>
      <c r="V12" s="137">
        <v>3.434E-3</v>
      </c>
      <c r="W12" s="137">
        <v>4.7470000000000004E-3</v>
      </c>
      <c r="X12" s="137">
        <v>1.19119E-2</v>
      </c>
      <c r="Y12" s="137">
        <v>1.14114E-2</v>
      </c>
      <c r="Z12" s="137">
        <v>-4.5999999999999999E-3</v>
      </c>
      <c r="AA12" s="137">
        <v>-4.7000000000000002E-3</v>
      </c>
      <c r="AB12" s="137">
        <v>-4.7300000000000002E-2</v>
      </c>
      <c r="AC12" s="137">
        <v>-6.9699999999999998E-2</v>
      </c>
      <c r="AD12" s="137">
        <v>-8.2699999999999996E-2</v>
      </c>
      <c r="AE12" s="137">
        <v>-9.7100000000000006E-2</v>
      </c>
      <c r="AF12" s="137">
        <v>-6.3600000000000004E-2</v>
      </c>
      <c r="AG12" s="137">
        <v>-2.81E-2</v>
      </c>
      <c r="AH12" s="137">
        <v>-5.7000000000000002E-3</v>
      </c>
    </row>
    <row r="13" spans="1:34">
      <c r="A13">
        <v>30</v>
      </c>
      <c r="B13" s="128" t="s">
        <v>2235</v>
      </c>
      <c r="C13" s="135">
        <v>9.1776899999999988E-3</v>
      </c>
      <c r="D13" s="135">
        <v>2.8E-3</v>
      </c>
      <c r="E13" s="135">
        <v>9.1598800000000005E-3</v>
      </c>
      <c r="F13" s="135">
        <v>0.12539322999999999</v>
      </c>
      <c r="G13" s="135">
        <v>-2.4122589999999999E-2</v>
      </c>
      <c r="H13" s="135">
        <v>9.1999999999999998E-3</v>
      </c>
      <c r="I13" s="135">
        <v>1.093381138089411E-2</v>
      </c>
      <c r="J13" s="135">
        <v>1.2E-2</v>
      </c>
      <c r="K13" s="135">
        <v>1.14E-2</v>
      </c>
      <c r="L13" s="135">
        <v>1.2500000000000001E-2</v>
      </c>
      <c r="M13" s="135">
        <v>1.1299999999999999E-2</v>
      </c>
      <c r="N13" s="135">
        <v>1.09E-2</v>
      </c>
      <c r="O13" s="135">
        <v>1.14E-2</v>
      </c>
      <c r="P13" s="135">
        <v>1.1888371864233751E-2</v>
      </c>
      <c r="Q13" s="135">
        <v>7.9554073706888939E-3</v>
      </c>
      <c r="R13" s="135">
        <v>1.1358887228099411E-2</v>
      </c>
      <c r="S13" s="135">
        <v>2.4422976759721489E-3</v>
      </c>
      <c r="T13" s="135">
        <v>8.6929999999999993E-3</v>
      </c>
      <c r="U13" s="141">
        <v>9.1776899999999988E-3</v>
      </c>
      <c r="V13" s="135">
        <v>2.4326400000000001E-2</v>
      </c>
      <c r="W13" s="135">
        <v>3.3436400000000012E-2</v>
      </c>
      <c r="X13" s="135">
        <v>1.3129999999999999E-3</v>
      </c>
      <c r="Y13" s="135">
        <v>1.13122E-2</v>
      </c>
      <c r="Z13" s="135">
        <v>-2.3699999999999999E-2</v>
      </c>
      <c r="AA13" s="135">
        <v>2.8731199999999998E-2</v>
      </c>
      <c r="AB13" s="135">
        <v>0.12611</v>
      </c>
      <c r="AC13" s="135">
        <v>9.9409999999999998E-2</v>
      </c>
      <c r="AD13" s="135">
        <v>0.11311</v>
      </c>
      <c r="AE13" s="135">
        <v>0.10961</v>
      </c>
      <c r="AF13" s="135">
        <v>0.10310999999999999</v>
      </c>
      <c r="AG13" s="135">
        <v>0.10131</v>
      </c>
      <c r="AH13" s="135">
        <v>7.8485399999999997E-2</v>
      </c>
    </row>
    <row r="14" spans="1:34">
      <c r="A14">
        <v>29</v>
      </c>
      <c r="B14" s="128" t="s">
        <v>2236</v>
      </c>
      <c r="C14" s="137">
        <v>8.9631400000000014E-3</v>
      </c>
      <c r="D14" s="137">
        <v>5.6000000000000008E-3</v>
      </c>
      <c r="E14" s="137">
        <v>8.9452500000000001E-3</v>
      </c>
      <c r="F14" s="137">
        <v>5.3829099999999998E-2</v>
      </c>
      <c r="G14" s="137">
        <v>-1.9086209999999999E-2</v>
      </c>
      <c r="H14" s="137">
        <v>8.8999999999999999E-3</v>
      </c>
      <c r="I14" s="137">
        <v>1.085877876324459E-2</v>
      </c>
      <c r="J14" s="137">
        <v>1.18E-2</v>
      </c>
      <c r="K14" s="137">
        <v>1.0999999999999999E-2</v>
      </c>
      <c r="L14" s="137">
        <v>1.0800000000000001E-2</v>
      </c>
      <c r="M14" s="137">
        <v>1.0500000000000001E-2</v>
      </c>
      <c r="N14" s="137">
        <v>1.04E-2</v>
      </c>
      <c r="O14" s="137">
        <v>1.01E-2</v>
      </c>
      <c r="P14" s="137">
        <v>1.085193617476587E-2</v>
      </c>
      <c r="Q14" s="137">
        <v>6.0818621298230902E-3</v>
      </c>
      <c r="R14" s="137">
        <v>1.1170843854441561E-2</v>
      </c>
      <c r="S14" s="137">
        <v>1.4210020268816679E-2</v>
      </c>
      <c r="T14" s="137">
        <v>1.11123E-2</v>
      </c>
      <c r="U14" s="141">
        <v>8.9631400000000014E-3</v>
      </c>
      <c r="V14" s="137">
        <v>1.4516100000000001E-2</v>
      </c>
      <c r="W14" s="137">
        <v>2.2625200000000002E-2</v>
      </c>
      <c r="X14" s="137">
        <v>2.7330400000000001E-2</v>
      </c>
      <c r="Y14" s="137">
        <v>1.0511700000000001E-2</v>
      </c>
      <c r="Z14" s="137">
        <v>2.52281E-2</v>
      </c>
      <c r="AA14" s="137">
        <v>3.2235899999999998E-2</v>
      </c>
      <c r="AB14" s="137">
        <v>3.20357E-2</v>
      </c>
      <c r="AC14" s="137">
        <v>2.00222E-2</v>
      </c>
      <c r="AD14" s="137">
        <v>6.1668599999999997E-2</v>
      </c>
      <c r="AE14" s="137">
        <v>7.6585299999999995E-2</v>
      </c>
      <c r="AF14" s="137">
        <v>8.0389599999999992E-2</v>
      </c>
      <c r="AG14" s="137">
        <v>7.5283900000000001E-2</v>
      </c>
      <c r="AH14" s="137">
        <v>4.46497E-2</v>
      </c>
    </row>
    <row r="15" spans="1:34">
      <c r="A15">
        <v>28</v>
      </c>
      <c r="B15" s="128" t="s">
        <v>2237</v>
      </c>
      <c r="C15" s="135">
        <v>9.6669000000000008E-3</v>
      </c>
      <c r="D15" s="135">
        <v>4.1999999999999997E-3</v>
      </c>
      <c r="E15" s="135">
        <v>9.6669000000000008E-3</v>
      </c>
      <c r="F15" s="135">
        <v>-4.7940889999999993E-2</v>
      </c>
      <c r="G15" s="135">
        <v>2.3175589999999999E-2</v>
      </c>
      <c r="H15" s="135">
        <v>9.7000000000000003E-3</v>
      </c>
      <c r="I15" s="135">
        <v>1.1766874131151409E-2</v>
      </c>
      <c r="J15" s="135">
        <v>1.14E-2</v>
      </c>
      <c r="K15" s="135">
        <v>1.5699999999999999E-2</v>
      </c>
      <c r="L15" s="135">
        <v>1.3899999999999999E-2</v>
      </c>
      <c r="M15" s="135">
        <v>1.18E-2</v>
      </c>
      <c r="N15" s="135">
        <v>1.11E-2</v>
      </c>
      <c r="O15" s="135">
        <v>9.1000000000000004E-3</v>
      </c>
      <c r="P15" s="135">
        <v>1.279464490676818E-2</v>
      </c>
      <c r="Q15" s="135">
        <v>1.137292431487147E-2</v>
      </c>
      <c r="R15" s="135">
        <v>1.2075488504863291E-2</v>
      </c>
      <c r="S15" s="135">
        <v>1.265927153338486E-2</v>
      </c>
      <c r="T15" s="135">
        <v>1.942E-2</v>
      </c>
      <c r="U15" s="141">
        <v>9.6669000000000008E-3</v>
      </c>
      <c r="V15" s="135">
        <v>6.2629999999999986E-3</v>
      </c>
      <c r="W15" s="135">
        <v>2.1622300000000001E-2</v>
      </c>
      <c r="X15" s="135">
        <v>2.1210000000000001E-3</v>
      </c>
      <c r="Y15" s="135">
        <v>1.18122E-2</v>
      </c>
      <c r="Z15" s="135">
        <v>-1.4E-3</v>
      </c>
      <c r="AA15" s="135">
        <v>-3.2000000000000002E-3</v>
      </c>
      <c r="AB15" s="135">
        <v>4.0410000000000003E-3</v>
      </c>
      <c r="AC15" s="135">
        <v>-3.09E-2</v>
      </c>
      <c r="AD15" s="135">
        <v>-5.1999999999999998E-2</v>
      </c>
      <c r="AE15" s="135">
        <v>-7.3899999999999993E-2</v>
      </c>
      <c r="AF15" s="135">
        <v>-8.3100000000000007E-2</v>
      </c>
      <c r="AG15" s="135">
        <v>-3.78E-2</v>
      </c>
      <c r="AH15" s="135">
        <v>-2.0899999999999998E-2</v>
      </c>
    </row>
    <row r="16" spans="1:34">
      <c r="A16">
        <v>27</v>
      </c>
      <c r="B16" s="128" t="s">
        <v>2238</v>
      </c>
      <c r="C16" s="137">
        <v>8.0199599999999996E-3</v>
      </c>
      <c r="D16" s="137">
        <v>8.3000000000000001E-3</v>
      </c>
      <c r="E16" s="137">
        <v>8.0020000000000004E-3</v>
      </c>
      <c r="F16" s="137">
        <v>9.9234199999999988E-3</v>
      </c>
      <c r="G16" s="137">
        <v>6.0159499999999999E-3</v>
      </c>
      <c r="H16" s="137">
        <v>8.0000000000000002E-3</v>
      </c>
      <c r="I16" s="137">
        <v>9.3244977835473808E-3</v>
      </c>
      <c r="J16" s="137">
        <v>1.01E-2</v>
      </c>
      <c r="K16" s="137">
        <v>2.35E-2</v>
      </c>
      <c r="L16" s="137">
        <v>1.12E-2</v>
      </c>
      <c r="M16" s="137">
        <v>1.0999999999999999E-2</v>
      </c>
      <c r="N16" s="137">
        <v>9.1999999999999998E-3</v>
      </c>
      <c r="O16" s="137">
        <v>8.5000000000000006E-3</v>
      </c>
      <c r="P16" s="137">
        <v>1.0677903873170139E-2</v>
      </c>
      <c r="Q16" s="137">
        <v>1.1676642799666631E-2</v>
      </c>
      <c r="R16" s="137">
        <v>1.0196430170147149E-2</v>
      </c>
      <c r="S16" s="137">
        <v>1.223333181787689E-2</v>
      </c>
      <c r="T16" s="137">
        <v>2.7334000000000001E-2</v>
      </c>
      <c r="U16" s="141">
        <v>8.0199599999999996E-3</v>
      </c>
      <c r="V16" s="137">
        <v>4.3530000000000001E-3</v>
      </c>
      <c r="W16" s="137">
        <v>3.0638200000000001E-2</v>
      </c>
      <c r="X16" s="137">
        <v>4.3530000000000001E-3</v>
      </c>
      <c r="Y16" s="137">
        <v>1.10136E-2</v>
      </c>
      <c r="Z16" s="137">
        <v>8.1000000000000006E-4</v>
      </c>
      <c r="AA16" s="137">
        <v>8.6105999999999995E-3</v>
      </c>
      <c r="AB16" s="137">
        <v>8.1099999999999992E-3</v>
      </c>
      <c r="AC16" s="137">
        <v>3.9480000000000001E-3</v>
      </c>
      <c r="AD16" s="137">
        <v>5.8709999999999986E-3</v>
      </c>
      <c r="AE16" s="137">
        <v>-1.49E-2</v>
      </c>
      <c r="AF16" s="137">
        <v>7.7999999999999999E-4</v>
      </c>
      <c r="AG16" s="137">
        <v>3.2840800000000003E-2</v>
      </c>
      <c r="AH16" s="137">
        <v>2.45305E-2</v>
      </c>
    </row>
    <row r="17" spans="1:34">
      <c r="A17">
        <v>26</v>
      </c>
      <c r="B17" s="128" t="s">
        <v>2239</v>
      </c>
      <c r="C17" s="135">
        <v>8.33477E-3</v>
      </c>
      <c r="D17" s="135">
        <v>1.6000000000000001E-3</v>
      </c>
      <c r="E17" s="135">
        <v>8.3167399999999995E-3</v>
      </c>
      <c r="F17" s="135">
        <v>-7.0835499999999992E-3</v>
      </c>
      <c r="G17" s="135">
        <v>2.5886500000000001E-3</v>
      </c>
      <c r="H17" s="135">
        <v>8.3000000000000001E-3</v>
      </c>
      <c r="I17" s="135">
        <v>9.530881799939106E-3</v>
      </c>
      <c r="J17" s="135">
        <v>0.01</v>
      </c>
      <c r="K17" s="135">
        <v>9.7999999999999997E-3</v>
      </c>
      <c r="L17" s="135">
        <v>1.12E-2</v>
      </c>
      <c r="M17" s="135">
        <v>1.09E-2</v>
      </c>
      <c r="N17" s="135">
        <v>9.4000000000000004E-3</v>
      </c>
      <c r="O17" s="135">
        <v>8.5000000000000006E-3</v>
      </c>
      <c r="P17" s="135">
        <v>1.091843340790777E-2</v>
      </c>
      <c r="Q17" s="135">
        <v>1.251243326681983E-2</v>
      </c>
      <c r="R17" s="135">
        <v>1.0585631721091501E-2</v>
      </c>
      <c r="S17" s="135">
        <v>1.1472518882263531E-2</v>
      </c>
      <c r="T17" s="135">
        <v>1.23147E-2</v>
      </c>
      <c r="U17" s="141">
        <v>8.33477E-3</v>
      </c>
      <c r="V17" s="135">
        <v>5.1600000000000014E-3</v>
      </c>
      <c r="W17" s="135">
        <v>1.45173E-2</v>
      </c>
      <c r="X17" s="135">
        <v>1.7220599999999999E-2</v>
      </c>
      <c r="Y17" s="135">
        <v>1.09131E-2</v>
      </c>
      <c r="Z17" s="135">
        <v>1.9423300000000001E-2</v>
      </c>
      <c r="AA17" s="135">
        <v>1.48177E-2</v>
      </c>
      <c r="AB17" s="135">
        <v>-1E-3</v>
      </c>
      <c r="AC17" s="135">
        <v>3.0536500000000001E-2</v>
      </c>
      <c r="AD17" s="135">
        <v>3.8646300000000001E-2</v>
      </c>
      <c r="AE17" s="135">
        <v>7.6091100000000009E-2</v>
      </c>
      <c r="AF17" s="135">
        <v>2.06246E-2</v>
      </c>
      <c r="AG17" s="135">
        <v>5.7679999999999997E-3</v>
      </c>
      <c r="AH17" s="135">
        <v>2.87344E-2</v>
      </c>
    </row>
    <row r="18" spans="1:34">
      <c r="A18">
        <v>25</v>
      </c>
      <c r="B18" s="128" t="s">
        <v>2240</v>
      </c>
      <c r="C18" s="137">
        <v>8.8743299999999997E-3</v>
      </c>
      <c r="D18" s="137">
        <v>3.8E-3</v>
      </c>
      <c r="E18" s="137">
        <v>8.8743299999999997E-3</v>
      </c>
      <c r="F18" s="137">
        <v>-1.703205E-2</v>
      </c>
      <c r="G18" s="137">
        <v>3.5146709999999998E-2</v>
      </c>
      <c r="H18" s="137">
        <v>8.8999999999999999E-3</v>
      </c>
      <c r="I18" s="137">
        <v>9.8855625574056916E-3</v>
      </c>
      <c r="J18" s="137">
        <v>1.17E-2</v>
      </c>
      <c r="K18" s="137">
        <v>5.0000000000000001E-3</v>
      </c>
      <c r="L18" s="137">
        <v>1.03E-2</v>
      </c>
      <c r="M18" s="137">
        <v>9.9000000000000008E-3</v>
      </c>
      <c r="N18" s="137">
        <v>9.4000000000000004E-3</v>
      </c>
      <c r="O18" s="137">
        <v>8.6999999999999994E-3</v>
      </c>
      <c r="P18" s="137">
        <v>1.032698397119591E-2</v>
      </c>
      <c r="Q18" s="137">
        <v>1.164306047626296E-2</v>
      </c>
      <c r="R18" s="137">
        <v>1.154746720635247E-2</v>
      </c>
      <c r="S18" s="137">
        <v>6.7408224394129856E-3</v>
      </c>
      <c r="T18" s="137">
        <v>8.5950000000000002E-3</v>
      </c>
      <c r="U18" s="137">
        <v>2.3249999999999998E-3</v>
      </c>
      <c r="V18" s="137">
        <v>-5.6999999999999993E-3</v>
      </c>
      <c r="W18" s="137">
        <v>3.16356E-2</v>
      </c>
      <c r="X18" s="137">
        <v>-2.35E-2</v>
      </c>
      <c r="Y18" s="137">
        <v>9.9111000000000008E-3</v>
      </c>
      <c r="Z18" s="137">
        <v>-2.7699999999999999E-2</v>
      </c>
      <c r="AA18" s="137">
        <v>-3.8699999999999998E-2</v>
      </c>
      <c r="AB18" s="137">
        <v>-6.6600000000000006E-2</v>
      </c>
      <c r="AC18" s="137">
        <v>-5.45E-2</v>
      </c>
      <c r="AD18" s="137">
        <v>-5.8999999999999997E-2</v>
      </c>
      <c r="AE18" s="137">
        <v>2.5279999999999999E-3</v>
      </c>
      <c r="AF18" s="137">
        <v>-4.7399999999999998E-2</v>
      </c>
      <c r="AG18" s="137">
        <v>-4.6500000000000007E-2</v>
      </c>
      <c r="AH18" s="137">
        <v>-3.7600000000000001E-2</v>
      </c>
    </row>
    <row r="19" spans="1:34">
      <c r="A19">
        <v>24</v>
      </c>
      <c r="B19" s="128" t="s">
        <v>2241</v>
      </c>
      <c r="C19" s="135">
        <v>8.3334699999999991E-3</v>
      </c>
      <c r="D19" s="135">
        <v>4.5999999999999999E-3</v>
      </c>
      <c r="E19" s="135">
        <v>8.3244200000000008E-3</v>
      </c>
      <c r="F19" s="135">
        <v>-3.0384149999999999E-2</v>
      </c>
      <c r="G19" s="135">
        <v>1.3496269999999999E-2</v>
      </c>
      <c r="H19" s="135">
        <v>8.3000000000000001E-3</v>
      </c>
      <c r="I19" s="135">
        <v>1.0349009135005799E-2</v>
      </c>
      <c r="J19" s="135">
        <v>9.7000000000000003E-3</v>
      </c>
      <c r="K19" s="135">
        <v>8.6E-3</v>
      </c>
      <c r="L19" s="135">
        <v>1.2200000000000001E-2</v>
      </c>
      <c r="M19" s="135">
        <v>9.4000000000000004E-3</v>
      </c>
      <c r="N19" s="135">
        <v>8.8000000000000005E-3</v>
      </c>
      <c r="O19" s="135">
        <v>8.2000000000000007E-3</v>
      </c>
      <c r="P19" s="135">
        <v>8.9424855110729062E-3</v>
      </c>
      <c r="Q19" s="135">
        <v>8.6271028377096215E-3</v>
      </c>
      <c r="R19" s="135">
        <v>1.015475662509191E-2</v>
      </c>
      <c r="S19" s="135">
        <v>1.027383788991543E-2</v>
      </c>
      <c r="T19" s="135">
        <v>1.0111999999999999E-2</v>
      </c>
      <c r="U19" s="135">
        <v>7.7920000000000003E-3</v>
      </c>
      <c r="V19" s="135">
        <v>6.3749999999999996E-3</v>
      </c>
      <c r="W19" s="135">
        <v>1.9122900000000002E-2</v>
      </c>
      <c r="X19" s="135">
        <v>5.1600000000000014E-3</v>
      </c>
      <c r="Y19" s="135">
        <v>9.4111999999999998E-3</v>
      </c>
      <c r="Z19" s="135">
        <v>-1.4200000000000001E-2</v>
      </c>
      <c r="AA19" s="135">
        <v>2.4929900000000001E-2</v>
      </c>
      <c r="AB19" s="135">
        <v>-1.0800000000000001E-2</v>
      </c>
      <c r="AC19" s="135">
        <v>-2.0199999999999999E-2</v>
      </c>
      <c r="AD19" s="135">
        <v>-7.4000000000000003E-3</v>
      </c>
      <c r="AE19" s="135">
        <v>-1.7399999999999999E-2</v>
      </c>
      <c r="AF19" s="135">
        <v>-5.4600000000000003E-2</v>
      </c>
      <c r="AG19" s="135">
        <v>-1.8599999999999998E-2</v>
      </c>
      <c r="AH19" s="135">
        <v>7.7999999999999999E-4</v>
      </c>
    </row>
    <row r="20" spans="1:34">
      <c r="A20">
        <v>23</v>
      </c>
      <c r="B20" s="128" t="s">
        <v>2242</v>
      </c>
      <c r="C20" s="137">
        <v>7.8833699999999989E-3</v>
      </c>
      <c r="D20" s="137">
        <v>2.0999999999999999E-3</v>
      </c>
      <c r="E20" s="137">
        <v>7.8833699999999989E-3</v>
      </c>
      <c r="F20" s="137">
        <v>1.481153E-2</v>
      </c>
      <c r="G20" s="137">
        <v>6.0534949999999997E-2</v>
      </c>
      <c r="H20" s="137">
        <v>7.9000000000000008E-3</v>
      </c>
      <c r="I20" s="137">
        <v>9.0927792064938728E-3</v>
      </c>
      <c r="J20" s="137">
        <v>9.2999999999999992E-3</v>
      </c>
      <c r="K20" s="137">
        <v>7.4000000000000003E-3</v>
      </c>
      <c r="L20" s="137">
        <v>9.7000000000000003E-3</v>
      </c>
      <c r="M20" s="137">
        <v>0.01</v>
      </c>
      <c r="N20" s="137">
        <v>8.3999999999999995E-3</v>
      </c>
      <c r="O20" s="137">
        <v>6.8999999999999999E-3</v>
      </c>
      <c r="P20" s="137">
        <v>8.9205548079325236E-3</v>
      </c>
      <c r="Q20" s="137">
        <v>9.839019100287949E-3</v>
      </c>
      <c r="R20" s="137">
        <v>9.7812950444764457E-3</v>
      </c>
      <c r="S20" s="137">
        <v>8.5758197778278422E-3</v>
      </c>
      <c r="T20" s="137">
        <v>1.1915E-2</v>
      </c>
      <c r="U20" s="137">
        <v>9.3118000000000003E-3</v>
      </c>
      <c r="V20" s="137">
        <v>-3.3E-3</v>
      </c>
      <c r="W20" s="137">
        <v>2.8836500000000001E-2</v>
      </c>
      <c r="X20" s="137">
        <v>4.2529999999999998E-3</v>
      </c>
      <c r="Y20" s="137">
        <v>1.00126E-2</v>
      </c>
      <c r="Z20" s="137">
        <v>2.5732600000000001E-2</v>
      </c>
      <c r="AA20" s="137">
        <v>1.6220499999999999E-2</v>
      </c>
      <c r="AB20" s="137">
        <v>1.9124200000000001E-2</v>
      </c>
      <c r="AC20" s="137">
        <v>-1E-3</v>
      </c>
      <c r="AD20" s="137">
        <v>3.0379999999999999E-3</v>
      </c>
      <c r="AE20" s="137">
        <v>-2.69E-2</v>
      </c>
      <c r="AF20" s="137">
        <v>4.4549999999999998E-3</v>
      </c>
      <c r="AG20" s="137">
        <v>8.2103999999999996E-3</v>
      </c>
      <c r="AH20" s="137">
        <v>8.8999999999999995E-4</v>
      </c>
    </row>
    <row r="21" spans="1:34">
      <c r="A21">
        <v>22</v>
      </c>
      <c r="B21" s="128" t="s">
        <v>2243</v>
      </c>
      <c r="C21" s="135">
        <v>9.0712199999999996E-3</v>
      </c>
      <c r="D21" s="135">
        <v>3.8E-3</v>
      </c>
      <c r="E21" s="135">
        <v>9.0712199999999996E-3</v>
      </c>
      <c r="F21" s="135">
        <v>3.0226490000000002E-2</v>
      </c>
      <c r="G21" s="135">
        <v>1.8564819999999999E-2</v>
      </c>
      <c r="H21" s="135">
        <v>9.1000000000000004E-3</v>
      </c>
      <c r="I21" s="135">
        <v>1.0005833213151851E-2</v>
      </c>
      <c r="J21" s="135">
        <v>1.15E-2</v>
      </c>
      <c r="K21" s="135">
        <v>1.18E-2</v>
      </c>
      <c r="L21" s="135">
        <v>1.14E-2</v>
      </c>
      <c r="M21" s="135">
        <v>1.0699999999999999E-2</v>
      </c>
      <c r="N21" s="135">
        <v>1.03E-2</v>
      </c>
      <c r="O21" s="135">
        <v>9.7000000000000003E-3</v>
      </c>
      <c r="P21" s="135">
        <v>1.065778240262572E-2</v>
      </c>
      <c r="Q21" s="135">
        <v>1.197619738488487E-2</v>
      </c>
      <c r="R21" s="135">
        <v>1.2411358346064549E-2</v>
      </c>
      <c r="S21" s="135">
        <v>9.4696953920336835E-3</v>
      </c>
      <c r="T21" s="135">
        <v>1.5917500000000001E-2</v>
      </c>
      <c r="U21" s="135">
        <v>1.5517E-2</v>
      </c>
      <c r="V21" s="135">
        <v>1.3014299999999999E-2</v>
      </c>
      <c r="W21" s="135">
        <v>3.0433499999999999E-2</v>
      </c>
      <c r="X21" s="135">
        <v>2.70297E-2</v>
      </c>
      <c r="Y21" s="135">
        <v>1.0711699999999999E-2</v>
      </c>
      <c r="Z21" s="135">
        <v>4.1645899999999993E-2</v>
      </c>
      <c r="AA21" s="135">
        <v>1.39153E-2</v>
      </c>
      <c r="AB21" s="135">
        <v>6.7474199999999998E-2</v>
      </c>
      <c r="AC21" s="135">
        <v>6.9276199999999996E-2</v>
      </c>
      <c r="AD21" s="135">
        <v>6.3269599999999995E-2</v>
      </c>
      <c r="AE21" s="135">
        <v>4.30474E-2</v>
      </c>
      <c r="AF21" s="135">
        <v>-1.3899999999999999E-2</v>
      </c>
      <c r="AG21" s="135">
        <v>1.6718400000000001E-2</v>
      </c>
      <c r="AH21" s="135">
        <v>2.9332199999999999E-2</v>
      </c>
    </row>
    <row r="22" spans="1:34">
      <c r="A22">
        <v>21</v>
      </c>
      <c r="B22" s="128" t="s">
        <v>2244</v>
      </c>
      <c r="C22" s="137">
        <v>8.6751199999999997E-3</v>
      </c>
      <c r="D22" s="137">
        <v>-2.0000000000000001E-4</v>
      </c>
      <c r="E22" s="137">
        <v>8.6751199999999997E-3</v>
      </c>
      <c r="F22" s="137">
        <v>6.5429550000000003E-2</v>
      </c>
      <c r="G22" s="137">
        <v>-1.0420200000000001E-3</v>
      </c>
      <c r="H22" s="137">
        <v>8.6999999999999994E-3</v>
      </c>
      <c r="I22" s="137">
        <v>1.028144760955008E-2</v>
      </c>
      <c r="J22" s="137">
        <v>1.0800000000000001E-2</v>
      </c>
      <c r="K22" s="137">
        <v>0.01</v>
      </c>
      <c r="L22" s="137">
        <v>1.0800000000000001E-2</v>
      </c>
      <c r="M22" s="137">
        <v>1.1599999999999999E-2</v>
      </c>
      <c r="N22" s="137">
        <v>9.7000000000000003E-3</v>
      </c>
      <c r="O22" s="137">
        <v>1.0200000000000001E-2</v>
      </c>
      <c r="P22" s="137">
        <v>1.0174706856521E-2</v>
      </c>
      <c r="Q22" s="137">
        <v>1.0335841636782471E-2</v>
      </c>
      <c r="R22" s="137">
        <v>1.103352269373792E-2</v>
      </c>
      <c r="S22" s="137">
        <v>9.3164187432734913E-3</v>
      </c>
      <c r="T22" s="137">
        <v>1.47169E-2</v>
      </c>
      <c r="U22" s="137">
        <v>8.091000000000001E-3</v>
      </c>
      <c r="V22" s="137">
        <v>6.2709999999999997E-3</v>
      </c>
      <c r="W22" s="137">
        <v>4.5519999999999996E-3</v>
      </c>
      <c r="X22" s="137">
        <v>6.169E-3</v>
      </c>
      <c r="Y22" s="137">
        <v>1.1613399999999999E-2</v>
      </c>
      <c r="Z22" s="137">
        <v>2.2626E-2</v>
      </c>
      <c r="AA22" s="137">
        <v>6.8770000000000003E-3</v>
      </c>
      <c r="AB22" s="137">
        <v>4.5051800000000003E-2</v>
      </c>
      <c r="AC22" s="137">
        <v>5.0257799999999998E-2</v>
      </c>
      <c r="AD22" s="137">
        <v>2.40276E-2</v>
      </c>
      <c r="AE22" s="137">
        <v>7.4850000000000003E-3</v>
      </c>
      <c r="AF22" s="137">
        <v>4.0046099999999987E-2</v>
      </c>
      <c r="AG22" s="137">
        <v>6.5775699999999993E-2</v>
      </c>
      <c r="AH22" s="137">
        <v>1.3515599999999999E-2</v>
      </c>
    </row>
    <row r="23" spans="1:34">
      <c r="A23">
        <v>20</v>
      </c>
      <c r="B23" s="128" t="s">
        <v>2245</v>
      </c>
      <c r="C23" s="135">
        <v>8.3425199999999991E-3</v>
      </c>
      <c r="D23" s="135">
        <v>4.4000000000000003E-3</v>
      </c>
      <c r="E23" s="135">
        <v>8.3515700000000009E-3</v>
      </c>
      <c r="F23" s="135">
        <v>-3.0790049999999999E-2</v>
      </c>
      <c r="G23" s="135">
        <v>-3.6791490000000003E-2</v>
      </c>
      <c r="H23" s="135">
        <v>8.3999999999999995E-3</v>
      </c>
      <c r="I23" s="135">
        <v>9.3407905147460113E-3</v>
      </c>
      <c r="J23" s="135">
        <v>1.04E-2</v>
      </c>
      <c r="K23" s="135">
        <v>1.2800000000000001E-2</v>
      </c>
      <c r="L23" s="135">
        <v>1.12E-2</v>
      </c>
      <c r="M23" s="135">
        <v>8.8999999999999999E-3</v>
      </c>
      <c r="N23" s="135">
        <v>8.8999999999999999E-3</v>
      </c>
      <c r="O23" s="135">
        <v>7.6E-3</v>
      </c>
      <c r="P23" s="135">
        <v>9.5897075130100262E-3</v>
      </c>
      <c r="Q23" s="135">
        <v>9.3145174263753461E-3</v>
      </c>
      <c r="R23" s="135">
        <v>1.061993039600417E-2</v>
      </c>
      <c r="S23" s="135">
        <v>1.127390946970741E-2</v>
      </c>
      <c r="T23" s="135">
        <v>1.5718699999999999E-2</v>
      </c>
      <c r="U23" s="135">
        <v>1.32158E-2</v>
      </c>
      <c r="V23" s="135">
        <v>3.137E-3</v>
      </c>
      <c r="W23" s="135">
        <v>5.48656E-2</v>
      </c>
      <c r="X23" s="135">
        <v>1.5418400000000001E-2</v>
      </c>
      <c r="Y23" s="135">
        <v>8.9105999999999994E-3</v>
      </c>
      <c r="Z23" s="135">
        <v>3.2038400000000002E-2</v>
      </c>
      <c r="AA23" s="135">
        <v>1.6619800000000001E-2</v>
      </c>
      <c r="AB23" s="135">
        <v>-3.7600000000000001E-2</v>
      </c>
      <c r="AC23" s="135">
        <v>-1.83E-2</v>
      </c>
      <c r="AD23" s="135">
        <v>-2.8999999999999998E-3</v>
      </c>
      <c r="AE23" s="135">
        <v>2.4228900000000001E-2</v>
      </c>
      <c r="AF23" s="135">
        <v>-1.9900000000000001E-2</v>
      </c>
      <c r="AG23" s="135">
        <v>-3.5200000000000002E-2</v>
      </c>
      <c r="AH23" s="135">
        <v>-2.2599999999999999E-2</v>
      </c>
    </row>
    <row r="24" spans="1:34">
      <c r="A24">
        <v>19</v>
      </c>
      <c r="B24" s="128" t="s">
        <v>2246</v>
      </c>
      <c r="C24" s="137">
        <v>9.2795799999999991E-3</v>
      </c>
      <c r="D24" s="137">
        <v>5.6000000000000008E-3</v>
      </c>
      <c r="E24" s="137">
        <v>9.2795799999999991E-3</v>
      </c>
      <c r="F24" s="137">
        <v>-1.5954840000000001E-2</v>
      </c>
      <c r="G24" s="137">
        <v>6.0534869999999998E-2</v>
      </c>
      <c r="H24" s="137">
        <v>9.2999999999999992E-3</v>
      </c>
      <c r="I24" s="137">
        <v>9.6226443276299367E-3</v>
      </c>
      <c r="J24" s="137">
        <v>9.7999999999999997E-3</v>
      </c>
      <c r="K24" s="137">
        <v>8.6E-3</v>
      </c>
      <c r="L24" s="137">
        <v>9.2999999999999992E-3</v>
      </c>
      <c r="M24" s="137">
        <v>1.04E-2</v>
      </c>
      <c r="N24" s="137">
        <v>9.5999999999999992E-3</v>
      </c>
      <c r="O24" s="137">
        <v>6.6E-3</v>
      </c>
      <c r="P24" s="137">
        <v>1.0467146674116631E-2</v>
      </c>
      <c r="Q24" s="137">
        <v>1.339331229204954E-2</v>
      </c>
      <c r="R24" s="137">
        <v>1.160263072535095E-2</v>
      </c>
      <c r="S24" s="137">
        <v>7.8186146542000845E-3</v>
      </c>
      <c r="T24" s="137">
        <v>8.6920000000000001E-3</v>
      </c>
      <c r="U24" s="137">
        <v>9.3989999999999994E-3</v>
      </c>
      <c r="V24" s="137">
        <v>1.818E-3</v>
      </c>
      <c r="W24" s="137">
        <v>1.41151E-2</v>
      </c>
      <c r="X24" s="137">
        <v>4.8509999999999994E-3</v>
      </c>
      <c r="Y24" s="137">
        <v>1.04111E-2</v>
      </c>
      <c r="Z24" s="137">
        <v>2.8330500000000002E-2</v>
      </c>
      <c r="AA24" s="137">
        <v>-2.2000000000000001E-3</v>
      </c>
      <c r="AB24" s="137">
        <v>8.8000000000000003E-4</v>
      </c>
      <c r="AC24" s="137">
        <v>-1.2999999999999999E-3</v>
      </c>
      <c r="AD24" s="137">
        <v>-8.0000000000000002E-3</v>
      </c>
      <c r="AE24" s="137">
        <v>-3.7199999999999997E-2</v>
      </c>
      <c r="AF24" s="137">
        <v>-1.09E-2</v>
      </c>
      <c r="AG24" s="137">
        <v>-5.1000000000000004E-3</v>
      </c>
      <c r="AH24" s="137">
        <v>1.0511299999999999E-2</v>
      </c>
    </row>
    <row r="25" spans="1:34">
      <c r="A25">
        <v>18</v>
      </c>
      <c r="B25" s="128" t="s">
        <v>2247</v>
      </c>
      <c r="C25" s="135">
        <v>7.9118799999999996E-3</v>
      </c>
      <c r="D25" s="135">
        <v>3.8999999999999998E-3</v>
      </c>
      <c r="E25" s="135">
        <v>7.9299000000000001E-3</v>
      </c>
      <c r="F25" s="135">
        <v>-3.1188009999999999E-2</v>
      </c>
      <c r="G25" s="135">
        <v>4.7698989999999997E-2</v>
      </c>
      <c r="H25" s="135">
        <v>7.9000000000000008E-3</v>
      </c>
      <c r="I25" s="135">
        <v>8.3187705098370923E-3</v>
      </c>
      <c r="J25" s="135">
        <v>8.3000000000000001E-3</v>
      </c>
      <c r="K25" s="135">
        <v>3.0000000000000001E-3</v>
      </c>
      <c r="L25" s="135">
        <v>8.3000000000000001E-3</v>
      </c>
      <c r="M25" s="135">
        <v>8.0000000000000002E-3</v>
      </c>
      <c r="N25" s="135">
        <v>8.6E-3</v>
      </c>
      <c r="O25" s="135">
        <v>6.4000000000000003E-3</v>
      </c>
      <c r="P25" s="135">
        <v>8.4579721596449442E-3</v>
      </c>
      <c r="Q25" s="135">
        <v>9.7914689749141193E-3</v>
      </c>
      <c r="R25" s="135">
        <v>9.8363847095170875E-3</v>
      </c>
      <c r="S25" s="135">
        <v>9.1718110742251557E-3</v>
      </c>
      <c r="T25" s="135">
        <v>7.3920000000000001E-3</v>
      </c>
      <c r="U25" s="135">
        <v>9.8123000000000012E-3</v>
      </c>
      <c r="V25" s="135">
        <v>-5.5000000000000014E-3</v>
      </c>
      <c r="W25" s="135">
        <v>1.9324399999999999E-2</v>
      </c>
      <c r="X25" s="135">
        <v>3.5144300000000003E-2</v>
      </c>
      <c r="Y25" s="135">
        <v>8.0099999999999998E-3</v>
      </c>
      <c r="Z25" s="135">
        <v>3.5444700000000003E-2</v>
      </c>
      <c r="AA25" s="135">
        <v>3.2541E-2</v>
      </c>
      <c r="AB25" s="135">
        <v>-8.1799999999999998E-2</v>
      </c>
      <c r="AC25" s="135">
        <v>-2.8400000000000002E-2</v>
      </c>
      <c r="AD25" s="135">
        <v>-7.7699999999999991E-2</v>
      </c>
      <c r="AE25" s="135">
        <v>-0.1091</v>
      </c>
      <c r="AF25" s="135">
        <v>-8.0000000000000004E-4</v>
      </c>
      <c r="AG25" s="135">
        <v>-4.9599999999999998E-2</v>
      </c>
      <c r="AH25" s="135">
        <v>3.3E-4</v>
      </c>
    </row>
    <row r="26" spans="1:34">
      <c r="A26">
        <v>17</v>
      </c>
      <c r="B26" s="128" t="s">
        <v>2248</v>
      </c>
      <c r="C26" s="137">
        <v>9.2784400000000006E-3</v>
      </c>
      <c r="D26" s="137">
        <v>5.1999999999999998E-3</v>
      </c>
      <c r="E26" s="137">
        <v>9.3143099999999993E-3</v>
      </c>
      <c r="F26" s="137">
        <v>-4.2846529999999987E-2</v>
      </c>
      <c r="G26" s="137">
        <v>2.2928879999999999E-2</v>
      </c>
      <c r="H26" s="137">
        <v>8.8000000000000005E-3</v>
      </c>
      <c r="I26" s="137">
        <v>9.3471750975269163E-3</v>
      </c>
      <c r="J26" s="137">
        <v>0.01</v>
      </c>
      <c r="K26" s="137">
        <v>6.8999999999999999E-3</v>
      </c>
      <c r="L26" s="137">
        <v>4.7000000000000002E-3</v>
      </c>
      <c r="M26" s="137">
        <v>4.5999999999999999E-3</v>
      </c>
      <c r="N26" s="137">
        <v>8.3000000000000001E-3</v>
      </c>
      <c r="O26" s="137">
        <v>6.1000000000000004E-3</v>
      </c>
      <c r="P26" s="137">
        <v>8.423683333345533E-3</v>
      </c>
      <c r="Q26" s="137">
        <v>9.9928923384775548E-3</v>
      </c>
      <c r="R26" s="137">
        <v>1.130531533451617E-2</v>
      </c>
      <c r="S26" s="137">
        <v>5.6840351531448619E-3</v>
      </c>
      <c r="T26" s="137">
        <v>9.1970000000000003E-3</v>
      </c>
      <c r="U26" s="137">
        <v>7.378E-3</v>
      </c>
      <c r="V26" s="137">
        <v>-1.7100000000000001E-2</v>
      </c>
      <c r="W26" s="137">
        <v>3.7540400000000002E-2</v>
      </c>
      <c r="X26" s="137">
        <v>2.0219999999999999E-3</v>
      </c>
      <c r="Y26" s="137">
        <v>4.6489999999999986E-3</v>
      </c>
      <c r="Z26" s="137">
        <v>3.9942999999999999E-2</v>
      </c>
      <c r="AA26" s="137">
        <v>2.12228E-2</v>
      </c>
      <c r="AB26" s="137">
        <v>-7.7299999999999994E-2</v>
      </c>
      <c r="AC26" s="137">
        <v>-2.8799999999999999E-2</v>
      </c>
      <c r="AD26" s="137">
        <v>-9.2799999999999994E-2</v>
      </c>
      <c r="AE26" s="137">
        <v>-7.8100000000000003E-2</v>
      </c>
      <c r="AF26" s="137">
        <v>-5.3499999999999999E-2</v>
      </c>
      <c r="AG26" s="137">
        <v>-1.4E-2</v>
      </c>
      <c r="AH26" s="137">
        <v>-4.1000000000000003E-3</v>
      </c>
    </row>
    <row r="27" spans="1:34">
      <c r="A27">
        <v>16</v>
      </c>
      <c r="B27" s="128" t="s">
        <v>2249</v>
      </c>
      <c r="C27" s="135">
        <v>1.009643E-2</v>
      </c>
      <c r="D27" s="135">
        <v>1.6000000000000001E-3</v>
      </c>
      <c r="E27" s="135">
        <v>1.013201E-2</v>
      </c>
      <c r="F27" s="135">
        <v>4.8647940000000001E-2</v>
      </c>
      <c r="G27" s="135">
        <v>-5.8492000000000002E-2</v>
      </c>
      <c r="H27" s="135">
        <v>1.01E-2</v>
      </c>
      <c r="I27" s="135">
        <v>1.0668102963813819E-2</v>
      </c>
      <c r="J27" s="135">
        <v>1.21E-2</v>
      </c>
      <c r="K27" s="135">
        <v>1.01E-2</v>
      </c>
      <c r="L27" s="135">
        <v>1.1900000000000001E-2</v>
      </c>
      <c r="M27" s="135">
        <v>1.26E-2</v>
      </c>
      <c r="N27" s="135">
        <v>1.12E-2</v>
      </c>
      <c r="O27" s="135">
        <v>1.34E-2</v>
      </c>
      <c r="P27" s="135">
        <v>1.150647040827479E-2</v>
      </c>
      <c r="Q27" s="135">
        <v>1.23231434879032E-2</v>
      </c>
      <c r="R27" s="135">
        <v>1.223431638677175E-2</v>
      </c>
      <c r="S27" s="135">
        <v>1.12484887405937E-2</v>
      </c>
      <c r="T27" s="135">
        <v>6.463E-3</v>
      </c>
      <c r="U27" s="135">
        <v>8.1799999999999998E-3</v>
      </c>
      <c r="V27" s="135">
        <v>2.5325E-2</v>
      </c>
      <c r="W27" s="135">
        <v>1.4814600000000001E-2</v>
      </c>
      <c r="X27" s="135">
        <v>3.9379999999999997E-3</v>
      </c>
      <c r="Y27" s="135">
        <v>1.2612399999999999E-2</v>
      </c>
      <c r="Z27" s="135">
        <v>-2.0799999999999999E-2</v>
      </c>
      <c r="AA27" s="135">
        <v>1.56154E-2</v>
      </c>
      <c r="AB27" s="135">
        <v>8.3382399999999995E-2</v>
      </c>
      <c r="AC27" s="135">
        <v>5.47541E-2</v>
      </c>
      <c r="AD27" s="135">
        <v>7.2571800000000006E-2</v>
      </c>
      <c r="AE27" s="135">
        <v>8.1580600000000003E-2</v>
      </c>
      <c r="AF27" s="135">
        <v>2.24222E-2</v>
      </c>
      <c r="AG27" s="135">
        <v>5.1751199999999997E-2</v>
      </c>
      <c r="AH27" s="135">
        <v>5.6255600000000003E-2</v>
      </c>
    </row>
    <row r="28" spans="1:34">
      <c r="A28">
        <v>15</v>
      </c>
      <c r="B28" s="128" t="s">
        <v>2250</v>
      </c>
      <c r="C28" s="137">
        <v>9.8532200000000011E-3</v>
      </c>
      <c r="D28" s="137">
        <v>1.3100000000000001E-2</v>
      </c>
      <c r="E28" s="137">
        <v>9.8532200000000011E-3</v>
      </c>
      <c r="F28" s="137">
        <v>-2.644668E-2</v>
      </c>
      <c r="G28" s="137">
        <v>3.2074899999999999E-3</v>
      </c>
      <c r="H28" s="137">
        <v>9.9000000000000008E-3</v>
      </c>
      <c r="I28" s="137">
        <v>1.018593394849532E-2</v>
      </c>
      <c r="J28" s="137">
        <v>1.0999999999999999E-2</v>
      </c>
      <c r="K28" s="137">
        <v>1.23E-2</v>
      </c>
      <c r="L28" s="137">
        <v>1.2E-2</v>
      </c>
      <c r="M28" s="137">
        <v>1.2699999999999999E-2</v>
      </c>
      <c r="N28" s="137">
        <v>1.0699999999999999E-2</v>
      </c>
      <c r="O28" s="137">
        <v>1.0699999999999999E-2</v>
      </c>
      <c r="P28" s="137">
        <v>1.0387098904010241E-2</v>
      </c>
      <c r="Q28" s="137">
        <v>1.0955931196107381E-2</v>
      </c>
      <c r="R28" s="137">
        <v>1.180918612172022E-2</v>
      </c>
      <c r="S28" s="137">
        <v>1.19812019709411E-2</v>
      </c>
      <c r="T28" s="137">
        <v>1.61163E-2</v>
      </c>
      <c r="U28" s="137">
        <v>8.5850000000000006E-3</v>
      </c>
      <c r="V28" s="137">
        <v>5.9589999999999999E-3</v>
      </c>
      <c r="W28" s="137">
        <v>1.32134E-2</v>
      </c>
      <c r="X28" s="137">
        <v>-1.06E-2</v>
      </c>
      <c r="Y28" s="137">
        <v>1.2712899999999999E-2</v>
      </c>
      <c r="Z28" s="137">
        <v>1.12113E-2</v>
      </c>
      <c r="AA28" s="137">
        <v>5.3530000000000001E-3</v>
      </c>
      <c r="AB28" s="137">
        <v>-5.6300000000000003E-2</v>
      </c>
      <c r="AC28" s="137">
        <v>-1.66E-2</v>
      </c>
      <c r="AD28" s="137">
        <v>-1.43E-2</v>
      </c>
      <c r="AE28" s="137">
        <v>-1.11E-2</v>
      </c>
      <c r="AF28" s="137">
        <v>-2.92E-2</v>
      </c>
      <c r="AG28" s="137">
        <v>-2.8899999999999999E-2</v>
      </c>
      <c r="AH28" s="137">
        <v>-1.1999999999999999E-3</v>
      </c>
    </row>
    <row r="29" spans="1:34">
      <c r="A29">
        <v>14</v>
      </c>
      <c r="B29" s="128" t="s">
        <v>2251</v>
      </c>
      <c r="C29" s="135">
        <v>9.6050400000000005E-3</v>
      </c>
      <c r="D29" s="135">
        <v>5.6000000000000008E-3</v>
      </c>
      <c r="E29" s="135">
        <v>9.640300000000001E-3</v>
      </c>
      <c r="F29" s="135">
        <v>6.0753300000000003E-2</v>
      </c>
      <c r="G29" s="135">
        <v>-1.8225959999999999E-2</v>
      </c>
      <c r="H29" s="135">
        <v>9.5999999999999992E-3</v>
      </c>
      <c r="I29" s="135">
        <v>1.0083319482242061E-2</v>
      </c>
      <c r="J29" s="135">
        <v>1.12E-2</v>
      </c>
      <c r="K29" s="135">
        <v>1.06E-2</v>
      </c>
      <c r="L29" s="135">
        <v>1.14E-2</v>
      </c>
      <c r="M29" s="135">
        <v>1.0999999999999999E-2</v>
      </c>
      <c r="N29" s="135">
        <v>1.0500000000000001E-2</v>
      </c>
      <c r="O29" s="135">
        <v>1.0200000000000001E-2</v>
      </c>
      <c r="P29" s="135">
        <v>9.2071297285332143E-3</v>
      </c>
      <c r="Q29" s="135">
        <v>1.032190868765492E-2</v>
      </c>
      <c r="R29" s="135">
        <v>1.147096147690041E-2</v>
      </c>
      <c r="S29" s="135">
        <v>1.077513161750487E-2</v>
      </c>
      <c r="T29" s="135">
        <v>1.2713199999999999E-2</v>
      </c>
      <c r="U29" s="135">
        <v>9.6989999999999993E-3</v>
      </c>
      <c r="V29" s="135">
        <v>1.3614100000000001E-2</v>
      </c>
      <c r="W29" s="135">
        <v>2.1922799999999999E-2</v>
      </c>
      <c r="X29" s="135">
        <v>-2.1499999999999998E-2</v>
      </c>
      <c r="Y29" s="135">
        <v>1.1011399999999999E-2</v>
      </c>
      <c r="Z29" s="135">
        <v>-1.44E-2</v>
      </c>
      <c r="AA29" s="135">
        <v>5.5560000000000002E-3</v>
      </c>
      <c r="AB29" s="135">
        <v>6.0963400000000001E-2</v>
      </c>
      <c r="AC29" s="135">
        <v>-2.8999999999999998E-3</v>
      </c>
      <c r="AD29" s="135">
        <v>2.41251E-2</v>
      </c>
      <c r="AE29" s="135">
        <v>1.6016599999999999E-2</v>
      </c>
      <c r="AF29" s="135">
        <v>2.33242E-2</v>
      </c>
      <c r="AG29" s="135">
        <v>5.2254299999999997E-2</v>
      </c>
      <c r="AH29" s="135">
        <v>4.8750700000000001E-2</v>
      </c>
    </row>
    <row r="30" spans="1:34">
      <c r="A30">
        <v>13</v>
      </c>
      <c r="B30" s="128" t="s">
        <v>2252</v>
      </c>
      <c r="C30" s="137">
        <v>1.05588E-2</v>
      </c>
      <c r="D30" s="137">
        <v>4.3E-3</v>
      </c>
      <c r="E30" s="137">
        <v>1.05588E-2</v>
      </c>
      <c r="F30" s="137">
        <v>3.6906550000000003E-2</v>
      </c>
      <c r="G30" s="137">
        <v>-1.4175750000000001E-2</v>
      </c>
      <c r="H30" s="137">
        <v>1.06E-2</v>
      </c>
      <c r="I30" s="137">
        <v>1.095395477260697E-2</v>
      </c>
      <c r="J30" s="137">
        <v>1.24E-2</v>
      </c>
      <c r="K30" s="137">
        <v>1.1599999999999999E-2</v>
      </c>
      <c r="L30" s="137">
        <v>1.12E-2</v>
      </c>
      <c r="M30" s="137">
        <v>1.15E-2</v>
      </c>
      <c r="N30" s="137">
        <v>1.12E-2</v>
      </c>
      <c r="O30" s="137">
        <v>1.09E-2</v>
      </c>
      <c r="P30" s="137">
        <v>1.0190120197773661E-2</v>
      </c>
      <c r="Q30" s="137">
        <v>1.3858351041988071E-2</v>
      </c>
      <c r="R30" s="137">
        <v>1.280517724712271E-2</v>
      </c>
      <c r="S30" s="137">
        <v>9.0437830892655668E-3</v>
      </c>
      <c r="T30" s="137">
        <v>6.561E-3</v>
      </c>
      <c r="U30" s="137">
        <v>1.0397E-2</v>
      </c>
      <c r="V30" s="137">
        <v>2.9327700000000002E-2</v>
      </c>
      <c r="W30" s="137">
        <v>2.1199999999999999E-3</v>
      </c>
      <c r="X30" s="137">
        <v>2.6324899999999998E-2</v>
      </c>
      <c r="Y30" s="137">
        <v>1.15108E-2</v>
      </c>
      <c r="Z30" s="137">
        <v>1.1811200000000001E-2</v>
      </c>
      <c r="AA30" s="137">
        <v>1.84174E-2</v>
      </c>
      <c r="AB30" s="137">
        <v>0.15090999999999999</v>
      </c>
      <c r="AC30" s="137">
        <v>9.4989799999999999E-2</v>
      </c>
      <c r="AD30" s="137">
        <v>7.5371300000000002E-2</v>
      </c>
      <c r="AE30" s="137">
        <v>8.5180500000000006E-2</v>
      </c>
      <c r="AF30" s="137">
        <v>9.6391100000000007E-2</v>
      </c>
      <c r="AG30" s="137">
        <v>5.53523E-2</v>
      </c>
      <c r="AH30" s="137">
        <v>9.3188099999999996E-2</v>
      </c>
    </row>
    <row r="31" spans="1:34">
      <c r="A31">
        <v>12</v>
      </c>
      <c r="B31" s="128" t="s">
        <v>2253</v>
      </c>
      <c r="C31" s="135">
        <v>1.137022E-2</v>
      </c>
      <c r="D31" s="135">
        <v>2.5999999999999999E-3</v>
      </c>
      <c r="E31" s="135">
        <v>1.138776E-2</v>
      </c>
      <c r="F31" s="135">
        <v>1.4508729999999999E-2</v>
      </c>
      <c r="G31" s="135">
        <v>8.4616999999999991E-3</v>
      </c>
      <c r="H31" s="135">
        <v>1.14E-2</v>
      </c>
      <c r="I31" s="135">
        <v>1.1956893137024419E-2</v>
      </c>
      <c r="J31" s="135">
        <v>1.3299999999999999E-2</v>
      </c>
      <c r="K31" s="135">
        <v>1.01E-2</v>
      </c>
      <c r="L31" s="135">
        <v>1.2800000000000001E-2</v>
      </c>
      <c r="M31" s="135">
        <v>1.2800000000000001E-2</v>
      </c>
      <c r="N31" s="135">
        <v>1.23E-2</v>
      </c>
      <c r="O31" s="135">
        <v>1.21E-2</v>
      </c>
      <c r="P31" s="135">
        <v>1.203123350814317E-2</v>
      </c>
      <c r="Q31" s="135">
        <v>1.2983274453708621E-2</v>
      </c>
      <c r="R31" s="135">
        <v>1.339321535661187E-2</v>
      </c>
      <c r="S31" s="135">
        <v>1.161037011264421E-2</v>
      </c>
      <c r="T31" s="135">
        <v>1.7014899999999999E-2</v>
      </c>
      <c r="U31" s="135">
        <v>1.2611000000000001E-2</v>
      </c>
      <c r="V31" s="135">
        <v>9.6839999999999999E-3</v>
      </c>
      <c r="W31" s="135">
        <v>2.0818300000000001E-2</v>
      </c>
      <c r="X31" s="135">
        <v>4.1036000000000003E-2</v>
      </c>
      <c r="Y31" s="135">
        <v>1.28112E-2</v>
      </c>
      <c r="Z31" s="135">
        <v>-1.0800000000000001E-2</v>
      </c>
      <c r="AA31" s="135">
        <v>1.2711099999999999E-2</v>
      </c>
      <c r="AB31" s="135">
        <v>8.9578699999999997E-2</v>
      </c>
      <c r="AC31" s="135">
        <v>6.4556699999999995E-2</v>
      </c>
      <c r="AD31" s="135">
        <v>8.6976399999999995E-2</v>
      </c>
      <c r="AE31" s="135">
        <v>0.15590999999999999</v>
      </c>
      <c r="AF31" s="135">
        <v>9.3810000000000004E-3</v>
      </c>
      <c r="AG31" s="135">
        <v>3.2728699999999999E-2</v>
      </c>
      <c r="AH31" s="135">
        <v>8.9278399999999994E-2</v>
      </c>
    </row>
    <row r="32" spans="1:34">
      <c r="A32">
        <v>11</v>
      </c>
      <c r="B32" s="128" t="s">
        <v>2254</v>
      </c>
      <c r="C32" s="137">
        <v>1.0961769999999999E-2</v>
      </c>
      <c r="D32" s="137">
        <v>2.3999999999999998E-3</v>
      </c>
      <c r="E32" s="137">
        <v>1.0970509999999999E-2</v>
      </c>
      <c r="F32" s="137">
        <v>1.3340329999999999E-2</v>
      </c>
      <c r="G32" s="137">
        <v>-4.4073079999999987E-2</v>
      </c>
      <c r="H32" s="137">
        <v>1.0999999999999999E-2</v>
      </c>
      <c r="I32" s="137">
        <v>1.335605640440019E-2</v>
      </c>
      <c r="J32" s="137">
        <v>1.2500000000000001E-2</v>
      </c>
      <c r="K32" s="137">
        <v>1.5599999999999999E-2</v>
      </c>
      <c r="L32" s="137">
        <v>1.1599999999999999E-2</v>
      </c>
      <c r="M32" s="137">
        <v>1.21E-2</v>
      </c>
      <c r="N32" s="137">
        <v>1.1599999999999999E-2</v>
      </c>
      <c r="O32" s="137">
        <v>1.0200000000000001E-2</v>
      </c>
      <c r="P32" s="137">
        <v>5.571996990227035E-3</v>
      </c>
      <c r="Q32" s="137">
        <v>6.4686129451052574E-3</v>
      </c>
      <c r="R32" s="137">
        <v>1.2775122784757009E-2</v>
      </c>
      <c r="S32" s="137">
        <v>1.247577140702183E-2</v>
      </c>
      <c r="T32" s="137">
        <v>1.7015499999999999E-2</v>
      </c>
      <c r="U32" s="137">
        <v>1.1910799999999999E-2</v>
      </c>
      <c r="V32" s="137">
        <v>1.7515900000000001E-2</v>
      </c>
      <c r="W32" s="137">
        <v>9.4850000000000004E-3</v>
      </c>
      <c r="X32" s="137">
        <v>2.1319399999999999E-2</v>
      </c>
      <c r="Y32" s="137">
        <v>1.2111E-2</v>
      </c>
      <c r="Z32" s="137">
        <v>2.73248E-2</v>
      </c>
      <c r="AA32" s="137">
        <v>9.3849999999999992E-3</v>
      </c>
      <c r="AB32" s="137">
        <v>4.339E-3</v>
      </c>
      <c r="AC32" s="137">
        <v>4.6542399999999998E-2</v>
      </c>
      <c r="AD32" s="137">
        <v>2.2620500000000002E-2</v>
      </c>
      <c r="AE32" s="137">
        <v>5.0445900000000002E-2</v>
      </c>
      <c r="AF32" s="137">
        <v>2.36215E-2</v>
      </c>
      <c r="AG32" s="137">
        <v>2.8025499999999998E-2</v>
      </c>
      <c r="AH32" s="137">
        <v>2.0919E-2</v>
      </c>
    </row>
    <row r="33" spans="1:34">
      <c r="A33">
        <v>10</v>
      </c>
      <c r="B33" s="128" t="s">
        <v>2255</v>
      </c>
      <c r="C33" s="135">
        <v>1.2757330000000001E-2</v>
      </c>
      <c r="D33" s="135">
        <v>2.5999999999999999E-3</v>
      </c>
      <c r="E33" s="135">
        <v>1.2757330000000001E-2</v>
      </c>
      <c r="F33" s="135">
        <v>-4.1651840000000002E-2</v>
      </c>
      <c r="G33" s="135">
        <v>2.657089E-2</v>
      </c>
      <c r="H33" s="135">
        <v>1.2800000000000001E-2</v>
      </c>
      <c r="I33" s="135">
        <v>1.362002393723283E-2</v>
      </c>
      <c r="J33" s="135">
        <v>1.4800000000000001E-2</v>
      </c>
      <c r="K33" s="135">
        <v>1.3100000000000001E-2</v>
      </c>
      <c r="L33" s="135">
        <v>1.38E-2</v>
      </c>
      <c r="M33" s="135">
        <v>1.4E-2</v>
      </c>
      <c r="N33" s="135">
        <v>1.3299999999999999E-2</v>
      </c>
      <c r="O33" s="135">
        <v>1.21E-2</v>
      </c>
      <c r="P33" s="135">
        <v>1.8651681311420368E-2</v>
      </c>
      <c r="Q33" s="135">
        <v>1.8297513710734851E-2</v>
      </c>
      <c r="R33" s="135">
        <v>1.4846523531188319E-2</v>
      </c>
      <c r="S33" s="135">
        <v>1.543611230684272E-2</v>
      </c>
      <c r="T33" s="135">
        <v>2.1216599999999999E-2</v>
      </c>
      <c r="U33" s="135">
        <v>1.4411200000000001E-2</v>
      </c>
      <c r="V33" s="135">
        <v>2.6199999999999999E-3</v>
      </c>
      <c r="W33" s="135">
        <v>2.4919500000000001E-2</v>
      </c>
      <c r="X33" s="135">
        <v>8.6670000000000011E-3</v>
      </c>
      <c r="Y33" s="135">
        <v>1.40109E-2</v>
      </c>
      <c r="Z33" s="135">
        <v>-1.5800000000000002E-2</v>
      </c>
      <c r="AA33" s="135">
        <v>1.7129999999999999E-3</v>
      </c>
      <c r="AB33" s="135">
        <v>-9.3700000000000006E-2</v>
      </c>
      <c r="AC33" s="135">
        <v>-6.0199999999999997E-2</v>
      </c>
      <c r="AD33" s="135">
        <v>-7.2700000000000001E-2</v>
      </c>
      <c r="AE33" s="135">
        <v>-0.11210000000000001</v>
      </c>
      <c r="AF33" s="135">
        <v>-8.0100000000000005E-2</v>
      </c>
      <c r="AG33" s="135">
        <v>-3.7000000000000012E-2</v>
      </c>
      <c r="AH33" s="135">
        <v>-1.32E-2</v>
      </c>
    </row>
    <row r="34" spans="1:34">
      <c r="A34">
        <v>9</v>
      </c>
      <c r="B34" s="128" t="s">
        <v>2256</v>
      </c>
      <c r="C34" s="137">
        <v>1.164156E-2</v>
      </c>
      <c r="D34" s="137">
        <v>-1.1000000000000001E-3</v>
      </c>
      <c r="E34" s="137">
        <v>1.164156E-2</v>
      </c>
      <c r="F34" s="137">
        <v>6.2757530000000006E-2</v>
      </c>
      <c r="G34" s="137">
        <v>-3.1363240000000001E-2</v>
      </c>
      <c r="H34" s="137">
        <v>1.1599999999999999E-2</v>
      </c>
      <c r="I34" s="137">
        <v>1.2286169255739001E-2</v>
      </c>
      <c r="J34" s="137">
        <v>1.34E-2</v>
      </c>
      <c r="K34" s="137">
        <v>1.6899999999999998E-2</v>
      </c>
      <c r="L34" s="137">
        <v>1.14E-2</v>
      </c>
      <c r="M34" s="137">
        <v>1.0699999999999999E-2</v>
      </c>
      <c r="N34" s="137">
        <v>1.23E-2</v>
      </c>
      <c r="O34" s="137">
        <v>1.12E-2</v>
      </c>
      <c r="P34" s="137">
        <v>1.05040695329035E-2</v>
      </c>
      <c r="Q34" s="137">
        <v>1.281291097782411E-2</v>
      </c>
      <c r="R34" s="137">
        <v>1.3568166537690329E-2</v>
      </c>
      <c r="S34" s="137">
        <v>1.2390830938534551E-2</v>
      </c>
      <c r="T34" s="137">
        <v>1.8215599999999998E-2</v>
      </c>
      <c r="U34" s="137">
        <v>1.4912699999999999E-2</v>
      </c>
      <c r="V34" s="137">
        <v>1.62138E-2</v>
      </c>
      <c r="W34" s="137">
        <v>1.62139E-2</v>
      </c>
      <c r="X34" s="137">
        <v>2.3189999999999999E-3</v>
      </c>
      <c r="Y34" s="137">
        <v>1.0791E-2</v>
      </c>
      <c r="Z34" s="137">
        <v>4.3737500000000012E-2</v>
      </c>
      <c r="AA34" s="137">
        <v>2.2219099999999999E-2</v>
      </c>
      <c r="AB34" s="137">
        <v>8.4072099999999997E-2</v>
      </c>
      <c r="AC34" s="137">
        <v>6.3454399999999994E-2</v>
      </c>
      <c r="AD34" s="137">
        <v>8.8576000000000002E-2</v>
      </c>
      <c r="AE34" s="137">
        <v>0.13321</v>
      </c>
      <c r="AF34" s="137">
        <v>6.0551899999999999E-2</v>
      </c>
      <c r="AG34" s="137">
        <v>7.5564800000000001E-2</v>
      </c>
      <c r="AH34" s="137">
        <v>8.2971100000000006E-2</v>
      </c>
    </row>
    <row r="35" spans="1:34">
      <c r="A35">
        <v>8</v>
      </c>
      <c r="B35" s="128" t="s">
        <v>2257</v>
      </c>
      <c r="C35" s="135">
        <v>1.219929E-2</v>
      </c>
      <c r="D35" s="135">
        <v>4.7999999999999996E-3</v>
      </c>
      <c r="E35" s="135">
        <v>1.219929E-2</v>
      </c>
      <c r="F35" s="135">
        <v>3.4045279999999997E-2</v>
      </c>
      <c r="G35" s="135">
        <v>-1.9865839999999999E-2</v>
      </c>
      <c r="H35" s="135">
        <v>1.2200000000000001E-2</v>
      </c>
      <c r="I35" s="135">
        <v>1.1940433547236839E-2</v>
      </c>
      <c r="J35" s="135">
        <v>1.2800000000000001E-2</v>
      </c>
      <c r="K35" s="135">
        <v>2.1499999999999998E-2</v>
      </c>
      <c r="L35" s="135">
        <v>8.6999999999999994E-3</v>
      </c>
      <c r="M35" s="135">
        <v>1.38E-2</v>
      </c>
      <c r="N35" s="135">
        <v>1.2800000000000001E-2</v>
      </c>
      <c r="O35" s="135">
        <v>1.17E-2</v>
      </c>
      <c r="P35" s="135">
        <v>1.3647723341843049E-2</v>
      </c>
      <c r="Q35" s="135">
        <v>9.3028484687176505E-3</v>
      </c>
      <c r="R35" s="135">
        <v>1.426483229877107E-2</v>
      </c>
      <c r="S35" s="135">
        <v>1.408276281931342E-2</v>
      </c>
      <c r="T35" s="135">
        <v>3.2326399999999998E-2</v>
      </c>
      <c r="U35" s="135">
        <v>2.1117199999999999E-2</v>
      </c>
      <c r="V35" s="135">
        <v>1.221E-2</v>
      </c>
      <c r="W35" s="135">
        <v>4.1133599999999999E-2</v>
      </c>
      <c r="X35" s="135">
        <v>2.8223100000000001E-2</v>
      </c>
      <c r="Y35" s="135">
        <v>1.38113E-2</v>
      </c>
      <c r="Z35" s="135">
        <v>2.0216499999999998E-2</v>
      </c>
      <c r="AA35" s="135">
        <v>1.91156E-2</v>
      </c>
      <c r="AB35" s="135">
        <v>2.4319899999999998E-2</v>
      </c>
      <c r="AC35" s="135">
        <v>3.8431399999999998E-2</v>
      </c>
      <c r="AD35" s="135">
        <v>6.1049899999999997E-2</v>
      </c>
      <c r="AE35" s="135">
        <v>4.1233700000000012E-2</v>
      </c>
      <c r="AF35" s="135">
        <v>4.2735000000000002E-2</v>
      </c>
      <c r="AG35" s="135">
        <v>2.0816999999999999E-2</v>
      </c>
      <c r="AH35" s="135">
        <v>2.6922000000000001E-2</v>
      </c>
    </row>
    <row r="36" spans="1:34">
      <c r="A36">
        <v>7</v>
      </c>
      <c r="B36" s="128" t="s">
        <v>2258</v>
      </c>
      <c r="C36" s="137">
        <v>1.2757330000000001E-2</v>
      </c>
      <c r="D36" s="137">
        <v>8.9999999999999998E-4</v>
      </c>
      <c r="E36" s="137">
        <v>1.2757330000000001E-2</v>
      </c>
      <c r="F36" s="137">
        <v>2.2589419999999999E-2</v>
      </c>
      <c r="G36" s="137">
        <v>1.235287E-2</v>
      </c>
      <c r="H36" s="137">
        <v>1.2800000000000001E-2</v>
      </c>
      <c r="I36" s="137">
        <v>1.280561458576712E-2</v>
      </c>
      <c r="J36" s="137">
        <v>1.32E-2</v>
      </c>
      <c r="K36" s="137">
        <v>5.0000000000000001E-3</v>
      </c>
      <c r="L36" s="137">
        <v>9.2999999999999992E-3</v>
      </c>
      <c r="M36" s="137">
        <v>1.23E-2</v>
      </c>
      <c r="N36" s="137">
        <v>1.26E-2</v>
      </c>
      <c r="O36" s="137">
        <v>1.24E-2</v>
      </c>
      <c r="P36" s="137">
        <v>1.044559447738602E-2</v>
      </c>
      <c r="Q36" s="137">
        <v>1.1603297400779811E-2</v>
      </c>
      <c r="R36" s="137">
        <v>1.490676411006042E-2</v>
      </c>
      <c r="S36" s="137">
        <v>1.2747393263939919E-2</v>
      </c>
      <c r="T36" s="137">
        <v>-3.3E-3</v>
      </c>
      <c r="U36" s="137">
        <v>4.1310000000000001E-3</v>
      </c>
      <c r="V36" s="137">
        <v>1.33104E-2</v>
      </c>
      <c r="W36" s="137">
        <v>1.2799E-2</v>
      </c>
      <c r="X36" s="137">
        <v>2.1717E-2</v>
      </c>
      <c r="Y36" s="137">
        <v>1.2396000000000001E-2</v>
      </c>
      <c r="Z36" s="137">
        <v>3.02236E-2</v>
      </c>
      <c r="AA36" s="137">
        <v>1.36106E-2</v>
      </c>
      <c r="AB36" s="137">
        <v>-1.2699999999999999E-2</v>
      </c>
      <c r="AC36" s="137">
        <v>1.7113400000000001E-2</v>
      </c>
      <c r="AD36" s="137">
        <v>-6.7000000000000002E-3</v>
      </c>
      <c r="AE36" s="137">
        <v>1.08E-3</v>
      </c>
      <c r="AF36" s="137">
        <v>-8.8999999999999999E-3</v>
      </c>
      <c r="AG36" s="137">
        <v>1.3710699999999999E-2</v>
      </c>
      <c r="AH36" s="137">
        <v>3.05239E-2</v>
      </c>
    </row>
    <row r="37" spans="1:34">
      <c r="A37">
        <v>6</v>
      </c>
      <c r="B37" s="128" t="s">
        <v>2259</v>
      </c>
      <c r="C37" s="135">
        <v>1.052703E-2</v>
      </c>
      <c r="D37" s="135">
        <v>1.8E-3</v>
      </c>
      <c r="E37" s="135">
        <v>1.052703E-2</v>
      </c>
      <c r="F37" s="135">
        <v>6.3739950000000004E-2</v>
      </c>
      <c r="G37" s="135">
        <v>-9.3791199999999995E-3</v>
      </c>
      <c r="H37" s="135">
        <v>1.0500000000000001E-2</v>
      </c>
      <c r="I37" s="135">
        <v>1.047675729337749E-2</v>
      </c>
      <c r="J37" s="135">
        <v>1.1299999999999999E-2</v>
      </c>
      <c r="K37" s="135">
        <v>9.5999999999999992E-3</v>
      </c>
      <c r="L37" s="135">
        <v>1.17E-2</v>
      </c>
      <c r="M37" s="135">
        <v>1.0200000000000001E-2</v>
      </c>
      <c r="N37" s="135">
        <v>1.0800000000000001E-2</v>
      </c>
      <c r="O37" s="135">
        <v>1.04E-2</v>
      </c>
      <c r="P37" s="135">
        <v>1.342047965737136E-2</v>
      </c>
      <c r="Q37" s="135">
        <v>1.2260143370065309E-2</v>
      </c>
      <c r="R37" s="135">
        <v>1.2222130741089019E-2</v>
      </c>
      <c r="S37" s="135">
        <v>1.0864078942927071E-2</v>
      </c>
      <c r="T37" s="135">
        <v>8.8830000000000003E-3</v>
      </c>
      <c r="U37" s="135">
        <v>8.6809999999999995E-3</v>
      </c>
      <c r="V37" s="135">
        <v>1.63155E-2</v>
      </c>
      <c r="W37" s="135">
        <v>3.71352E-2</v>
      </c>
      <c r="X37" s="135">
        <v>1.43135E-2</v>
      </c>
      <c r="Y37" s="135">
        <v>1.0297000000000001E-2</v>
      </c>
      <c r="Z37" s="135">
        <v>5.3489999999999996E-3</v>
      </c>
      <c r="AA37" s="135">
        <v>1.0297000000000001E-2</v>
      </c>
      <c r="AB37" s="135">
        <v>5.7054100000000003E-2</v>
      </c>
      <c r="AC37" s="135">
        <v>5.99569E-2</v>
      </c>
      <c r="AD37" s="135">
        <v>1.3312600000000001E-2</v>
      </c>
      <c r="AE37" s="135">
        <v>8.6582100000000009E-2</v>
      </c>
      <c r="AF37" s="135">
        <v>4.9146599999999999E-2</v>
      </c>
      <c r="AG37" s="135">
        <v>7.1167499999999995E-2</v>
      </c>
      <c r="AH37" s="135">
        <v>3.0729099999999999E-2</v>
      </c>
    </row>
    <row r="38" spans="1:34">
      <c r="A38">
        <v>5</v>
      </c>
      <c r="B38" s="128" t="s">
        <v>2260</v>
      </c>
      <c r="C38" s="137">
        <v>1.219929E-2</v>
      </c>
      <c r="D38" s="137">
        <v>3.3E-3</v>
      </c>
      <c r="E38" s="137">
        <v>1.219929E-2</v>
      </c>
      <c r="F38" s="137">
        <v>1.29076E-2</v>
      </c>
      <c r="G38" s="137">
        <v>3.1609730000000003E-2</v>
      </c>
      <c r="H38" s="137">
        <v>1.2200000000000001E-2</v>
      </c>
      <c r="I38" s="137">
        <v>1.2342599895919021E-2</v>
      </c>
      <c r="J38" s="137">
        <v>1.47E-2</v>
      </c>
      <c r="K38" s="137">
        <v>8.8999999999999999E-3</v>
      </c>
      <c r="L38" s="137">
        <v>1.24E-2</v>
      </c>
      <c r="M38" s="137">
        <v>1.2500000000000001E-2</v>
      </c>
      <c r="N38" s="137">
        <v>1.24E-2</v>
      </c>
      <c r="O38" s="137">
        <v>1.2699999999999999E-2</v>
      </c>
      <c r="P38" s="137">
        <v>1.134172861337457E-2</v>
      </c>
      <c r="Q38" s="137">
        <v>1.064831817211198E-2</v>
      </c>
      <c r="R38" s="137">
        <v>1.400577110111878E-2</v>
      </c>
      <c r="S38" s="137">
        <v>1.1985827715201401E-2</v>
      </c>
      <c r="T38" s="137">
        <v>8.8719999999999997E-3</v>
      </c>
      <c r="U38" s="137">
        <v>8.2660000000000008E-3</v>
      </c>
      <c r="V38" s="137">
        <v>2.722E-3</v>
      </c>
      <c r="W38" s="137">
        <v>1.48121E-2</v>
      </c>
      <c r="X38" s="137">
        <v>9.8799999999999999E-3</v>
      </c>
      <c r="Y38" s="137">
        <v>1.2510200000000001E-2</v>
      </c>
      <c r="Z38" s="137">
        <v>5.1419999999999999E-3</v>
      </c>
      <c r="AA38" s="137">
        <v>9.8799999999999999E-3</v>
      </c>
      <c r="AB38" s="137">
        <v>-4.4200000000000003E-2</v>
      </c>
      <c r="AC38" s="137">
        <v>1.231E-2</v>
      </c>
      <c r="AD38" s="137">
        <v>2.5620899999999999E-2</v>
      </c>
      <c r="AE38" s="137">
        <v>8.5670099999999999E-2</v>
      </c>
      <c r="AF38" s="137">
        <v>-1.17E-2</v>
      </c>
      <c r="AG38" s="137">
        <v>2.9229999999999998E-3</v>
      </c>
      <c r="AH38" s="137">
        <v>2.9423999999999999E-2</v>
      </c>
    </row>
    <row r="39" spans="1:34">
      <c r="A39">
        <v>4</v>
      </c>
      <c r="B39" s="128" t="s">
        <v>2261</v>
      </c>
      <c r="C39" s="135">
        <v>1.164156E-2</v>
      </c>
      <c r="D39" s="135">
        <v>3.3E-3</v>
      </c>
      <c r="E39" s="135">
        <v>1.164156E-2</v>
      </c>
      <c r="F39" s="135">
        <v>0.12560735000000001</v>
      </c>
      <c r="G39" s="135">
        <v>-4.9487499999999997E-2</v>
      </c>
      <c r="H39" s="135">
        <v>1.1599999999999999E-2</v>
      </c>
      <c r="I39" s="135">
        <v>1.198558783094383E-2</v>
      </c>
      <c r="J39" s="135">
        <v>1.3100000000000001E-2</v>
      </c>
      <c r="K39" s="135">
        <v>2.18E-2</v>
      </c>
      <c r="L39" s="135">
        <v>1.2699999999999999E-2</v>
      </c>
      <c r="M39" s="135">
        <v>1.2200000000000001E-2</v>
      </c>
      <c r="N39" s="135">
        <v>1.2200000000000001E-2</v>
      </c>
      <c r="O39" s="135">
        <v>1.12E-2</v>
      </c>
      <c r="P39" s="135">
        <v>1.2680455676279401E-2</v>
      </c>
      <c r="Q39" s="135">
        <v>1.5690305903867999E-2</v>
      </c>
      <c r="R39" s="135">
        <v>1.350580336807727E-2</v>
      </c>
      <c r="S39" s="135">
        <v>1.3419262382618809E-2</v>
      </c>
      <c r="T39" s="135">
        <v>3.1927299999999999E-2</v>
      </c>
      <c r="U39" s="135">
        <v>2.5021399999999999E-2</v>
      </c>
      <c r="V39" s="135">
        <v>1.9216500000000001E-2</v>
      </c>
      <c r="W39" s="135">
        <v>3.0926499999999999E-2</v>
      </c>
      <c r="X39" s="135">
        <v>1.9216500000000001E-2</v>
      </c>
      <c r="Y39" s="135">
        <v>1.22104E-2</v>
      </c>
      <c r="Z39" s="135">
        <v>2.5521800000000001E-2</v>
      </c>
      <c r="AA39" s="135">
        <v>3.1727199999999997E-2</v>
      </c>
      <c r="AB39" s="135">
        <v>1.6113700000000002E-2</v>
      </c>
      <c r="AC39" s="135">
        <v>0.15071000000000001</v>
      </c>
      <c r="AD39" s="135">
        <v>5.6048099999999997E-2</v>
      </c>
      <c r="AE39" s="135">
        <v>6.0752100000000003E-2</v>
      </c>
      <c r="AF39" s="135">
        <v>0.15021000000000001</v>
      </c>
      <c r="AG39" s="135">
        <v>7.2462200000000004E-2</v>
      </c>
      <c r="AH39" s="135">
        <v>5.0042900000000001E-2</v>
      </c>
    </row>
    <row r="40" spans="1:34">
      <c r="A40">
        <v>3</v>
      </c>
      <c r="B40" s="128" t="s">
        <v>2262</v>
      </c>
      <c r="C40" s="137">
        <v>9.9702200000000001E-3</v>
      </c>
      <c r="D40" s="137">
        <v>6.9999999999999993E-3</v>
      </c>
      <c r="E40" s="137">
        <v>9.9702200000000001E-3</v>
      </c>
      <c r="F40" s="137">
        <v>4.0929200000000013E-2</v>
      </c>
      <c r="G40" s="137">
        <v>-1.5410800000000001E-2</v>
      </c>
      <c r="H40" s="137">
        <v>0.01</v>
      </c>
      <c r="I40" s="137">
        <v>1.0135564981914371E-2</v>
      </c>
      <c r="J40" s="137">
        <v>1.06E-2</v>
      </c>
      <c r="K40" s="137">
        <v>4.5999999999999999E-3</v>
      </c>
      <c r="L40" s="137">
        <v>6.3E-3</v>
      </c>
      <c r="M40" s="137">
        <v>8.8999999999999999E-3</v>
      </c>
      <c r="N40" s="137">
        <v>0.01</v>
      </c>
      <c r="O40" s="137">
        <v>1.06E-2</v>
      </c>
      <c r="P40" s="137">
        <v>7.5976490704925403E-3</v>
      </c>
      <c r="Q40" s="137">
        <v>8.2630814849506962E-3</v>
      </c>
      <c r="R40" s="137">
        <v>1.169969936029513E-2</v>
      </c>
      <c r="S40" s="137">
        <v>8.7427454799100524E-3</v>
      </c>
      <c r="T40" s="137">
        <v>4.8479999999999999E-3</v>
      </c>
      <c r="U40" s="137">
        <v>5.0490000000000014E-3</v>
      </c>
      <c r="V40" s="137">
        <v>9.2919999999999999E-3</v>
      </c>
      <c r="W40" s="137">
        <v>1.56156E-2</v>
      </c>
      <c r="X40" s="137">
        <v>4.7460000000000002E-3</v>
      </c>
      <c r="Y40" s="137">
        <v>8.9890000000000005E-3</v>
      </c>
      <c r="Z40" s="137">
        <v>3.1431399999999998E-2</v>
      </c>
      <c r="AA40" s="137">
        <v>1.49149E-2</v>
      </c>
      <c r="AB40" s="137">
        <v>4.4429999999999999E-3</v>
      </c>
      <c r="AC40" s="137">
        <v>4.0039999999999999E-2</v>
      </c>
      <c r="AD40" s="137">
        <v>4.4344300000000003E-2</v>
      </c>
      <c r="AE40" s="137">
        <v>-5.0000000000000001E-4</v>
      </c>
      <c r="AF40" s="137">
        <v>6.0160199999999997E-2</v>
      </c>
      <c r="AG40" s="137">
        <v>5.0250299999999998E-2</v>
      </c>
      <c r="AH40" s="137">
        <v>1.4814799999999999E-2</v>
      </c>
    </row>
    <row r="41" spans="1:34">
      <c r="A41">
        <v>2</v>
      </c>
      <c r="B41" s="128" t="s">
        <v>2263</v>
      </c>
      <c r="C41" s="135">
        <v>1.2129289999999999E-2</v>
      </c>
      <c r="D41" s="135">
        <v>7.1000000000000004E-3</v>
      </c>
      <c r="E41" s="135">
        <v>1.2120540000000001E-2</v>
      </c>
      <c r="F41" s="135">
        <v>-7.0192299999999996E-3</v>
      </c>
      <c r="G41" s="135">
        <v>1.357413E-2</v>
      </c>
      <c r="H41" s="135">
        <v>1.1599999999999999E-2</v>
      </c>
      <c r="I41" s="135">
        <v>1.159898570000628E-2</v>
      </c>
      <c r="J41" s="135">
        <v>1.15E-2</v>
      </c>
      <c r="K41" s="135">
        <v>5.0000000000000001E-4</v>
      </c>
      <c r="L41" s="135">
        <v>-1.1999999999999999E-3</v>
      </c>
      <c r="M41" s="135">
        <v>6.6E-3</v>
      </c>
      <c r="N41" s="135">
        <v>1.06E-2</v>
      </c>
      <c r="O41" s="135">
        <v>1.1299999999999999E-2</v>
      </c>
      <c r="P41" s="135">
        <v>5.9088940938210044E-3</v>
      </c>
      <c r="Q41" s="135">
        <v>7.4620234425175616E-3</v>
      </c>
      <c r="R41" s="135">
        <v>1.363484248284141E-2</v>
      </c>
      <c r="S41" s="135">
        <v>9.3061103790326172E-3</v>
      </c>
      <c r="T41" s="135">
        <v>-4.0000000000000001E-3</v>
      </c>
      <c r="U41" s="135">
        <v>-5.6999999999999993E-3</v>
      </c>
      <c r="V41" s="135">
        <v>-6.4000000000000003E-3</v>
      </c>
      <c r="W41" s="135">
        <v>-2.75E-2</v>
      </c>
      <c r="X41" s="135">
        <v>-3.4200000000000001E-2</v>
      </c>
      <c r="Y41" s="135">
        <v>9.2750000000000003E-3</v>
      </c>
      <c r="Z41" s="135">
        <v>-0.11899999999999999</v>
      </c>
      <c r="AA41" s="135">
        <v>-2E-3</v>
      </c>
      <c r="AB41" s="135">
        <v>-3.7199999999999997E-2</v>
      </c>
      <c r="AC41" s="135">
        <v>-0.1139</v>
      </c>
      <c r="AD41" s="135">
        <v>-7.000000000000001E-4</v>
      </c>
      <c r="AE41" s="135">
        <v>-7.8000000000000014E-3</v>
      </c>
      <c r="AF41" s="135">
        <v>-3.5999999999999997E-2</v>
      </c>
      <c r="AG41" s="135">
        <v>-5.28E-2</v>
      </c>
      <c r="AH41" s="135">
        <v>-5.1000000000000004E-3</v>
      </c>
    </row>
    <row r="42" spans="1:34">
      <c r="A42">
        <v>1</v>
      </c>
      <c r="B42" s="128" t="s">
        <v>2810</v>
      </c>
      <c r="C42" s="137">
        <v>2.1724100000000001E-3</v>
      </c>
      <c r="D42" s="137">
        <v>5.3E-3</v>
      </c>
      <c r="E42" s="137">
        <v>2.1724100000000001E-3</v>
      </c>
      <c r="F42" s="137">
        <v>4.2519100000000002E-3</v>
      </c>
      <c r="G42" s="137">
        <v>-1.0901640000000001E-2</v>
      </c>
      <c r="H42" s="138"/>
      <c r="I42" s="138"/>
      <c r="J42" s="138"/>
      <c r="K42" s="137">
        <v>-0.15</v>
      </c>
      <c r="L42" s="138"/>
      <c r="M42" s="138"/>
      <c r="N42" s="138"/>
      <c r="O42" s="138"/>
      <c r="P42" s="138"/>
      <c r="Q42" s="138"/>
      <c r="R42" s="138"/>
      <c r="S42" s="138"/>
      <c r="T42" s="137">
        <v>-2.2000000000000001E-3</v>
      </c>
      <c r="U42" s="137">
        <v>-2.5000000000000001E-3</v>
      </c>
      <c r="V42" s="137">
        <v>1.6142999999999999E-3</v>
      </c>
      <c r="W42" s="137">
        <v>-8.0000000000000004E-4</v>
      </c>
      <c r="X42" s="137">
        <v>4.3392999999999999E-3</v>
      </c>
      <c r="Y42" s="137">
        <v>4.4099999999999999E-4</v>
      </c>
      <c r="Z42" s="137">
        <v>-4.0000000000000002E-4</v>
      </c>
      <c r="AA42" s="137">
        <v>2.2206999999999999E-3</v>
      </c>
      <c r="AB42" s="137">
        <v>6.1558999999999997E-3</v>
      </c>
      <c r="AC42" s="137">
        <v>1.0596599999999999E-2</v>
      </c>
      <c r="AD42" s="137">
        <v>1.2409999999999999E-2</v>
      </c>
      <c r="AE42" s="137">
        <v>3.6920000000000001E-2</v>
      </c>
      <c r="AF42" s="137">
        <v>1.431E-2</v>
      </c>
      <c r="AG42" s="137">
        <v>4.3399999999999998E-4</v>
      </c>
      <c r="AH42" s="137">
        <v>7.9731000000000003E-3</v>
      </c>
    </row>
    <row r="43" spans="1:34">
      <c r="B43" s="128" t="s">
        <v>1424</v>
      </c>
      <c r="C43" s="3">
        <v>1.2351092067419023E-2</v>
      </c>
      <c r="D43" s="3">
        <v>4.1931849557714784E-3</v>
      </c>
      <c r="E43" s="3">
        <v>1.2352412722551387E-2</v>
      </c>
      <c r="F43" s="3">
        <v>1.816205760356171E-2</v>
      </c>
      <c r="G43" s="3">
        <v>8.3532675354547337E-6</v>
      </c>
      <c r="H43" s="3">
        <v>1.2316846459732522E-2</v>
      </c>
      <c r="I43" s="3">
        <v>1.3356264123927319E-2</v>
      </c>
      <c r="J43" s="3">
        <v>1.4446254420674043E-2</v>
      </c>
      <c r="K43" s="3">
        <v>1.4258022431425266E-2</v>
      </c>
      <c r="L43" s="3">
        <v>1.2450195340129921E-2</v>
      </c>
      <c r="M43" s="3">
        <v>1.3733998792732516E-2</v>
      </c>
      <c r="N43" s="3">
        <v>1.3267516795090195E-2</v>
      </c>
      <c r="O43" s="3">
        <v>1.260533592834534E-2</v>
      </c>
      <c r="P43" s="3">
        <v>1.2433285198851785E-2</v>
      </c>
      <c r="Q43" s="3">
        <v>1.2457505022201554E-2</v>
      </c>
      <c r="R43" s="3">
        <v>1.5479600890689893E-2</v>
      </c>
      <c r="S43" s="3">
        <v>1.2535877565926112E-2</v>
      </c>
      <c r="T43" s="3">
        <v>1.6638926560366363E-2</v>
      </c>
      <c r="U43" s="3">
        <v>1.2119005676943573E-2</v>
      </c>
      <c r="V43" s="3">
        <v>1.0670838098872926E-2</v>
      </c>
      <c r="W43" s="3">
        <v>3.253591447027393E-2</v>
      </c>
      <c r="X43" s="3">
        <v>1.096857049078781E-2</v>
      </c>
      <c r="Y43" s="3">
        <v>1.3879072840322415E-2</v>
      </c>
      <c r="Z43" s="3">
        <v>2.1401225950004044E-3</v>
      </c>
      <c r="AA43" s="3">
        <v>1.3640267499059666E-2</v>
      </c>
      <c r="AB43" s="3">
        <v>1.0742025738097238E-2</v>
      </c>
      <c r="AC43" s="3">
        <v>1.5419629055632322E-2</v>
      </c>
      <c r="AD43" s="3">
        <v>1.7990625973024255E-2</v>
      </c>
      <c r="AE43" s="3">
        <v>2.609117321523402E-2</v>
      </c>
      <c r="AF43" s="3">
        <v>3.7107222781040949E-3</v>
      </c>
      <c r="AG43" s="3">
        <v>2.2842768332833163E-2</v>
      </c>
      <c r="AH43" s="3">
        <v>3.1869306715923695E-2</v>
      </c>
    </row>
    <row r="44" spans="1:34">
      <c r="B44" s="128" t="s">
        <v>2334</v>
      </c>
      <c r="C44" s="3">
        <v>1.1559102869263427E-2</v>
      </c>
      <c r="D44" s="3">
        <v>3.2474873227199552E-3</v>
      </c>
      <c r="E44" s="3">
        <v>1.1560564798775097E-2</v>
      </c>
      <c r="F44" s="3">
        <v>3.0802061135690062E-2</v>
      </c>
      <c r="G44" s="3">
        <v>-7.9234408595960648E-3</v>
      </c>
      <c r="H44" s="3">
        <v>1.1524641505318067E-2</v>
      </c>
      <c r="I44" s="3">
        <v>1.1954378450347081E-2</v>
      </c>
      <c r="J44" s="3">
        <v>1.2799280020127979E-2</v>
      </c>
      <c r="K44" s="3">
        <v>1.1580329372729237E-2</v>
      </c>
      <c r="L44" s="3">
        <v>1.0050645709041017E-2</v>
      </c>
      <c r="M44" s="3">
        <v>1.1464653356031196E-2</v>
      </c>
      <c r="N44" s="3">
        <v>1.1841214838032688E-2</v>
      </c>
      <c r="O44" s="3">
        <v>1.1399704219614115E-2</v>
      </c>
      <c r="P44" s="3">
        <v>1.0993388529661141E-2</v>
      </c>
      <c r="Q44" s="3">
        <v>1.1632153470636952E-2</v>
      </c>
      <c r="R44" s="3">
        <v>1.3468570783249589E-2</v>
      </c>
      <c r="S44" s="3">
        <v>1.1840158163603842E-2</v>
      </c>
      <c r="T44" s="3">
        <v>1.3234529400969475E-2</v>
      </c>
      <c r="U44" s="3">
        <v>1.0871645581281841E-2</v>
      </c>
      <c r="V44" s="3">
        <v>1.1796653988805472E-2</v>
      </c>
      <c r="W44" s="3">
        <v>1.6393070879477722E-2</v>
      </c>
      <c r="X44" s="3">
        <v>1.3470989020976321E-2</v>
      </c>
      <c r="Y44" s="3">
        <v>1.1725802791642037E-2</v>
      </c>
      <c r="Z44" s="3">
        <v>3.7092796124700289E-3</v>
      </c>
      <c r="AA44" s="3">
        <v>1.3462850694201833E-2</v>
      </c>
      <c r="AB44" s="3">
        <v>1.8251971666546796E-2</v>
      </c>
      <c r="AC44" s="3">
        <v>3.2352784111321364E-2</v>
      </c>
      <c r="AD44" s="3">
        <v>3.1838730489688327E-2</v>
      </c>
      <c r="AE44" s="3">
        <v>4.5973361886139763E-2</v>
      </c>
      <c r="AF44" s="3">
        <v>2.7952120430107419E-2</v>
      </c>
      <c r="AG44" s="3">
        <v>2.6981976783148065E-2</v>
      </c>
      <c r="AH44" s="3">
        <v>3.700669058852446E-2</v>
      </c>
    </row>
    <row r="45" spans="1:34">
      <c r="B45" s="128" t="s">
        <v>2335</v>
      </c>
      <c r="C45" s="3">
        <v>1.0245437158235449E-2</v>
      </c>
      <c r="D45" s="3">
        <v>3.8503619672709544E-3</v>
      </c>
      <c r="E45" s="3">
        <v>1.0251368502986136E-2</v>
      </c>
      <c r="F45" s="3">
        <v>1.5989674826652811E-2</v>
      </c>
      <c r="G45" s="3">
        <v>1.8226921778681238E-3</v>
      </c>
      <c r="H45" s="3">
        <v>1.0215520749774942E-2</v>
      </c>
      <c r="I45" s="3">
        <v>1.0859056620076579E-2</v>
      </c>
      <c r="J45" s="3">
        <v>1.1640365285014109E-2</v>
      </c>
      <c r="K45" s="3">
        <v>1.0249781232699373E-2</v>
      </c>
      <c r="L45" s="3">
        <v>1.0157632782108683E-2</v>
      </c>
      <c r="M45" s="3">
        <v>1.0722626315193828E-2</v>
      </c>
      <c r="N45" s="3">
        <v>1.0686402023157182E-2</v>
      </c>
      <c r="O45" s="3">
        <v>1.0060376963470841E-2</v>
      </c>
      <c r="P45" s="3">
        <v>1.0373861001290008E-2</v>
      </c>
      <c r="Q45" s="3">
        <v>1.1170304498236083E-2</v>
      </c>
      <c r="R45" s="3">
        <v>1.2308741894806241E-2</v>
      </c>
      <c r="S45" s="3">
        <v>1.0598892168235841E-2</v>
      </c>
      <c r="T45" s="3">
        <v>1.234525737465697E-2</v>
      </c>
      <c r="U45" s="3">
        <v>9.9875401600733049E-3</v>
      </c>
      <c r="V45" s="3">
        <v>7.6921306708095383E-3</v>
      </c>
      <c r="W45" s="3">
        <v>2.0248143874102009E-2</v>
      </c>
      <c r="X45" s="3">
        <v>8.6725503067497378E-3</v>
      </c>
      <c r="Y45" s="3">
        <v>1.0860502655596349E-2</v>
      </c>
      <c r="Z45" s="3">
        <v>8.3561179366860028E-3</v>
      </c>
      <c r="AA45" s="3">
        <v>1.1569472472052311E-2</v>
      </c>
      <c r="AB45" s="3">
        <v>6.0036068779512064E-3</v>
      </c>
      <c r="AC45" s="3">
        <v>1.5811795480292323E-2</v>
      </c>
      <c r="AD45" s="3">
        <v>1.1999584722403256E-2</v>
      </c>
      <c r="AE45" s="3">
        <v>1.7612541670128046E-2</v>
      </c>
      <c r="AF45" s="3">
        <v>7.7204539530157934E-3</v>
      </c>
      <c r="AG45" s="3">
        <v>1.2903724373183989E-2</v>
      </c>
      <c r="AH45" s="3">
        <v>2.2187897856769778E-2</v>
      </c>
    </row>
    <row r="46" spans="1:34">
      <c r="B46" s="128" t="s">
        <v>2336</v>
      </c>
      <c r="C46" s="3">
        <v>1.0083745079429329E-2</v>
      </c>
      <c r="D46" s="3">
        <v>3.638165292197959E-3</v>
      </c>
      <c r="E46" s="3">
        <v>1.00847203911969E-2</v>
      </c>
      <c r="F46" s="3">
        <v>1.7081980147290121E-2</v>
      </c>
      <c r="G46" s="3">
        <v>7.500706644429922E-4</v>
      </c>
      <c r="H46" s="3">
        <v>1.0060141842824555E-2</v>
      </c>
      <c r="I46" s="3">
        <v>1.0816698721649587E-2</v>
      </c>
      <c r="J46" s="3">
        <v>1.1514971712463629E-2</v>
      </c>
      <c r="K46" s="3">
        <v>1.2215603679101683E-2</v>
      </c>
      <c r="L46" s="3">
        <v>1.0831795219614415E-2</v>
      </c>
      <c r="M46" s="3">
        <v>1.1186614580319221E-2</v>
      </c>
      <c r="N46" s="3">
        <v>1.0779483276387003E-2</v>
      </c>
      <c r="O46" s="3">
        <v>1.0231156057846302E-2</v>
      </c>
      <c r="P46" s="3">
        <v>1.0962665039970565E-2</v>
      </c>
      <c r="Q46" s="3">
        <v>1.1123495998847099E-2</v>
      </c>
      <c r="R46" s="3">
        <v>1.2182995540725994E-2</v>
      </c>
      <c r="S46" s="3">
        <v>1.0668167489731983E-2</v>
      </c>
      <c r="T46" s="3">
        <v>1.3836116519382546E-2</v>
      </c>
      <c r="U46" s="3">
        <v>9.9118339505137598E-3</v>
      </c>
      <c r="V46" s="3">
        <v>8.6666421826835371E-3</v>
      </c>
      <c r="W46" s="3">
        <v>2.0608565701383252E-2</v>
      </c>
      <c r="X46" s="3">
        <v>9.6152362146988413E-3</v>
      </c>
      <c r="Y46" s="3">
        <v>1.1282687955320725E-2</v>
      </c>
      <c r="Z46" s="3">
        <v>2.1669195163103172E-3</v>
      </c>
      <c r="AA46" s="3">
        <v>1.129825373380644E-2</v>
      </c>
      <c r="AB46" s="3">
        <v>1.0027416301752856E-2</v>
      </c>
      <c r="AC46" s="3">
        <v>1.676329853501235E-2</v>
      </c>
      <c r="AD46" s="3">
        <v>1.5539764218488239E-2</v>
      </c>
      <c r="AE46" s="3">
        <v>1.8252993805934148E-2</v>
      </c>
      <c r="AF46" s="3">
        <v>7.7618750703478678E-3</v>
      </c>
      <c r="AG46" s="3">
        <v>1.9136040323594949E-2</v>
      </c>
      <c r="AH46" s="3">
        <v>2.3058839565743172E-2</v>
      </c>
    </row>
    <row r="47" spans="1:34">
      <c r="B47" s="130" t="s">
        <v>240</v>
      </c>
      <c r="C47" s="131" t="s">
        <v>1494</v>
      </c>
      <c r="D47" s="131" t="s">
        <v>2464</v>
      </c>
      <c r="E47" s="131" t="s">
        <v>2465</v>
      </c>
      <c r="F47" s="131" t="s">
        <v>2466</v>
      </c>
      <c r="G47" s="131" t="s">
        <v>2467</v>
      </c>
      <c r="H47" s="144" t="s">
        <v>2860</v>
      </c>
      <c r="I47" s="144" t="s">
        <v>2861</v>
      </c>
      <c r="J47" s="144" t="s">
        <v>2834</v>
      </c>
      <c r="K47" s="144" t="s">
        <v>2862</v>
      </c>
      <c r="L47" s="144" t="s">
        <v>2864</v>
      </c>
      <c r="M47" s="144" t="s">
        <v>2837</v>
      </c>
      <c r="N47" s="144" t="s">
        <v>2865</v>
      </c>
      <c r="O47" s="144" t="s">
        <v>2866</v>
      </c>
      <c r="P47" s="144" t="s">
        <v>2867</v>
      </c>
      <c r="Q47" s="144" t="s">
        <v>2838</v>
      </c>
      <c r="R47" s="144" t="s">
        <v>2840</v>
      </c>
      <c r="S47" s="144" t="s">
        <v>2869</v>
      </c>
      <c r="T47" s="145" t="s">
        <v>2873</v>
      </c>
      <c r="U47" s="145" t="s">
        <v>2874</v>
      </c>
      <c r="V47" s="145" t="s">
        <v>2876</v>
      </c>
      <c r="W47" s="145" t="s">
        <v>2842</v>
      </c>
      <c r="X47" s="146" t="s">
        <v>2845</v>
      </c>
      <c r="Y47" s="146" t="s">
        <v>2846</v>
      </c>
      <c r="Z47" s="146" t="s">
        <v>2848</v>
      </c>
      <c r="AA47" s="146" t="s">
        <v>2881</v>
      </c>
      <c r="AB47" s="146" t="s">
        <v>2884</v>
      </c>
      <c r="AC47" s="146" t="s">
        <v>2851</v>
      </c>
      <c r="AD47" s="147" t="s">
        <v>2855</v>
      </c>
      <c r="AE47" s="147" t="s">
        <v>2856</v>
      </c>
      <c r="AF47" s="147" t="s">
        <v>2889</v>
      </c>
      <c r="AG47" s="147" t="s">
        <v>2890</v>
      </c>
      <c r="AH47" s="148" t="s">
        <v>2857</v>
      </c>
    </row>
    <row r="53" spans="1:11">
      <c r="A53" t="s">
        <v>1266</v>
      </c>
      <c r="B53" s="130" t="s">
        <v>240</v>
      </c>
      <c r="C53" t="s">
        <v>1424</v>
      </c>
      <c r="D53" t="s">
        <v>2334</v>
      </c>
      <c r="E53" t="s">
        <v>2335</v>
      </c>
      <c r="F53" t="s">
        <v>2336</v>
      </c>
      <c r="G53" t="s">
        <v>2894</v>
      </c>
      <c r="H53" t="s">
        <v>2895</v>
      </c>
      <c r="I53" t="s">
        <v>2896</v>
      </c>
      <c r="J53" t="s">
        <v>255</v>
      </c>
    </row>
    <row r="54" spans="1:11">
      <c r="A54">
        <v>27</v>
      </c>
      <c r="B54" s="145" t="s">
        <v>2873</v>
      </c>
      <c r="C54" s="5">
        <v>1.6638926560366363E-2</v>
      </c>
      <c r="D54" s="5">
        <v>1.3234529400969475E-2</v>
      </c>
      <c r="E54" s="5">
        <v>1.234525737465697E-2</v>
      </c>
      <c r="F54" s="5">
        <v>1.3836116519382546E-2</v>
      </c>
      <c r="G54" s="3">
        <v>1.1449443395958643</v>
      </c>
      <c r="H54" s="3">
        <v>1.2049517442731716</v>
      </c>
      <c r="I54" s="3">
        <v>1.372120815272095</v>
      </c>
      <c r="J54" t="s">
        <v>2897</v>
      </c>
      <c r="K54" s="26"/>
    </row>
    <row r="55" spans="1:11">
      <c r="A55">
        <v>7</v>
      </c>
      <c r="B55" s="144" t="s">
        <v>2861</v>
      </c>
      <c r="C55" s="5">
        <v>1.3356264123927319E-2</v>
      </c>
      <c r="D55" s="5">
        <v>1.1954378450347081E-2</v>
      </c>
      <c r="E55" s="5">
        <v>1.0859056620076579E-2</v>
      </c>
      <c r="F55" s="5">
        <v>1.0816698721649587E-2</v>
      </c>
      <c r="G55" s="3">
        <v>1.0341960432011315</v>
      </c>
      <c r="H55" s="3">
        <v>1.0598919745799127</v>
      </c>
      <c r="I55" s="3">
        <v>1.0726866493001168</v>
      </c>
      <c r="J55" t="s">
        <v>2897</v>
      </c>
      <c r="K55" s="26"/>
    </row>
    <row r="56" spans="1:11">
      <c r="A56">
        <v>15</v>
      </c>
      <c r="B56" s="144" t="s">
        <v>2865</v>
      </c>
      <c r="C56" s="5">
        <v>1.3267516795090195E-2</v>
      </c>
      <c r="D56" s="5">
        <v>1.1841214838032688E-2</v>
      </c>
      <c r="E56" s="5">
        <v>1.0686402023157182E-2</v>
      </c>
      <c r="F56" s="5">
        <v>1.0779483276387003E-2</v>
      </c>
      <c r="G56" s="3">
        <v>1.0244060436142859</v>
      </c>
      <c r="H56" s="3">
        <v>1.0430401219695422</v>
      </c>
      <c r="I56" s="3">
        <v>1.0689960120448669</v>
      </c>
      <c r="J56" t="s">
        <v>2897</v>
      </c>
    </row>
    <row r="57" spans="1:11">
      <c r="A57">
        <v>22</v>
      </c>
      <c r="B57" s="144" t="s">
        <v>2869</v>
      </c>
      <c r="C57" s="5">
        <v>1.2535877565926112E-2</v>
      </c>
      <c r="D57" s="5">
        <v>1.1840158163603842E-2</v>
      </c>
      <c r="E57" s="5">
        <v>1.0598892168235841E-2</v>
      </c>
      <c r="F57" s="5">
        <v>1.0668167489731983E-2</v>
      </c>
      <c r="G57" s="3">
        <v>1.0243146286973328</v>
      </c>
      <c r="H57" s="3">
        <v>1.0344987729212003</v>
      </c>
      <c r="I57" s="3">
        <v>1.057956880672724</v>
      </c>
      <c r="J57" t="s">
        <v>2897</v>
      </c>
      <c r="K57" s="26"/>
    </row>
    <row r="58" spans="1:11">
      <c r="A58">
        <v>30</v>
      </c>
      <c r="B58" s="145" t="s">
        <v>2876</v>
      </c>
      <c r="C58" s="5">
        <v>1.0670838098872926E-2</v>
      </c>
      <c r="D58" s="5">
        <v>1.1796653988805472E-2</v>
      </c>
      <c r="E58" s="5">
        <v>7.6921306708095383E-3</v>
      </c>
      <c r="F58" s="5">
        <v>8.6666421826835371E-3</v>
      </c>
      <c r="G58" s="3">
        <v>1.0205509996951159</v>
      </c>
      <c r="H58" s="3">
        <v>0.75078598911970085</v>
      </c>
      <c r="I58" s="3">
        <v>0.85946660833020683</v>
      </c>
      <c r="J58" t="s">
        <v>2897</v>
      </c>
      <c r="K58" s="26"/>
    </row>
    <row r="59" spans="1:11">
      <c r="A59">
        <v>24</v>
      </c>
      <c r="B59" s="144" t="s">
        <v>2871</v>
      </c>
      <c r="C59" s="5">
        <v>1.1900069485111686E-2</v>
      </c>
      <c r="D59" s="5">
        <v>1.1600762611134074E-2</v>
      </c>
      <c r="E59" s="5">
        <v>1.0499342729767269E-2</v>
      </c>
      <c r="F59" s="5">
        <v>9.5807787312467418E-3</v>
      </c>
      <c r="G59" s="3">
        <v>1.0036040635974808</v>
      </c>
      <c r="H59" s="3">
        <v>1.024782307246668</v>
      </c>
      <c r="I59" s="3">
        <v>0.95012107662175727</v>
      </c>
      <c r="J59" t="s">
        <v>2897</v>
      </c>
      <c r="K59" s="26"/>
    </row>
    <row r="60" spans="1:11">
      <c r="A60">
        <v>26</v>
      </c>
      <c r="B60" s="145" t="s">
        <v>2872</v>
      </c>
      <c r="C60" s="5">
        <v>1.2263816576230546E-2</v>
      </c>
      <c r="D60" s="5">
        <v>1.1549634475074955E-2</v>
      </c>
      <c r="E60" s="5">
        <v>1.0215662004199988E-2</v>
      </c>
      <c r="F60" s="5">
        <v>1.0029467476445841E-2</v>
      </c>
      <c r="G60" s="3">
        <v>0.99918087118909116</v>
      </c>
      <c r="H60" s="3">
        <v>0.99709381321893842</v>
      </c>
      <c r="I60" s="3">
        <v>0.99461731702299638</v>
      </c>
      <c r="J60" t="s">
        <v>2897</v>
      </c>
      <c r="K60" s="26"/>
    </row>
    <row r="61" spans="1:11">
      <c r="A61">
        <v>6</v>
      </c>
      <c r="B61" s="144" t="s">
        <v>2860</v>
      </c>
      <c r="C61" s="5">
        <v>1.2316846459732522E-2</v>
      </c>
      <c r="D61" s="5">
        <v>1.1524641505318067E-2</v>
      </c>
      <c r="E61" s="5">
        <v>1.0215520749774942E-2</v>
      </c>
      <c r="F61" s="5">
        <v>1.0060141842824555E-2</v>
      </c>
      <c r="G61" s="3">
        <v>1</v>
      </c>
      <c r="H61" s="3">
        <v>1</v>
      </c>
      <c r="I61" s="3">
        <v>1</v>
      </c>
      <c r="J61" t="s">
        <v>2897</v>
      </c>
      <c r="K61" s="26"/>
    </row>
    <row r="62" spans="1:11">
      <c r="A62">
        <v>11</v>
      </c>
      <c r="B62" s="144" t="s">
        <v>2901</v>
      </c>
      <c r="C62" s="5">
        <v>1.4178264214388836E-2</v>
      </c>
      <c r="D62" s="5">
        <v>1.1411662317367455E-2</v>
      </c>
      <c r="E62" s="5">
        <v>1.0165555119254099E-2</v>
      </c>
      <c r="F62" s="5">
        <v>1.2159342892555047E-2</v>
      </c>
      <c r="G62" s="3">
        <v>0.98724463709999255</v>
      </c>
      <c r="H62" s="3">
        <v>0.99220315953847427</v>
      </c>
      <c r="I62" s="3">
        <v>1.2058360060450064</v>
      </c>
      <c r="J62" t="s">
        <v>2897</v>
      </c>
      <c r="K62" s="26"/>
    </row>
    <row r="63" spans="1:11">
      <c r="A63">
        <v>16</v>
      </c>
      <c r="B63" s="144" t="s">
        <v>2866</v>
      </c>
      <c r="C63" s="5">
        <v>1.260533592834534E-2</v>
      </c>
      <c r="D63" s="5">
        <v>1.1399704219614115E-2</v>
      </c>
      <c r="E63" s="5">
        <v>1.0060376963470841E-2</v>
      </c>
      <c r="F63" s="5">
        <v>1.0231156057846302E-2</v>
      </c>
      <c r="G63" s="3">
        <v>0.98621011929280733</v>
      </c>
      <c r="H63" s="3">
        <v>0.98193730614843955</v>
      </c>
      <c r="I63" s="3">
        <v>1.0146186736431575</v>
      </c>
      <c r="J63" t="s">
        <v>2897</v>
      </c>
      <c r="K63" s="26"/>
    </row>
    <row r="64" spans="1:11">
      <c r="A64">
        <v>17</v>
      </c>
      <c r="B64" s="144" t="s">
        <v>2867</v>
      </c>
      <c r="C64" s="5">
        <v>1.2433285198851785E-2</v>
      </c>
      <c r="D64" s="5">
        <v>1.0993388529661141E-2</v>
      </c>
      <c r="E64" s="5">
        <v>1.0373861001290008E-2</v>
      </c>
      <c r="F64" s="5">
        <v>1.0962665039970565E-2</v>
      </c>
      <c r="G64" s="3">
        <v>0.95105897525087646</v>
      </c>
      <c r="H64" s="3">
        <v>1.0125347353237466</v>
      </c>
      <c r="I64" s="3">
        <v>1.0871620567178177</v>
      </c>
      <c r="J64" t="s">
        <v>2897</v>
      </c>
      <c r="K64" s="26"/>
    </row>
    <row r="65" spans="1:11">
      <c r="A65">
        <v>28</v>
      </c>
      <c r="B65" s="145" t="s">
        <v>2952</v>
      </c>
      <c r="C65" s="5">
        <v>1.2119005676943573E-2</v>
      </c>
      <c r="D65" s="5">
        <v>1.0871645581281841E-2</v>
      </c>
      <c r="E65" s="5">
        <v>9.9875401600733049E-3</v>
      </c>
      <c r="F65" s="5">
        <v>9.9118339505137598E-3</v>
      </c>
      <c r="G65" s="3">
        <v>0.94052676096433152</v>
      </c>
      <c r="H65" s="3">
        <v>0.97482811185320273</v>
      </c>
      <c r="I65" s="3">
        <v>0.98295165857908628</v>
      </c>
      <c r="J65" t="s">
        <v>2897</v>
      </c>
      <c r="K65" s="26"/>
    </row>
    <row r="66" spans="1:11">
      <c r="A66">
        <v>12</v>
      </c>
      <c r="B66" s="144" t="s">
        <v>2863</v>
      </c>
      <c r="C66" s="5">
        <v>1.2848888602132291E-2</v>
      </c>
      <c r="D66" s="5">
        <v>1.0756772097957112E-2</v>
      </c>
      <c r="E66" s="5">
        <v>1.0407194933053754E-2</v>
      </c>
      <c r="F66" s="5">
        <v>1.1014895972841554E-2</v>
      </c>
      <c r="G66" s="3">
        <v>0.93058883718045493</v>
      </c>
      <c r="H66" s="3">
        <v>1.0157882745577411</v>
      </c>
      <c r="I66" s="3">
        <v>1.0923417724345053</v>
      </c>
      <c r="J66" t="s">
        <v>2897</v>
      </c>
      <c r="K66" s="26"/>
    </row>
    <row r="67" spans="1:11">
      <c r="A67">
        <v>29</v>
      </c>
      <c r="B67" s="145" t="s">
        <v>2875</v>
      </c>
      <c r="C67" s="5">
        <v>7.8644852751337258E-3</v>
      </c>
      <c r="D67" s="5">
        <v>1.0525459785586833E-2</v>
      </c>
      <c r="E67" s="5">
        <v>5.9028423885156833E-3</v>
      </c>
      <c r="F67" s="5">
        <v>6.5638924491349115E-3</v>
      </c>
      <c r="G67" s="3">
        <v>0.91057756857367078</v>
      </c>
      <c r="H67" s="3">
        <v>0.57614353563926579</v>
      </c>
      <c r="I67" s="3">
        <v>0.65093795979879954</v>
      </c>
      <c r="J67" t="s">
        <v>2897</v>
      </c>
      <c r="K67" s="26"/>
    </row>
    <row r="68" spans="1:11">
      <c r="A68">
        <v>13</v>
      </c>
      <c r="B68" s="144" t="s">
        <v>2864</v>
      </c>
      <c r="C68" s="5">
        <v>1.2450195340129921E-2</v>
      </c>
      <c r="D68" s="5">
        <v>1.0050645709041017E-2</v>
      </c>
      <c r="E68" s="5">
        <v>1.0157632782108683E-2</v>
      </c>
      <c r="F68" s="5">
        <v>1.0831795219614415E-2</v>
      </c>
      <c r="G68" s="3">
        <v>0.86950049867334278</v>
      </c>
      <c r="H68" s="3">
        <v>0.99142990437883005</v>
      </c>
      <c r="I68" s="3">
        <v>1.0741837615184358</v>
      </c>
      <c r="J68" t="s">
        <v>2897</v>
      </c>
      <c r="K68" s="26"/>
    </row>
    <row r="69" spans="1:11">
      <c r="A69">
        <v>19</v>
      </c>
      <c r="B69" s="144" t="s">
        <v>2868</v>
      </c>
      <c r="C69" s="5">
        <v>9.9410982113181667E-3</v>
      </c>
      <c r="D69" s="5">
        <v>8.5138935498143553E-3</v>
      </c>
      <c r="E69" s="5">
        <v>8.119499253135265E-3</v>
      </c>
      <c r="F69" s="5">
        <v>8.9695269021101698E-3</v>
      </c>
      <c r="G69" s="3">
        <v>0.7365531431036465</v>
      </c>
      <c r="H69" s="3">
        <v>0.79249905374790963</v>
      </c>
      <c r="I69" s="3">
        <v>0.88950353578531594</v>
      </c>
      <c r="J69" t="s">
        <v>2897</v>
      </c>
      <c r="K69" s="26"/>
    </row>
    <row r="77" spans="1:11">
      <c r="B77" t="s">
        <v>62</v>
      </c>
      <c r="C77" t="s">
        <v>2953</v>
      </c>
      <c r="D77" t="s">
        <v>1310</v>
      </c>
    </row>
    <row r="78" spans="1:11">
      <c r="B78" t="s">
        <v>1454</v>
      </c>
      <c r="C78" s="26">
        <v>30</v>
      </c>
      <c r="D78" t="s">
        <v>2954</v>
      </c>
    </row>
    <row r="79" spans="1:11">
      <c r="B79" t="s">
        <v>506</v>
      </c>
      <c r="C79" s="26">
        <v>1000</v>
      </c>
      <c r="D79" t="s">
        <v>509</v>
      </c>
    </row>
    <row r="80" spans="1:11">
      <c r="B80" t="s">
        <v>2468</v>
      </c>
      <c r="C80" s="26">
        <v>502</v>
      </c>
      <c r="D80" t="s">
        <v>2955</v>
      </c>
    </row>
    <row r="81" spans="2:4">
      <c r="B81" t="s">
        <v>2469</v>
      </c>
      <c r="C81" s="26">
        <v>502</v>
      </c>
      <c r="D81" t="s">
        <v>2955</v>
      </c>
    </row>
    <row r="82" spans="2:4">
      <c r="B82" t="s">
        <v>2350</v>
      </c>
      <c r="C82" s="26">
        <v>502</v>
      </c>
      <c r="D82" t="s">
        <v>2955</v>
      </c>
    </row>
    <row r="83" spans="2:4">
      <c r="B83" t="s">
        <v>2900</v>
      </c>
      <c r="C83" s="26">
        <v>1000</v>
      </c>
      <c r="D83" t="s">
        <v>509</v>
      </c>
    </row>
    <row r="84" spans="2:4">
      <c r="B84" t="s">
        <v>1455</v>
      </c>
      <c r="C84" s="26">
        <v>1000</v>
      </c>
      <c r="D84" t="s">
        <v>2956</v>
      </c>
    </row>
    <row r="85" spans="2:4">
      <c r="B85" t="s">
        <v>1450</v>
      </c>
      <c r="C85" s="26">
        <v>1000</v>
      </c>
      <c r="D85" t="s">
        <v>2957</v>
      </c>
    </row>
    <row r="86" spans="2:4">
      <c r="B86" t="s">
        <v>1452</v>
      </c>
      <c r="C86" s="26">
        <v>500</v>
      </c>
      <c r="D86" t="s">
        <v>2958</v>
      </c>
    </row>
    <row r="87" spans="2:4">
      <c r="B87" t="s">
        <v>2346</v>
      </c>
      <c r="C87" s="26">
        <v>500</v>
      </c>
      <c r="D87" t="s">
        <v>509</v>
      </c>
    </row>
    <row r="88" spans="2:4">
      <c r="B88" t="s">
        <v>2347</v>
      </c>
      <c r="C88" s="26">
        <v>100</v>
      </c>
      <c r="D88" t="s">
        <v>509</v>
      </c>
    </row>
    <row r="89" spans="2:4">
      <c r="B89" t="s">
        <v>2348</v>
      </c>
      <c r="C89" s="26">
        <v>500</v>
      </c>
      <c r="D89" t="s">
        <v>509</v>
      </c>
    </row>
    <row r="90" spans="2:4">
      <c r="B90" t="s">
        <v>2344</v>
      </c>
      <c r="C90" s="26">
        <v>5000</v>
      </c>
      <c r="D90" t="s">
        <v>509</v>
      </c>
    </row>
    <row r="91" spans="2:4">
      <c r="B91" t="s">
        <v>1420</v>
      </c>
      <c r="C91" s="26">
        <v>1000</v>
      </c>
      <c r="D91" t="s">
        <v>509</v>
      </c>
    </row>
    <row r="92" spans="2:4">
      <c r="B92" t="s">
        <v>1421</v>
      </c>
      <c r="C92" s="26">
        <v>1000</v>
      </c>
      <c r="D92" t="s">
        <v>509</v>
      </c>
    </row>
    <row r="93" spans="2:4">
      <c r="B93" t="s">
        <v>2959</v>
      </c>
      <c r="C93" s="26">
        <v>10038</v>
      </c>
      <c r="D93" t="s">
        <v>2960</v>
      </c>
    </row>
    <row r="94" spans="2:4">
      <c r="B94" t="s">
        <v>2340</v>
      </c>
      <c r="C94" s="26">
        <v>1000</v>
      </c>
      <c r="D94" t="s">
        <v>509</v>
      </c>
    </row>
    <row r="95" spans="2:4">
      <c r="B95" t="s">
        <v>2274</v>
      </c>
      <c r="C95" t="s">
        <v>2961</v>
      </c>
      <c r="D95" t="s">
        <v>2962</v>
      </c>
    </row>
    <row r="96" spans="2:4">
      <c r="B96" t="s">
        <v>356</v>
      </c>
      <c r="C96" s="26">
        <v>500</v>
      </c>
      <c r="D96" t="s">
        <v>509</v>
      </c>
    </row>
    <row r="97" spans="2:4">
      <c r="B97" t="s">
        <v>2351</v>
      </c>
      <c r="C97" s="26">
        <v>500</v>
      </c>
      <c r="D97" t="s">
        <v>2963</v>
      </c>
    </row>
    <row r="98" spans="2:4">
      <c r="B98" t="s">
        <v>2473</v>
      </c>
      <c r="C98" t="s">
        <v>2961</v>
      </c>
      <c r="D98" t="s">
        <v>2962</v>
      </c>
    </row>
    <row r="99" spans="2:4">
      <c r="B99" t="s">
        <v>2474</v>
      </c>
      <c r="C99" s="26">
        <v>3000</v>
      </c>
      <c r="D99" t="s">
        <v>2964</v>
      </c>
    </row>
    <row r="100" spans="2:4">
      <c r="B100" t="s">
        <v>2475</v>
      </c>
      <c r="C100" s="26">
        <v>500</v>
      </c>
      <c r="D100" t="s">
        <v>509</v>
      </c>
    </row>
    <row r="101" spans="2:4">
      <c r="B101" t="s">
        <v>2965</v>
      </c>
      <c r="C101" s="26">
        <v>500</v>
      </c>
      <c r="D101" t="s">
        <v>509</v>
      </c>
    </row>
    <row r="102" spans="2:4">
      <c r="B102" t="s">
        <v>2824</v>
      </c>
      <c r="C102" s="26">
        <v>100</v>
      </c>
      <c r="D102" t="s">
        <v>509</v>
      </c>
    </row>
    <row r="103" spans="2:4">
      <c r="B103" t="s">
        <v>2341</v>
      </c>
      <c r="C103" s="26">
        <v>10000</v>
      </c>
      <c r="D103" t="s">
        <v>2966</v>
      </c>
    </row>
    <row r="104" spans="2:4">
      <c r="B104" t="s">
        <v>2478</v>
      </c>
      <c r="C104" s="26">
        <v>10000</v>
      </c>
      <c r="D104" t="s">
        <v>509</v>
      </c>
    </row>
    <row r="105" spans="2:4">
      <c r="B105" t="s">
        <v>2479</v>
      </c>
      <c r="C105" s="26">
        <v>10000</v>
      </c>
      <c r="D105" t="s">
        <v>2967</v>
      </c>
    </row>
    <row r="106" spans="2:4">
      <c r="B106" t="s">
        <v>1606</v>
      </c>
      <c r="C106" s="26">
        <v>5000</v>
      </c>
      <c r="D106" t="s">
        <v>509</v>
      </c>
    </row>
    <row r="107" spans="2:4">
      <c r="B107" t="s">
        <v>1610</v>
      </c>
      <c r="C107" s="26">
        <v>500</v>
      </c>
      <c r="D107" t="s">
        <v>2968</v>
      </c>
    </row>
    <row r="108" spans="2:4">
      <c r="B108" t="s">
        <v>1611</v>
      </c>
      <c r="C108" s="26">
        <v>500</v>
      </c>
      <c r="D108" t="s">
        <v>509</v>
      </c>
    </row>
    <row r="109" spans="2:4">
      <c r="B109" t="s">
        <v>402</v>
      </c>
      <c r="C109" s="26">
        <v>500</v>
      </c>
      <c r="D109" t="s">
        <v>2969</v>
      </c>
    </row>
    <row r="110" spans="2:4">
      <c r="B110" t="s">
        <v>2480</v>
      </c>
      <c r="C110" s="26">
        <v>500</v>
      </c>
      <c r="D110" t="s">
        <v>509</v>
      </c>
    </row>
    <row r="111" spans="2:4">
      <c r="B111" t="s">
        <v>1620</v>
      </c>
      <c r="C111" s="26">
        <v>5000</v>
      </c>
      <c r="D111" t="s">
        <v>509</v>
      </c>
    </row>
    <row r="112" spans="2:4">
      <c r="B112" t="s">
        <v>387</v>
      </c>
      <c r="C112" s="26">
        <v>50000</v>
      </c>
      <c r="D112" t="s">
        <v>509</v>
      </c>
    </row>
    <row r="113" spans="2:4">
      <c r="B113" t="s">
        <v>1614</v>
      </c>
      <c r="C113" s="26">
        <v>200000</v>
      </c>
      <c r="D113" t="s">
        <v>509</v>
      </c>
    </row>
    <row r="114" spans="2:4">
      <c r="B114" t="s">
        <v>1613</v>
      </c>
      <c r="C114" s="26">
        <v>100</v>
      </c>
      <c r="D114" t="s">
        <v>509</v>
      </c>
    </row>
    <row r="115" spans="2:4">
      <c r="B115" t="s">
        <v>2481</v>
      </c>
      <c r="C115" s="26">
        <v>50000</v>
      </c>
      <c r="D115" t="s">
        <v>509</v>
      </c>
    </row>
    <row r="116" spans="2:4">
      <c r="B116" t="s">
        <v>450</v>
      </c>
      <c r="C116" s="26">
        <v>5000</v>
      </c>
      <c r="D116" t="s">
        <v>2970</v>
      </c>
    </row>
    <row r="117" spans="2:4">
      <c r="B117" t="s">
        <v>1619</v>
      </c>
      <c r="C117" s="26">
        <v>5000</v>
      </c>
      <c r="D117" t="s">
        <v>509</v>
      </c>
    </row>
    <row r="118" spans="2:4">
      <c r="B118" t="s">
        <v>1643</v>
      </c>
      <c r="C118" s="26">
        <v>500</v>
      </c>
      <c r="D118" t="s">
        <v>509</v>
      </c>
    </row>
    <row r="119" spans="2:4">
      <c r="B119" t="s">
        <v>1724</v>
      </c>
      <c r="C119" s="26">
        <v>500</v>
      </c>
      <c r="D119" t="s">
        <v>509</v>
      </c>
    </row>
    <row r="120" spans="2:4">
      <c r="B120" t="s">
        <v>1647</v>
      </c>
      <c r="C120" s="26">
        <v>500</v>
      </c>
      <c r="D120" t="s">
        <v>509</v>
      </c>
    </row>
    <row r="121" spans="2:4">
      <c r="B121" t="s">
        <v>1631</v>
      </c>
      <c r="C121" t="s">
        <v>2961</v>
      </c>
      <c r="D121" t="s">
        <v>2962</v>
      </c>
    </row>
    <row r="122" spans="2:4">
      <c r="B122" t="s">
        <v>1632</v>
      </c>
      <c r="C122" s="26">
        <v>50000</v>
      </c>
      <c r="D122" t="s">
        <v>2971</v>
      </c>
    </row>
    <row r="123" spans="2:4">
      <c r="B123" t="s">
        <v>2972</v>
      </c>
      <c r="C123" s="26">
        <v>5000</v>
      </c>
      <c r="D123" t="s">
        <v>2973</v>
      </c>
    </row>
    <row r="124" spans="2:4">
      <c r="B124" t="s">
        <v>1285</v>
      </c>
      <c r="C124" s="26">
        <v>10000</v>
      </c>
      <c r="D124" t="s">
        <v>2974</v>
      </c>
    </row>
    <row r="125" spans="2:4">
      <c r="B125" t="s">
        <v>1635</v>
      </c>
      <c r="C125" s="26">
        <v>300000</v>
      </c>
      <c r="D125" t="s">
        <v>509</v>
      </c>
    </row>
    <row r="126" spans="2:4">
      <c r="B126" t="s">
        <v>2486</v>
      </c>
      <c r="C126" s="26">
        <v>1000</v>
      </c>
      <c r="D126" t="s">
        <v>2975</v>
      </c>
    </row>
    <row r="127" spans="2:4">
      <c r="B127" t="s">
        <v>2976</v>
      </c>
      <c r="C127" s="26">
        <v>1000</v>
      </c>
      <c r="D127" t="s">
        <v>2977</v>
      </c>
    </row>
    <row r="128" spans="2:4">
      <c r="B128" t="s">
        <v>2978</v>
      </c>
      <c r="C128" s="26">
        <v>1000</v>
      </c>
      <c r="D128" t="s">
        <v>509</v>
      </c>
    </row>
    <row r="129" spans="2:4">
      <c r="B129" t="s">
        <v>1857</v>
      </c>
      <c r="C129" s="26">
        <v>5000</v>
      </c>
      <c r="D129" t="s">
        <v>2979</v>
      </c>
    </row>
    <row r="130" spans="2:4">
      <c r="B130" t="s">
        <v>2980</v>
      </c>
      <c r="C130" s="26">
        <v>1000</v>
      </c>
      <c r="D130" t="s">
        <v>509</v>
      </c>
    </row>
    <row r="131" spans="2:4">
      <c r="B131" t="s">
        <v>2491</v>
      </c>
      <c r="C131" s="26">
        <v>5000</v>
      </c>
      <c r="D131" t="s">
        <v>2981</v>
      </c>
    </row>
    <row r="132" spans="2:4">
      <c r="B132" t="s">
        <v>2492</v>
      </c>
      <c r="C132" t="s">
        <v>2961</v>
      </c>
      <c r="D132" t="s">
        <v>2962</v>
      </c>
    </row>
    <row r="133" spans="2:4">
      <c r="B133" t="s">
        <v>1646</v>
      </c>
      <c r="C133" s="26">
        <v>50000</v>
      </c>
      <c r="D133" t="s">
        <v>509</v>
      </c>
    </row>
  </sheetData>
  <mergeCells count="4">
    <mergeCell ref="C1:G1"/>
    <mergeCell ref="H1:S1"/>
    <mergeCell ref="T1:AC1"/>
    <mergeCell ref="AD1:AG1"/>
  </mergeCells>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sheetPr filterMode="1"/>
  <dimension ref="A1:BM458"/>
  <sheetViews>
    <sheetView topLeftCell="A299" workbookViewId="0">
      <selection activeCell="M320" sqref="M320:M382"/>
    </sheetView>
  </sheetViews>
  <sheetFormatPr baseColWidth="10" defaultColWidth="8.83203125" defaultRowHeight="15"/>
  <cols>
    <col min="1" max="1" width="28.1640625" bestFit="1" customWidth="1"/>
    <col min="2" max="2" width="37.5" customWidth="1"/>
    <col min="3" max="65" width="14" customWidth="1"/>
  </cols>
  <sheetData>
    <row r="1" spans="1:65" ht="20" customHeight="1">
      <c r="B1" s="129" t="s">
        <v>240</v>
      </c>
      <c r="C1" s="181" t="s">
        <v>2462</v>
      </c>
      <c r="D1" s="182"/>
      <c r="E1" s="182"/>
      <c r="F1" s="182"/>
      <c r="G1" s="182"/>
      <c r="H1" s="183" t="s">
        <v>2463</v>
      </c>
      <c r="I1" s="182"/>
      <c r="J1" s="182"/>
      <c r="K1" s="182"/>
      <c r="L1" s="182"/>
      <c r="M1" s="182"/>
      <c r="N1" s="182"/>
      <c r="O1" s="182"/>
      <c r="P1" s="182"/>
      <c r="Q1" s="182"/>
      <c r="R1" s="182"/>
      <c r="S1" s="182"/>
      <c r="T1" s="182"/>
      <c r="U1" s="182"/>
      <c r="V1" s="182"/>
      <c r="W1" s="182"/>
      <c r="X1" s="182"/>
      <c r="Y1" s="182"/>
      <c r="Z1" s="182"/>
      <c r="AA1" s="182"/>
      <c r="AB1" s="182"/>
      <c r="AC1" s="184" t="s">
        <v>37</v>
      </c>
      <c r="AD1" s="182"/>
      <c r="AE1" s="182"/>
      <c r="AF1" s="182"/>
      <c r="AG1" s="182"/>
      <c r="AH1" s="182"/>
      <c r="AI1" s="182"/>
      <c r="AJ1" s="182"/>
      <c r="AK1" s="182"/>
      <c r="AL1" s="182"/>
      <c r="AM1" s="182"/>
      <c r="AN1" s="182"/>
      <c r="AO1" s="182"/>
      <c r="AP1" s="182"/>
      <c r="AQ1" s="182"/>
      <c r="AR1" s="182"/>
      <c r="AS1" s="182"/>
      <c r="AT1" s="182"/>
      <c r="AU1" s="182"/>
      <c r="AV1" s="182"/>
      <c r="AW1" s="182"/>
      <c r="AX1" s="182"/>
      <c r="AY1" s="182"/>
      <c r="AZ1" s="182"/>
      <c r="BA1" s="185" t="s">
        <v>60</v>
      </c>
      <c r="BB1" s="182"/>
      <c r="BC1" s="182"/>
      <c r="BD1" s="182"/>
      <c r="BE1" s="182"/>
      <c r="BF1" s="182"/>
      <c r="BG1" s="182"/>
      <c r="BH1" s="182"/>
      <c r="BI1" s="182"/>
      <c r="BJ1" s="182"/>
      <c r="BK1" s="182"/>
      <c r="BL1" s="182"/>
      <c r="BM1" s="182"/>
    </row>
    <row r="2" spans="1:65" ht="40" customHeight="1">
      <c r="A2" t="s">
        <v>1266</v>
      </c>
      <c r="B2" s="130" t="s">
        <v>240</v>
      </c>
      <c r="C2" s="131" t="s">
        <v>1494</v>
      </c>
      <c r="D2" s="131" t="s">
        <v>2464</v>
      </c>
      <c r="E2" s="131" t="s">
        <v>2465</v>
      </c>
      <c r="F2" s="131" t="s">
        <v>2466</v>
      </c>
      <c r="G2" s="131" t="s">
        <v>2467</v>
      </c>
      <c r="H2" s="132" t="s">
        <v>1454</v>
      </c>
      <c r="I2" s="132" t="s">
        <v>506</v>
      </c>
      <c r="J2" s="132" t="s">
        <v>2468</v>
      </c>
      <c r="K2" s="132" t="s">
        <v>2469</v>
      </c>
      <c r="L2" s="132" t="s">
        <v>2350</v>
      </c>
      <c r="M2" s="132" t="s">
        <v>2470</v>
      </c>
      <c r="N2" s="132" t="s">
        <v>1423</v>
      </c>
      <c r="O2" s="132" t="s">
        <v>2471</v>
      </c>
      <c r="P2" s="132" t="s">
        <v>1452</v>
      </c>
      <c r="Q2" s="132" t="s">
        <v>2346</v>
      </c>
      <c r="R2" s="132" t="s">
        <v>2347</v>
      </c>
      <c r="S2" s="132" t="s">
        <v>2348</v>
      </c>
      <c r="T2" s="132" t="s">
        <v>2344</v>
      </c>
      <c r="U2" s="132" t="s">
        <v>2472</v>
      </c>
      <c r="V2" s="132" t="s">
        <v>2349</v>
      </c>
      <c r="W2" s="132" t="s">
        <v>2345</v>
      </c>
      <c r="X2" s="132" t="s">
        <v>2340</v>
      </c>
      <c r="Y2" s="132" t="s">
        <v>2274</v>
      </c>
      <c r="Z2" s="132" t="s">
        <v>356</v>
      </c>
      <c r="AA2" s="132" t="s">
        <v>2351</v>
      </c>
      <c r="AB2" s="132" t="s">
        <v>1412</v>
      </c>
      <c r="AC2" s="133" t="s">
        <v>2473</v>
      </c>
      <c r="AD2" s="133" t="s">
        <v>2474</v>
      </c>
      <c r="AE2" s="133" t="s">
        <v>2475</v>
      </c>
      <c r="AF2" s="133" t="s">
        <v>2476</v>
      </c>
      <c r="AG2" s="133" t="s">
        <v>2477</v>
      </c>
      <c r="AH2" s="133" t="s">
        <v>2341</v>
      </c>
      <c r="AI2" s="133" t="s">
        <v>2478</v>
      </c>
      <c r="AJ2" s="133" t="s">
        <v>2479</v>
      </c>
      <c r="AK2" s="133" t="s">
        <v>1606</v>
      </c>
      <c r="AL2" s="133" t="s">
        <v>1610</v>
      </c>
      <c r="AM2" s="133" t="s">
        <v>1611</v>
      </c>
      <c r="AN2" s="133" t="s">
        <v>402</v>
      </c>
      <c r="AO2" s="133" t="s">
        <v>2480</v>
      </c>
      <c r="AP2" s="133" t="s">
        <v>1620</v>
      </c>
      <c r="AQ2" s="133" t="s">
        <v>387</v>
      </c>
      <c r="AR2" s="133" t="s">
        <v>1614</v>
      </c>
      <c r="AS2" s="133" t="s">
        <v>1646</v>
      </c>
      <c r="AT2" s="133" t="s">
        <v>1613</v>
      </c>
      <c r="AU2" s="133" t="s">
        <v>2481</v>
      </c>
      <c r="AV2" s="133" t="s">
        <v>2482</v>
      </c>
      <c r="AW2" s="133" t="s">
        <v>1619</v>
      </c>
      <c r="AX2" s="133" t="s">
        <v>1643</v>
      </c>
      <c r="AY2" s="133" t="s">
        <v>1724</v>
      </c>
      <c r="AZ2" s="133" t="s">
        <v>1647</v>
      </c>
      <c r="BA2" s="134" t="s">
        <v>2483</v>
      </c>
      <c r="BB2" s="134" t="s">
        <v>1632</v>
      </c>
      <c r="BC2" s="134" t="s">
        <v>2484</v>
      </c>
      <c r="BD2" s="134" t="s">
        <v>1285</v>
      </c>
      <c r="BE2" s="134" t="s">
        <v>2485</v>
      </c>
      <c r="BF2" s="134" t="s">
        <v>1635</v>
      </c>
      <c r="BG2" s="134" t="s">
        <v>2486</v>
      </c>
      <c r="BH2" s="134" t="s">
        <v>2487</v>
      </c>
      <c r="BI2" s="134" t="s">
        <v>2488</v>
      </c>
      <c r="BJ2" s="134" t="s">
        <v>2489</v>
      </c>
      <c r="BK2" s="134" t="s">
        <v>2490</v>
      </c>
      <c r="BL2" s="134" t="s">
        <v>2491</v>
      </c>
      <c r="BM2" s="134" t="s">
        <v>2492</v>
      </c>
    </row>
    <row r="3" spans="1:65">
      <c r="A3">
        <v>382</v>
      </c>
      <c r="B3" s="128" t="s">
        <v>2493</v>
      </c>
      <c r="C3" s="135">
        <v>6.4819580000000002E-2</v>
      </c>
      <c r="D3" s="135">
        <v>6.1689000000000001E-2</v>
      </c>
      <c r="E3" s="135">
        <v>6.4498119999999992E-2</v>
      </c>
      <c r="F3" s="135">
        <v>0.1732853</v>
      </c>
      <c r="G3" s="135">
        <v>0</v>
      </c>
      <c r="H3" s="136"/>
      <c r="I3" s="136"/>
      <c r="J3" s="136"/>
      <c r="K3" s="136"/>
      <c r="L3" s="136"/>
      <c r="M3" s="136"/>
      <c r="N3" s="136"/>
      <c r="O3" s="136"/>
      <c r="P3" s="136"/>
      <c r="Q3" s="136"/>
      <c r="R3" s="136"/>
      <c r="S3" s="136"/>
      <c r="T3" s="136"/>
      <c r="U3" s="136"/>
      <c r="V3" s="136"/>
      <c r="W3" s="136"/>
      <c r="X3" s="136"/>
      <c r="Y3" s="136"/>
      <c r="Z3" s="136"/>
      <c r="AA3" s="136"/>
      <c r="AB3" s="136"/>
      <c r="AC3" s="136"/>
      <c r="AD3" s="136"/>
      <c r="AE3" s="136"/>
      <c r="AF3" s="136"/>
      <c r="AG3" s="136"/>
      <c r="AH3" s="136"/>
      <c r="AI3" s="136"/>
      <c r="AJ3" s="136"/>
      <c r="AK3" s="136"/>
      <c r="AL3" s="136"/>
      <c r="AM3" s="136"/>
      <c r="AN3" s="136"/>
      <c r="AO3" s="136"/>
      <c r="AP3" s="136"/>
      <c r="AQ3" s="136"/>
      <c r="AR3" s="136"/>
      <c r="AS3" s="136"/>
      <c r="AT3" s="136"/>
      <c r="AU3" s="136"/>
      <c r="AV3" s="136"/>
      <c r="AW3" s="136"/>
      <c r="AX3" s="136"/>
      <c r="AY3" s="136"/>
      <c r="AZ3" s="136"/>
      <c r="BA3" s="136"/>
      <c r="BB3" s="136"/>
      <c r="BC3" s="136"/>
      <c r="BD3" s="136"/>
      <c r="BE3" s="136"/>
      <c r="BF3" s="136"/>
      <c r="BG3" s="136"/>
      <c r="BH3" s="136"/>
      <c r="BI3" s="136"/>
      <c r="BJ3" s="136"/>
      <c r="BK3" s="136"/>
      <c r="BL3" s="136"/>
      <c r="BM3" s="136"/>
    </row>
    <row r="4" spans="1:65">
      <c r="A4">
        <v>381</v>
      </c>
      <c r="B4" s="128" t="s">
        <v>2494</v>
      </c>
      <c r="C4" s="137">
        <v>4.1699649999999998E-2</v>
      </c>
      <c r="D4" s="137">
        <v>1.8599999999999998E-2</v>
      </c>
      <c r="E4" s="137">
        <v>4.170314E-2</v>
      </c>
      <c r="F4" s="137">
        <v>0.26851213000000002</v>
      </c>
      <c r="G4" s="137">
        <v>-5.4255320000000003E-2</v>
      </c>
      <c r="H4" s="138"/>
      <c r="I4" s="138"/>
      <c r="J4" s="138"/>
      <c r="K4" s="138"/>
      <c r="L4" s="138"/>
      <c r="M4" s="138"/>
      <c r="N4" s="138"/>
      <c r="O4" s="138"/>
      <c r="P4" s="138"/>
      <c r="Q4" s="138"/>
      <c r="R4" s="138"/>
      <c r="S4" s="138"/>
      <c r="T4" s="138"/>
      <c r="U4" s="138"/>
      <c r="V4" s="138"/>
      <c r="W4" s="138"/>
      <c r="X4" s="138"/>
      <c r="Y4" s="138"/>
      <c r="Z4" s="138"/>
      <c r="AA4" s="138"/>
      <c r="AB4" s="138"/>
      <c r="AC4" s="138"/>
      <c r="AD4" s="138"/>
      <c r="AE4" s="138"/>
      <c r="AF4" s="138"/>
      <c r="AG4" s="138"/>
      <c r="AH4" s="138"/>
      <c r="AI4" s="138"/>
      <c r="AJ4" s="138"/>
      <c r="AK4" s="138"/>
      <c r="AL4" s="138"/>
      <c r="AM4" s="138"/>
      <c r="AN4" s="138"/>
      <c r="AO4" s="138"/>
      <c r="AP4" s="138"/>
      <c r="AQ4" s="138"/>
      <c r="AR4" s="138"/>
      <c r="AS4" s="138"/>
      <c r="AT4" s="138"/>
      <c r="AU4" s="138"/>
      <c r="AV4" s="138"/>
      <c r="AW4" s="138"/>
      <c r="AX4" s="138"/>
      <c r="AY4" s="138"/>
      <c r="AZ4" s="138"/>
      <c r="BA4" s="138"/>
      <c r="BB4" s="138"/>
      <c r="BC4" s="138"/>
      <c r="BD4" s="138"/>
      <c r="BE4" s="138"/>
      <c r="BF4" s="138"/>
      <c r="BG4" s="138"/>
      <c r="BH4" s="138"/>
      <c r="BI4" s="138"/>
      <c r="BJ4" s="138"/>
      <c r="BK4" s="138"/>
      <c r="BL4" s="138"/>
      <c r="BM4" s="138"/>
    </row>
    <row r="5" spans="1:65">
      <c r="A5">
        <v>380</v>
      </c>
      <c r="B5" s="128" t="s">
        <v>2495</v>
      </c>
      <c r="C5" s="135">
        <v>3.828782E-2</v>
      </c>
      <c r="D5" s="135">
        <v>1.5299999999999999E-2</v>
      </c>
      <c r="E5" s="135">
        <v>3.8339680000000001E-2</v>
      </c>
      <c r="F5" s="135">
        <v>2.9008889999999999E-2</v>
      </c>
      <c r="G5" s="135">
        <v>-4.049494E-2</v>
      </c>
      <c r="H5" s="136"/>
      <c r="I5" s="136"/>
      <c r="J5" s="136"/>
      <c r="K5" s="136"/>
      <c r="L5" s="136"/>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row>
    <row r="6" spans="1:65">
      <c r="A6">
        <v>379</v>
      </c>
      <c r="B6" s="128" t="s">
        <v>2496</v>
      </c>
      <c r="C6" s="137">
        <v>3.6475680000000003E-2</v>
      </c>
      <c r="D6" s="137">
        <v>2.6200000000000001E-2</v>
      </c>
      <c r="E6" s="137">
        <v>3.6220549999999997E-2</v>
      </c>
      <c r="F6" s="137">
        <v>-0.12510941</v>
      </c>
      <c r="G6" s="137">
        <v>-8.2063299999999995E-3</v>
      </c>
      <c r="H6" s="138"/>
      <c r="I6" s="138"/>
      <c r="J6" s="138"/>
      <c r="K6" s="138"/>
      <c r="L6" s="138"/>
      <c r="M6" s="138"/>
      <c r="N6" s="138"/>
      <c r="O6" s="138"/>
      <c r="P6" s="138"/>
      <c r="Q6" s="138"/>
      <c r="R6" s="138"/>
      <c r="S6" s="138"/>
      <c r="T6" s="138"/>
      <c r="U6" s="138"/>
      <c r="V6" s="138"/>
      <c r="W6" s="138"/>
      <c r="X6" s="138"/>
      <c r="Y6" s="138"/>
      <c r="Z6" s="138"/>
      <c r="AA6" s="138"/>
      <c r="AB6" s="138"/>
      <c r="AC6" s="138"/>
      <c r="AD6" s="138"/>
      <c r="AE6" s="138"/>
      <c r="AF6" s="138"/>
      <c r="AG6" s="138"/>
      <c r="AH6" s="138"/>
      <c r="AI6" s="138"/>
      <c r="AJ6" s="138"/>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38"/>
      <c r="BM6" s="138"/>
    </row>
    <row r="7" spans="1:65">
      <c r="A7">
        <v>378</v>
      </c>
      <c r="B7" s="128" t="s">
        <v>2497</v>
      </c>
      <c r="C7" s="135">
        <v>4.1288659999999998E-2</v>
      </c>
      <c r="D7" s="135">
        <v>2.81E-2</v>
      </c>
      <c r="E7" s="135">
        <v>4.0724200000000002E-2</v>
      </c>
      <c r="F7" s="135">
        <v>-2.9575440000000001E-2</v>
      </c>
      <c r="G7" s="135">
        <v>-1.1820299999999999E-3</v>
      </c>
      <c r="H7" s="136"/>
      <c r="I7" s="136"/>
      <c r="J7" s="136"/>
      <c r="K7" s="136"/>
      <c r="L7" s="136"/>
      <c r="M7" s="136"/>
      <c r="N7" s="136"/>
      <c r="O7" s="136"/>
      <c r="P7" s="136"/>
      <c r="Q7" s="136"/>
      <c r="R7" s="136"/>
      <c r="S7" s="136"/>
      <c r="T7" s="136"/>
      <c r="U7" s="136"/>
      <c r="V7" s="136"/>
      <c r="W7" s="136"/>
      <c r="X7" s="136"/>
      <c r="Y7" s="136"/>
      <c r="Z7" s="136"/>
      <c r="AA7" s="136"/>
      <c r="AB7" s="136"/>
      <c r="AC7" s="136"/>
      <c r="AD7" s="136"/>
      <c r="AE7" s="136"/>
      <c r="AF7" s="136"/>
      <c r="AG7" s="136"/>
      <c r="AH7" s="136"/>
      <c r="AI7" s="136"/>
      <c r="AJ7" s="136"/>
      <c r="AK7" s="136"/>
      <c r="AL7" s="136"/>
      <c r="AM7" s="136"/>
      <c r="AN7" s="136"/>
      <c r="AO7" s="136"/>
      <c r="AP7" s="136"/>
      <c r="AQ7" s="136"/>
      <c r="AR7" s="136"/>
      <c r="AS7" s="136"/>
      <c r="AT7" s="136"/>
      <c r="AU7" s="136"/>
      <c r="AV7" s="136"/>
      <c r="AW7" s="136"/>
      <c r="AX7" s="136"/>
      <c r="AY7" s="136"/>
      <c r="AZ7" s="136"/>
      <c r="BA7" s="136"/>
      <c r="BB7" s="136"/>
      <c r="BC7" s="136"/>
      <c r="BD7" s="136"/>
      <c r="BE7" s="136"/>
      <c r="BF7" s="136"/>
      <c r="BG7" s="136"/>
      <c r="BH7" s="136"/>
      <c r="BI7" s="136"/>
      <c r="BJ7" s="136"/>
      <c r="BK7" s="136"/>
      <c r="BL7" s="136"/>
      <c r="BM7" s="136"/>
    </row>
    <row r="8" spans="1:65">
      <c r="A8">
        <v>377</v>
      </c>
      <c r="B8" s="128" t="s">
        <v>2498</v>
      </c>
      <c r="C8" s="137">
        <v>3.855542E-2</v>
      </c>
      <c r="D8" s="137">
        <v>1.7100000000000001E-2</v>
      </c>
      <c r="E8" s="137">
        <v>3.797499E-2</v>
      </c>
      <c r="F8" s="137">
        <v>-6.4884020000000001E-2</v>
      </c>
      <c r="G8" s="137">
        <v>1.1834300000000001E-3</v>
      </c>
      <c r="H8" s="138"/>
      <c r="I8" s="138"/>
      <c r="J8" s="138"/>
      <c r="K8" s="138"/>
      <c r="L8" s="138"/>
      <c r="M8" s="138"/>
      <c r="N8" s="138"/>
      <c r="O8" s="138"/>
      <c r="P8" s="138"/>
      <c r="Q8" s="138"/>
      <c r="R8" s="138"/>
      <c r="S8" s="138"/>
      <c r="T8" s="138"/>
      <c r="U8" s="138"/>
      <c r="V8" s="138"/>
      <c r="W8" s="138"/>
      <c r="X8" s="138"/>
      <c r="Y8" s="138"/>
      <c r="Z8" s="138"/>
      <c r="AA8" s="138"/>
      <c r="AB8" s="138"/>
      <c r="AC8" s="138"/>
      <c r="AD8" s="138"/>
      <c r="AE8" s="138"/>
      <c r="AF8" s="138"/>
      <c r="AG8" s="138"/>
      <c r="AH8" s="138"/>
      <c r="AI8" s="138"/>
      <c r="AJ8" s="138"/>
      <c r="AK8" s="138"/>
      <c r="AL8" s="138"/>
      <c r="AM8" s="138"/>
      <c r="AN8" s="138"/>
      <c r="AO8" s="138"/>
      <c r="AP8" s="138"/>
      <c r="AQ8" s="138"/>
      <c r="AR8" s="138"/>
      <c r="AS8" s="138"/>
      <c r="AT8" s="138"/>
      <c r="AU8" s="138"/>
      <c r="AV8" s="138"/>
      <c r="AW8" s="138"/>
      <c r="AX8" s="138"/>
      <c r="AY8" s="138"/>
      <c r="AZ8" s="138"/>
      <c r="BA8" s="138"/>
      <c r="BB8" s="138"/>
      <c r="BC8" s="138"/>
      <c r="BD8" s="138"/>
      <c r="BE8" s="138"/>
      <c r="BF8" s="138"/>
      <c r="BG8" s="138"/>
      <c r="BH8" s="138"/>
      <c r="BI8" s="138"/>
      <c r="BJ8" s="138"/>
      <c r="BK8" s="138"/>
      <c r="BL8" s="138"/>
      <c r="BM8" s="138"/>
    </row>
    <row r="9" spans="1:65">
      <c r="A9">
        <v>376</v>
      </c>
      <c r="B9" s="128" t="s">
        <v>2499</v>
      </c>
      <c r="C9" s="135">
        <v>3.4612520000000001E-2</v>
      </c>
      <c r="D9" s="135">
        <v>1.7000000000000001E-2</v>
      </c>
      <c r="E9" s="135">
        <v>3.3745160000000003E-2</v>
      </c>
      <c r="F9" s="135">
        <v>-0.10769655</v>
      </c>
      <c r="G9" s="135">
        <v>-4.7281299999999997E-3</v>
      </c>
      <c r="H9" s="136"/>
      <c r="I9" s="136"/>
      <c r="J9" s="136"/>
      <c r="K9" s="136"/>
      <c r="L9" s="136"/>
      <c r="M9" s="136"/>
      <c r="N9" s="136"/>
      <c r="O9" s="136"/>
      <c r="P9" s="136"/>
      <c r="Q9" s="136"/>
      <c r="R9" s="136"/>
      <c r="S9" s="136"/>
      <c r="T9" s="136"/>
      <c r="U9" s="136"/>
      <c r="V9" s="136"/>
      <c r="W9" s="136"/>
      <c r="X9" s="136"/>
      <c r="Y9" s="136"/>
      <c r="Z9" s="136"/>
      <c r="AA9" s="136"/>
      <c r="AB9" s="136"/>
      <c r="AC9" s="136"/>
      <c r="AD9" s="136"/>
      <c r="AE9" s="136"/>
      <c r="AF9" s="136"/>
      <c r="AG9" s="136"/>
      <c r="AH9" s="136"/>
      <c r="AI9" s="136"/>
      <c r="AJ9" s="136"/>
      <c r="AK9" s="136"/>
      <c r="AL9" s="136"/>
      <c r="AM9" s="136"/>
      <c r="AN9" s="136"/>
      <c r="AO9" s="136"/>
      <c r="AP9" s="136"/>
      <c r="AQ9" s="136"/>
      <c r="AR9" s="136"/>
      <c r="AS9" s="136"/>
      <c r="AT9" s="136"/>
      <c r="AU9" s="136"/>
      <c r="AV9" s="136"/>
      <c r="AW9" s="136"/>
      <c r="AX9" s="136"/>
      <c r="AY9" s="136"/>
      <c r="AZ9" s="136"/>
      <c r="BA9" s="136"/>
      <c r="BB9" s="136"/>
      <c r="BC9" s="136"/>
      <c r="BD9" s="136"/>
      <c r="BE9" s="136"/>
      <c r="BF9" s="136"/>
      <c r="BG9" s="136"/>
      <c r="BH9" s="136"/>
      <c r="BI9" s="136"/>
      <c r="BJ9" s="136"/>
      <c r="BK9" s="136"/>
      <c r="BL9" s="136"/>
      <c r="BM9" s="136"/>
    </row>
    <row r="10" spans="1:65">
      <c r="A10">
        <v>375</v>
      </c>
      <c r="B10" s="128" t="s">
        <v>2500</v>
      </c>
      <c r="C10" s="137">
        <v>3.276304E-2</v>
      </c>
      <c r="D10" s="137">
        <v>1.0200000000000001E-2</v>
      </c>
      <c r="E10" s="137">
        <v>3.2529379999999997E-2</v>
      </c>
      <c r="F10" s="137">
        <v>-0.15809524</v>
      </c>
      <c r="G10" s="137">
        <v>1.128266E-2</v>
      </c>
      <c r="H10" s="138"/>
      <c r="I10" s="138"/>
      <c r="J10" s="138"/>
      <c r="K10" s="138"/>
      <c r="L10" s="138"/>
      <c r="M10" s="138"/>
      <c r="N10" s="138"/>
      <c r="O10" s="138"/>
      <c r="P10" s="138"/>
      <c r="Q10" s="138"/>
      <c r="R10" s="138"/>
      <c r="S10" s="138"/>
      <c r="T10" s="138"/>
      <c r="U10" s="138"/>
      <c r="V10" s="138"/>
      <c r="W10" s="138"/>
      <c r="X10" s="138"/>
      <c r="Y10" s="138"/>
      <c r="Z10" s="138"/>
      <c r="AA10" s="138"/>
      <c r="AB10" s="138"/>
      <c r="AC10" s="138"/>
      <c r="AD10" s="138"/>
      <c r="AE10" s="138"/>
      <c r="AF10" s="138"/>
      <c r="AG10" s="138"/>
      <c r="AH10" s="138"/>
      <c r="AI10" s="138"/>
      <c r="AJ10" s="138"/>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row>
    <row r="11" spans="1:65">
      <c r="A11">
        <v>374</v>
      </c>
      <c r="B11" s="128" t="s">
        <v>2501</v>
      </c>
      <c r="C11" s="135">
        <v>4.2992100000000012E-2</v>
      </c>
      <c r="D11" s="135">
        <v>1.55E-2</v>
      </c>
      <c r="E11" s="135">
        <v>4.2621100000000002E-2</v>
      </c>
      <c r="F11" s="135">
        <v>-8.9244219999999999E-2</v>
      </c>
      <c r="G11" s="135">
        <v>5.2260719999999997E-2</v>
      </c>
      <c r="H11" s="136"/>
      <c r="I11" s="136"/>
      <c r="J11" s="136"/>
      <c r="K11" s="136"/>
      <c r="L11" s="136"/>
      <c r="M11" s="136"/>
      <c r="N11" s="136"/>
      <c r="O11" s="136"/>
      <c r="P11" s="136"/>
      <c r="Q11" s="136"/>
      <c r="R11" s="136"/>
      <c r="S11" s="136"/>
      <c r="T11" s="136"/>
      <c r="U11" s="136"/>
      <c r="V11" s="136"/>
      <c r="W11" s="136"/>
      <c r="X11" s="136"/>
      <c r="Y11" s="136"/>
      <c r="Z11" s="136"/>
      <c r="AA11" s="136"/>
      <c r="AB11" s="136"/>
      <c r="AC11" s="136"/>
      <c r="AD11" s="136"/>
      <c r="AE11" s="136"/>
      <c r="AF11" s="136"/>
      <c r="AG11" s="136"/>
      <c r="AH11" s="136"/>
      <c r="AI11" s="136"/>
      <c r="AJ11" s="136"/>
      <c r="AK11" s="136"/>
      <c r="AL11" s="136"/>
      <c r="AM11" s="136"/>
      <c r="AN11" s="136"/>
      <c r="AO11" s="136"/>
      <c r="AP11" s="136"/>
      <c r="AQ11" s="136"/>
      <c r="AR11" s="136"/>
      <c r="AS11" s="136"/>
      <c r="AT11" s="136"/>
      <c r="AU11" s="136"/>
      <c r="AV11" s="136"/>
      <c r="AW11" s="136"/>
      <c r="AX11" s="136"/>
      <c r="AY11" s="136"/>
      <c r="AZ11" s="136"/>
      <c r="BA11" s="136"/>
      <c r="BB11" s="136"/>
      <c r="BC11" s="136"/>
      <c r="BD11" s="136"/>
      <c r="BE11" s="136"/>
      <c r="BF11" s="136"/>
      <c r="BG11" s="136"/>
      <c r="BH11" s="136"/>
      <c r="BI11" s="136"/>
      <c r="BJ11" s="136"/>
      <c r="BK11" s="136"/>
      <c r="BL11" s="136"/>
      <c r="BM11" s="136"/>
    </row>
    <row r="12" spans="1:65">
      <c r="A12">
        <v>373</v>
      </c>
      <c r="B12" s="128" t="s">
        <v>2502</v>
      </c>
      <c r="C12" s="137">
        <v>4.277458E-2</v>
      </c>
      <c r="D12" s="137">
        <v>2.4299999999999999E-2</v>
      </c>
      <c r="E12" s="137">
        <v>4.2552659999999999E-2</v>
      </c>
      <c r="F12" s="137">
        <v>0.28023766999999999</v>
      </c>
      <c r="G12" s="137">
        <v>1.8973210000000001E-2</v>
      </c>
      <c r="H12" s="138"/>
      <c r="I12" s="138"/>
      <c r="J12" s="138"/>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8"/>
      <c r="AX12" s="138"/>
      <c r="AY12" s="138"/>
      <c r="AZ12" s="138"/>
      <c r="BA12" s="138"/>
      <c r="BB12" s="138"/>
      <c r="BC12" s="138"/>
      <c r="BD12" s="138"/>
      <c r="BE12" s="138"/>
      <c r="BF12" s="138"/>
      <c r="BG12" s="138"/>
      <c r="BH12" s="138"/>
      <c r="BI12" s="138"/>
      <c r="BJ12" s="138"/>
      <c r="BK12" s="138"/>
      <c r="BL12" s="138"/>
      <c r="BM12" s="138"/>
    </row>
    <row r="13" spans="1:65">
      <c r="A13">
        <v>372</v>
      </c>
      <c r="B13" s="128" t="s">
        <v>2503</v>
      </c>
      <c r="C13" s="135">
        <v>4.2713929999999997E-2</v>
      </c>
      <c r="D13" s="135">
        <v>2.6700000000000002E-2</v>
      </c>
      <c r="E13" s="135">
        <v>4.2478080000000001E-2</v>
      </c>
      <c r="F13" s="135">
        <v>-2.4438209999999998E-2</v>
      </c>
      <c r="G13" s="135">
        <v>-7.66703E-3</v>
      </c>
      <c r="H13" s="136"/>
      <c r="I13" s="136"/>
      <c r="J13" s="136"/>
      <c r="K13" s="136"/>
      <c r="L13" s="136"/>
      <c r="M13" s="136"/>
      <c r="N13" s="136"/>
      <c r="O13" s="136"/>
      <c r="P13" s="136"/>
      <c r="Q13" s="136"/>
      <c r="R13" s="136"/>
      <c r="S13" s="136"/>
      <c r="T13" s="136"/>
      <c r="U13" s="136"/>
      <c r="V13" s="136"/>
      <c r="W13" s="136"/>
      <c r="X13" s="136"/>
      <c r="Y13" s="136"/>
      <c r="Z13" s="136"/>
      <c r="AA13" s="136"/>
      <c r="AB13" s="136"/>
      <c r="AC13" s="136"/>
      <c r="AD13" s="136"/>
      <c r="AE13" s="136"/>
      <c r="AF13" s="136"/>
      <c r="AG13" s="136"/>
      <c r="AH13" s="136"/>
      <c r="AI13" s="136"/>
      <c r="AJ13" s="136"/>
      <c r="AK13" s="136"/>
      <c r="AL13" s="136"/>
      <c r="AM13" s="136"/>
      <c r="AN13" s="136"/>
      <c r="AO13" s="136"/>
      <c r="AP13" s="136"/>
      <c r="AQ13" s="136"/>
      <c r="AR13" s="136"/>
      <c r="AS13" s="136"/>
      <c r="AT13" s="136"/>
      <c r="AU13" s="136"/>
      <c r="AV13" s="136"/>
      <c r="AW13" s="136"/>
      <c r="AX13" s="136"/>
      <c r="AY13" s="136"/>
      <c r="AZ13" s="136"/>
      <c r="BA13" s="136"/>
      <c r="BB13" s="136"/>
      <c r="BC13" s="136"/>
      <c r="BD13" s="136"/>
      <c r="BE13" s="136"/>
      <c r="BF13" s="136"/>
      <c r="BG13" s="136"/>
      <c r="BH13" s="136"/>
      <c r="BI13" s="136"/>
      <c r="BJ13" s="136"/>
      <c r="BK13" s="136"/>
      <c r="BL13" s="136"/>
      <c r="BM13" s="136"/>
    </row>
    <row r="14" spans="1:65">
      <c r="A14">
        <v>371</v>
      </c>
      <c r="B14" s="128" t="s">
        <v>2504</v>
      </c>
      <c r="C14" s="137">
        <v>4.0497620000000012E-2</v>
      </c>
      <c r="D14" s="137">
        <v>2.2599999999999999E-2</v>
      </c>
      <c r="E14" s="137">
        <v>4.0397339999999997E-2</v>
      </c>
      <c r="F14" s="137">
        <v>-3.1501139999999997E-2</v>
      </c>
      <c r="G14" s="137">
        <v>1.7660039999999998E-2</v>
      </c>
      <c r="H14" s="138"/>
      <c r="I14" s="138"/>
      <c r="J14" s="138"/>
      <c r="K14" s="138"/>
      <c r="L14" s="138"/>
      <c r="M14" s="138"/>
      <c r="N14" s="138"/>
      <c r="O14" s="138"/>
      <c r="P14" s="138"/>
      <c r="Q14" s="138"/>
      <c r="R14" s="138"/>
      <c r="S14" s="138"/>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8"/>
      <c r="AX14" s="138"/>
      <c r="AY14" s="138"/>
      <c r="AZ14" s="138"/>
      <c r="BA14" s="138"/>
      <c r="BB14" s="138"/>
      <c r="BC14" s="138"/>
      <c r="BD14" s="138"/>
      <c r="BE14" s="138"/>
      <c r="BF14" s="138"/>
      <c r="BG14" s="138"/>
      <c r="BH14" s="138"/>
      <c r="BI14" s="138"/>
      <c r="BJ14" s="138"/>
      <c r="BK14" s="138"/>
      <c r="BL14" s="138"/>
      <c r="BM14" s="138"/>
    </row>
    <row r="15" spans="1:65">
      <c r="A15">
        <v>370</v>
      </c>
      <c r="B15" s="128" t="s">
        <v>2505</v>
      </c>
      <c r="C15" s="135">
        <v>4.0321139999999998E-2</v>
      </c>
      <c r="D15" s="135">
        <v>2.3599999999999999E-2</v>
      </c>
      <c r="E15" s="135">
        <v>4.0231180000000012E-2</v>
      </c>
      <c r="F15" s="135">
        <v>7.6069159999999997E-2</v>
      </c>
      <c r="G15" s="135">
        <v>1.5184380000000001E-2</v>
      </c>
      <c r="H15" s="136"/>
      <c r="I15" s="136"/>
      <c r="J15" s="136"/>
      <c r="K15" s="136"/>
      <c r="L15" s="136"/>
      <c r="M15" s="136"/>
      <c r="N15" s="136"/>
      <c r="O15" s="136"/>
      <c r="P15" s="136"/>
      <c r="Q15" s="136"/>
      <c r="R15" s="136"/>
      <c r="S15" s="136"/>
      <c r="T15" s="136"/>
      <c r="U15" s="136"/>
      <c r="V15" s="136"/>
      <c r="W15" s="136"/>
      <c r="X15" s="136"/>
      <c r="Y15" s="136"/>
      <c r="Z15" s="136"/>
      <c r="AA15" s="136"/>
      <c r="AB15" s="136"/>
      <c r="AC15" s="136"/>
      <c r="AD15" s="136"/>
      <c r="AE15" s="136"/>
      <c r="AF15" s="136"/>
      <c r="AG15" s="136"/>
      <c r="AH15" s="136"/>
      <c r="AI15" s="136"/>
      <c r="AJ15" s="136"/>
      <c r="AK15" s="136"/>
      <c r="AL15" s="136"/>
      <c r="AM15" s="136"/>
      <c r="AN15" s="136"/>
      <c r="AO15" s="136"/>
      <c r="AP15" s="136"/>
      <c r="AQ15" s="136"/>
      <c r="AR15" s="136"/>
      <c r="AS15" s="136"/>
      <c r="AT15" s="136"/>
      <c r="AU15" s="136"/>
      <c r="AV15" s="136"/>
      <c r="AW15" s="136"/>
      <c r="AX15" s="136"/>
      <c r="AY15" s="136"/>
      <c r="AZ15" s="136"/>
      <c r="BA15" s="136"/>
      <c r="BB15" s="136"/>
      <c r="BC15" s="136"/>
      <c r="BD15" s="136"/>
      <c r="BE15" s="136"/>
      <c r="BF15" s="136"/>
      <c r="BG15" s="136"/>
      <c r="BH15" s="136"/>
      <c r="BI15" s="136"/>
      <c r="BJ15" s="136"/>
      <c r="BK15" s="136"/>
      <c r="BL15" s="136"/>
      <c r="BM15" s="136"/>
    </row>
    <row r="16" spans="1:65">
      <c r="A16">
        <v>369</v>
      </c>
      <c r="B16" s="128" t="s">
        <v>2506</v>
      </c>
      <c r="C16" s="137">
        <v>3.811809E-2</v>
      </c>
      <c r="D16" s="137">
        <v>9.8999999999999991E-3</v>
      </c>
      <c r="E16" s="137">
        <v>3.8397920000000002E-2</v>
      </c>
      <c r="F16" s="137">
        <v>0.11169856</v>
      </c>
      <c r="G16" s="137">
        <v>1.6025640000000001E-2</v>
      </c>
      <c r="H16" s="138"/>
      <c r="I16" s="138"/>
      <c r="J16" s="138"/>
      <c r="K16" s="138"/>
      <c r="L16" s="138"/>
      <c r="M16" s="138"/>
      <c r="N16" s="138"/>
      <c r="O16" s="138"/>
      <c r="P16" s="138"/>
      <c r="Q16" s="138"/>
      <c r="R16" s="138"/>
      <c r="S16" s="138"/>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38"/>
      <c r="BM16" s="138"/>
    </row>
    <row r="17" spans="1:65">
      <c r="A17">
        <v>368</v>
      </c>
      <c r="B17" s="128" t="s">
        <v>2507</v>
      </c>
      <c r="C17" s="135">
        <v>3.271102E-2</v>
      </c>
      <c r="D17" s="135">
        <v>9.8999999999999991E-3</v>
      </c>
      <c r="E17" s="135">
        <v>3.3247369999999998E-2</v>
      </c>
      <c r="F17" s="135">
        <v>8.3424200000000004E-2</v>
      </c>
      <c r="G17" s="135">
        <v>3.1545700000000002E-3</v>
      </c>
      <c r="H17" s="136"/>
      <c r="I17" s="136"/>
      <c r="J17" s="136"/>
      <c r="K17" s="136"/>
      <c r="L17" s="136"/>
      <c r="M17" s="136"/>
      <c r="N17" s="136"/>
      <c r="O17" s="136"/>
      <c r="P17" s="136"/>
      <c r="Q17" s="136"/>
      <c r="R17" s="136"/>
      <c r="S17" s="136"/>
      <c r="T17" s="136"/>
      <c r="U17" s="136"/>
      <c r="V17" s="136"/>
      <c r="W17" s="136"/>
      <c r="X17" s="136"/>
      <c r="Y17" s="136"/>
      <c r="Z17" s="136"/>
      <c r="AA17" s="136"/>
      <c r="AB17" s="136"/>
      <c r="AC17" s="136"/>
      <c r="AD17" s="136"/>
      <c r="AE17" s="136"/>
      <c r="AF17" s="136"/>
      <c r="AG17" s="136"/>
      <c r="AH17" s="136"/>
      <c r="AI17" s="136"/>
      <c r="AJ17" s="136"/>
      <c r="AK17" s="136"/>
      <c r="AL17" s="136"/>
      <c r="AM17" s="136"/>
      <c r="AN17" s="136"/>
      <c r="AO17" s="136"/>
      <c r="AP17" s="136"/>
      <c r="AQ17" s="136"/>
      <c r="AR17" s="136"/>
      <c r="AS17" s="136"/>
      <c r="AT17" s="136"/>
      <c r="AU17" s="136"/>
      <c r="AV17" s="136"/>
      <c r="AW17" s="136"/>
      <c r="AX17" s="136"/>
      <c r="AY17" s="136"/>
      <c r="AZ17" s="136"/>
      <c r="BA17" s="136"/>
      <c r="BB17" s="136"/>
      <c r="BC17" s="136"/>
      <c r="BD17" s="136"/>
      <c r="BE17" s="136"/>
      <c r="BF17" s="136"/>
      <c r="BG17" s="136"/>
      <c r="BH17" s="136"/>
      <c r="BI17" s="136"/>
      <c r="BJ17" s="136"/>
      <c r="BK17" s="136"/>
      <c r="BL17" s="136"/>
      <c r="BM17" s="136"/>
    </row>
    <row r="18" spans="1:65">
      <c r="A18">
        <v>367</v>
      </c>
      <c r="B18" s="128" t="s">
        <v>2508</v>
      </c>
      <c r="C18" s="137">
        <v>3.0603959999999999E-2</v>
      </c>
      <c r="D18" s="137">
        <v>1.41E-2</v>
      </c>
      <c r="E18" s="137">
        <v>3.0919619999999998E-2</v>
      </c>
      <c r="F18" s="137">
        <v>-0.11601465</v>
      </c>
      <c r="G18" s="137">
        <v>8.2809200000000006E-3</v>
      </c>
      <c r="H18" s="138"/>
      <c r="I18" s="138"/>
      <c r="J18" s="138"/>
      <c r="K18" s="138"/>
      <c r="L18" s="138"/>
      <c r="M18" s="138"/>
      <c r="N18" s="138"/>
      <c r="O18" s="138"/>
      <c r="P18" s="138"/>
      <c r="Q18" s="138"/>
      <c r="R18" s="138"/>
      <c r="S18" s="138"/>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38"/>
      <c r="BM18" s="138"/>
    </row>
    <row r="19" spans="1:65">
      <c r="A19">
        <v>366</v>
      </c>
      <c r="B19" s="128" t="s">
        <v>2509</v>
      </c>
      <c r="C19" s="135">
        <v>2.8467949999999999E-2</v>
      </c>
      <c r="D19" s="135">
        <v>1.47E-2</v>
      </c>
      <c r="E19" s="135">
        <v>2.8755559999999999E-2</v>
      </c>
      <c r="F19" s="135">
        <v>6.0606060000000003E-2</v>
      </c>
      <c r="G19" s="135">
        <v>4.8861599999999996E-3</v>
      </c>
      <c r="H19" s="136"/>
      <c r="I19" s="136"/>
      <c r="J19" s="136"/>
      <c r="K19" s="136"/>
      <c r="L19" s="136"/>
      <c r="M19" s="136"/>
      <c r="N19" s="136"/>
      <c r="O19" s="136"/>
      <c r="P19" s="136"/>
      <c r="Q19" s="136"/>
      <c r="R19" s="136"/>
      <c r="S19" s="136"/>
      <c r="T19" s="136"/>
      <c r="U19" s="136"/>
      <c r="V19" s="136"/>
      <c r="W19" s="136"/>
      <c r="X19" s="136"/>
      <c r="Y19" s="136"/>
      <c r="Z19" s="136"/>
      <c r="AA19" s="136"/>
      <c r="AB19" s="136"/>
      <c r="AC19" s="136"/>
      <c r="AD19" s="136"/>
      <c r="AE19" s="136"/>
      <c r="AF19" s="136"/>
      <c r="AG19" s="136"/>
      <c r="AH19" s="136"/>
      <c r="AI19" s="136"/>
      <c r="AJ19" s="136"/>
      <c r="AK19" s="136"/>
      <c r="AL19" s="136"/>
      <c r="AM19" s="136"/>
      <c r="AN19" s="136"/>
      <c r="AO19" s="136"/>
      <c r="AP19" s="136"/>
      <c r="AQ19" s="136"/>
      <c r="AR19" s="136"/>
      <c r="AS19" s="136"/>
      <c r="AT19" s="136"/>
      <c r="AU19" s="136"/>
      <c r="AV19" s="136"/>
      <c r="AW19" s="136"/>
      <c r="AX19" s="136"/>
      <c r="AY19" s="136"/>
      <c r="AZ19" s="136"/>
      <c r="BA19" s="136"/>
      <c r="BB19" s="136"/>
      <c r="BC19" s="136"/>
      <c r="BD19" s="136"/>
      <c r="BE19" s="136"/>
      <c r="BF19" s="136"/>
      <c r="BG19" s="136"/>
      <c r="BH19" s="136"/>
      <c r="BI19" s="136"/>
      <c r="BJ19" s="136"/>
      <c r="BK19" s="136"/>
      <c r="BL19" s="136"/>
      <c r="BM19" s="136"/>
    </row>
    <row r="20" spans="1:65">
      <c r="A20">
        <v>365</v>
      </c>
      <c r="B20" s="128" t="s">
        <v>2510</v>
      </c>
      <c r="C20" s="137">
        <v>2.7338810000000002E-2</v>
      </c>
      <c r="D20" s="137">
        <v>1.5599999999999999E-2</v>
      </c>
      <c r="E20" s="137">
        <v>2.7773220000000001E-2</v>
      </c>
      <c r="F20" s="137">
        <v>-1.81569E-2</v>
      </c>
      <c r="G20" s="137">
        <v>6.10387E-3</v>
      </c>
      <c r="H20" s="138"/>
      <c r="I20" s="138"/>
      <c r="J20" s="138"/>
      <c r="K20" s="138"/>
      <c r="L20" s="138"/>
      <c r="M20" s="138"/>
      <c r="N20" s="138"/>
      <c r="O20" s="138"/>
      <c r="P20" s="138"/>
      <c r="Q20" s="138"/>
      <c r="R20" s="138"/>
      <c r="S20" s="138"/>
      <c r="T20" s="138"/>
      <c r="U20" s="138"/>
      <c r="V20" s="138"/>
      <c r="W20" s="138"/>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8"/>
      <c r="AT20" s="138"/>
      <c r="AU20" s="138"/>
      <c r="AV20" s="138"/>
      <c r="AW20" s="138"/>
      <c r="AX20" s="138"/>
      <c r="AY20" s="138"/>
      <c r="AZ20" s="138"/>
      <c r="BA20" s="138"/>
      <c r="BB20" s="138"/>
      <c r="BC20" s="138"/>
      <c r="BD20" s="138"/>
      <c r="BE20" s="138"/>
      <c r="BF20" s="138"/>
      <c r="BG20" s="138"/>
      <c r="BH20" s="138"/>
      <c r="BI20" s="138"/>
      <c r="BJ20" s="138"/>
      <c r="BK20" s="138"/>
      <c r="BL20" s="138"/>
      <c r="BM20" s="138"/>
    </row>
    <row r="21" spans="1:65">
      <c r="A21">
        <v>364</v>
      </c>
      <c r="B21" s="128" t="s">
        <v>2511</v>
      </c>
      <c r="C21" s="135">
        <v>2.5628310000000001E-2</v>
      </c>
      <c r="D21" s="135">
        <v>1.34E-2</v>
      </c>
      <c r="E21" s="135">
        <v>2.5764970000000002E-2</v>
      </c>
      <c r="F21" s="135">
        <v>0.19830192999999999</v>
      </c>
      <c r="G21" s="135">
        <v>6.2724899999999986E-3</v>
      </c>
      <c r="H21" s="136"/>
      <c r="I21" s="136"/>
      <c r="J21" s="136"/>
      <c r="K21" s="136"/>
      <c r="L21" s="136"/>
      <c r="M21" s="136"/>
      <c r="N21" s="136"/>
      <c r="O21" s="136"/>
      <c r="P21" s="136"/>
      <c r="Q21" s="136"/>
      <c r="R21" s="136"/>
      <c r="S21" s="136"/>
      <c r="T21" s="136"/>
      <c r="U21" s="136"/>
      <c r="V21" s="136"/>
      <c r="W21" s="136"/>
      <c r="X21" s="136"/>
      <c r="Y21" s="136"/>
      <c r="Z21" s="136"/>
      <c r="AA21" s="136"/>
      <c r="AB21" s="136"/>
      <c r="AC21" s="136"/>
      <c r="AD21" s="136"/>
      <c r="AE21" s="136"/>
      <c r="AF21" s="136"/>
      <c r="AG21" s="136"/>
      <c r="AH21" s="136"/>
      <c r="AI21" s="136"/>
      <c r="AJ21" s="136"/>
      <c r="AK21" s="136"/>
      <c r="AL21" s="136"/>
      <c r="AM21" s="136"/>
      <c r="AN21" s="136"/>
      <c r="AO21" s="136"/>
      <c r="AP21" s="136"/>
      <c r="AQ21" s="136"/>
      <c r="AR21" s="136"/>
      <c r="AS21" s="136"/>
      <c r="AT21" s="136"/>
      <c r="AU21" s="136"/>
      <c r="AV21" s="136"/>
      <c r="AW21" s="136"/>
      <c r="AX21" s="136"/>
      <c r="AY21" s="136"/>
      <c r="AZ21" s="136"/>
      <c r="BA21" s="136"/>
      <c r="BB21" s="136"/>
      <c r="BC21" s="136"/>
      <c r="BD21" s="136"/>
      <c r="BE21" s="136"/>
      <c r="BF21" s="135">
        <v>0.1329573</v>
      </c>
      <c r="BG21" s="136"/>
      <c r="BH21" s="136"/>
      <c r="BI21" s="136"/>
      <c r="BJ21" s="136"/>
      <c r="BK21" s="135">
        <v>0.13545550000000001</v>
      </c>
      <c r="BL21" s="136"/>
      <c r="BM21" s="136"/>
    </row>
    <row r="22" spans="1:65">
      <c r="A22">
        <v>363</v>
      </c>
      <c r="B22" s="128" t="s">
        <v>2512</v>
      </c>
      <c r="C22" s="137">
        <v>2.3255720000000001E-2</v>
      </c>
      <c r="D22" s="137">
        <v>1.03E-2</v>
      </c>
      <c r="E22" s="137">
        <v>2.3514650000000002E-2</v>
      </c>
      <c r="F22" s="137">
        <v>-3.7620110000000012E-2</v>
      </c>
      <c r="G22" s="137">
        <v>5.7224600000000004E-3</v>
      </c>
      <c r="H22" s="138"/>
      <c r="I22" s="138"/>
      <c r="J22" s="138"/>
      <c r="K22" s="138"/>
      <c r="L22" s="138"/>
      <c r="M22" s="138"/>
      <c r="N22" s="138"/>
      <c r="O22" s="138"/>
      <c r="P22" s="138"/>
      <c r="Q22" s="138"/>
      <c r="R22" s="138"/>
      <c r="S22" s="138"/>
      <c r="T22" s="138"/>
      <c r="U22" s="138"/>
      <c r="V22" s="138"/>
      <c r="W22" s="138"/>
      <c r="X22" s="138"/>
      <c r="Y22" s="138"/>
      <c r="Z22" s="138"/>
      <c r="AA22" s="138"/>
      <c r="AB22" s="138"/>
      <c r="AC22" s="138"/>
      <c r="AD22" s="138"/>
      <c r="AE22" s="138"/>
      <c r="AF22" s="138"/>
      <c r="AG22" s="138"/>
      <c r="AH22" s="138"/>
      <c r="AI22" s="138"/>
      <c r="AJ22" s="138"/>
      <c r="AK22" s="138"/>
      <c r="AL22" s="138"/>
      <c r="AM22" s="138"/>
      <c r="AN22" s="138"/>
      <c r="AO22" s="138"/>
      <c r="AP22" s="138"/>
      <c r="AQ22" s="138"/>
      <c r="AR22" s="138"/>
      <c r="AS22" s="138"/>
      <c r="AT22" s="138"/>
      <c r="AU22" s="138"/>
      <c r="AV22" s="138"/>
      <c r="AW22" s="138"/>
      <c r="AX22" s="138"/>
      <c r="AY22" s="138"/>
      <c r="AZ22" s="138"/>
      <c r="BA22" s="138"/>
      <c r="BB22" s="138"/>
      <c r="BC22" s="138"/>
      <c r="BD22" s="138"/>
      <c r="BE22" s="138"/>
      <c r="BF22" s="137">
        <v>0.12935559999999999</v>
      </c>
      <c r="BG22" s="138"/>
      <c r="BH22" s="138"/>
      <c r="BI22" s="138"/>
      <c r="BJ22" s="138"/>
      <c r="BK22" s="137">
        <v>8.1635000000000013E-2</v>
      </c>
      <c r="BL22" s="138"/>
      <c r="BM22" s="138"/>
    </row>
    <row r="23" spans="1:65">
      <c r="A23">
        <v>362</v>
      </c>
      <c r="B23" s="128" t="s">
        <v>2513</v>
      </c>
      <c r="C23" s="135">
        <v>2.1983530000000001E-2</v>
      </c>
      <c r="D23" s="135">
        <v>3.5000000000000001E-3</v>
      </c>
      <c r="E23" s="135">
        <v>2.2208220000000001E-2</v>
      </c>
      <c r="F23" s="135">
        <v>-5.6477999999999997E-4</v>
      </c>
      <c r="G23" s="135">
        <v>3.8609999999999998E-3</v>
      </c>
      <c r="H23" s="136"/>
      <c r="I23" s="136"/>
      <c r="J23" s="136"/>
      <c r="K23" s="136"/>
      <c r="L23" s="136"/>
      <c r="M23" s="136"/>
      <c r="N23" s="136"/>
      <c r="O23" s="136"/>
      <c r="P23" s="136"/>
      <c r="Q23" s="136"/>
      <c r="R23" s="136"/>
      <c r="S23" s="136"/>
      <c r="T23" s="136"/>
      <c r="U23" s="136"/>
      <c r="V23" s="136"/>
      <c r="W23" s="136"/>
      <c r="X23" s="136"/>
      <c r="Y23" s="136"/>
      <c r="Z23" s="136"/>
      <c r="AA23" s="136"/>
      <c r="AB23" s="136"/>
      <c r="AC23" s="136"/>
      <c r="AD23" s="136"/>
      <c r="AE23" s="136"/>
      <c r="AF23" s="136"/>
      <c r="AG23" s="136"/>
      <c r="AH23" s="136"/>
      <c r="AI23" s="136"/>
      <c r="AJ23" s="136"/>
      <c r="AK23" s="136"/>
      <c r="AL23" s="136"/>
      <c r="AM23" s="136"/>
      <c r="AN23" s="136"/>
      <c r="AO23" s="136"/>
      <c r="AP23" s="136"/>
      <c r="AQ23" s="136"/>
      <c r="AR23" s="136"/>
      <c r="AS23" s="136"/>
      <c r="AT23" s="136"/>
      <c r="AU23" s="136"/>
      <c r="AV23" s="136"/>
      <c r="AW23" s="136"/>
      <c r="AX23" s="136"/>
      <c r="AY23" s="136"/>
      <c r="AZ23" s="136"/>
      <c r="BA23" s="136"/>
      <c r="BB23" s="136"/>
      <c r="BC23" s="136"/>
      <c r="BD23" s="136"/>
      <c r="BE23" s="136"/>
      <c r="BF23" s="135">
        <v>-2.0199999999999999E-2</v>
      </c>
      <c r="BG23" s="136"/>
      <c r="BH23" s="136"/>
      <c r="BI23" s="136"/>
      <c r="BJ23" s="136"/>
      <c r="BK23" s="135">
        <v>6.3280000000000003E-3</v>
      </c>
      <c r="BL23" s="136"/>
      <c r="BM23" s="136"/>
    </row>
    <row r="24" spans="1:65">
      <c r="A24">
        <v>361</v>
      </c>
      <c r="B24" s="128" t="s">
        <v>2514</v>
      </c>
      <c r="C24" s="137">
        <v>2.0493529999999999E-2</v>
      </c>
      <c r="D24" s="137">
        <v>1.26E-2</v>
      </c>
      <c r="E24" s="137">
        <v>2.0680460000000001E-2</v>
      </c>
      <c r="F24" s="137">
        <v>4.2220829999999987E-2</v>
      </c>
      <c r="G24" s="137">
        <v>4.5546599999999986E-3</v>
      </c>
      <c r="H24" s="138"/>
      <c r="I24" s="138"/>
      <c r="J24" s="138"/>
      <c r="K24" s="138"/>
      <c r="L24" s="138"/>
      <c r="M24" s="138"/>
      <c r="N24" s="138"/>
      <c r="O24" s="138"/>
      <c r="P24" s="138"/>
      <c r="Q24" s="138"/>
      <c r="R24" s="138"/>
      <c r="S24" s="138"/>
      <c r="T24" s="138"/>
      <c r="U24" s="138"/>
      <c r="V24" s="138"/>
      <c r="W24" s="138"/>
      <c r="X24" s="138"/>
      <c r="Y24" s="138"/>
      <c r="Z24" s="138"/>
      <c r="AA24" s="138"/>
      <c r="AB24" s="138"/>
      <c r="AC24" s="138"/>
      <c r="AD24" s="138"/>
      <c r="AE24" s="138"/>
      <c r="AF24" s="138"/>
      <c r="AG24" s="138"/>
      <c r="AH24" s="138"/>
      <c r="AI24" s="138"/>
      <c r="AJ24" s="138"/>
      <c r="AK24" s="138"/>
      <c r="AL24" s="138"/>
      <c r="AM24" s="138"/>
      <c r="AN24" s="138"/>
      <c r="AO24" s="138"/>
      <c r="AP24" s="138"/>
      <c r="AQ24" s="138"/>
      <c r="AR24" s="138"/>
      <c r="AS24" s="138"/>
      <c r="AT24" s="138"/>
      <c r="AU24" s="138"/>
      <c r="AV24" s="138"/>
      <c r="AW24" s="138"/>
      <c r="AX24" s="138"/>
      <c r="AY24" s="138"/>
      <c r="AZ24" s="138"/>
      <c r="BA24" s="138"/>
      <c r="BB24" s="138"/>
      <c r="BC24" s="138"/>
      <c r="BD24" s="138"/>
      <c r="BE24" s="138"/>
      <c r="BF24" s="137">
        <v>-2.2599999999999999E-2</v>
      </c>
      <c r="BG24" s="138"/>
      <c r="BH24" s="138"/>
      <c r="BI24" s="138"/>
      <c r="BJ24" s="138"/>
      <c r="BK24" s="137">
        <v>-1.18E-2</v>
      </c>
      <c r="BL24" s="138"/>
      <c r="BM24" s="138"/>
    </row>
    <row r="25" spans="1:65">
      <c r="A25">
        <v>360</v>
      </c>
      <c r="B25" s="128" t="s">
        <v>2515</v>
      </c>
      <c r="C25" s="135">
        <v>1.9913469999999999E-2</v>
      </c>
      <c r="D25" s="135">
        <v>1.2200000000000001E-2</v>
      </c>
      <c r="E25" s="135">
        <v>2.0127530000000001E-2</v>
      </c>
      <c r="F25" s="135">
        <v>0.10917681999999999</v>
      </c>
      <c r="G25" s="135">
        <v>5.9445800000000014E-3</v>
      </c>
      <c r="H25" s="136"/>
      <c r="I25" s="136"/>
      <c r="J25" s="136"/>
      <c r="K25" s="136"/>
      <c r="L25" s="136"/>
      <c r="M25" s="136"/>
      <c r="N25" s="136"/>
      <c r="O25" s="136"/>
      <c r="P25" s="136"/>
      <c r="Q25" s="136"/>
      <c r="R25" s="136"/>
      <c r="S25" s="136"/>
      <c r="T25" s="136"/>
      <c r="U25" s="136"/>
      <c r="V25" s="136"/>
      <c r="W25" s="136"/>
      <c r="X25" s="136"/>
      <c r="Y25" s="136"/>
      <c r="Z25" s="136"/>
      <c r="AA25" s="136"/>
      <c r="AB25" s="136"/>
      <c r="AC25" s="136"/>
      <c r="AD25" s="136"/>
      <c r="AE25" s="136"/>
      <c r="AF25" s="136"/>
      <c r="AG25" s="136"/>
      <c r="AH25" s="136"/>
      <c r="AI25" s="136"/>
      <c r="AJ25" s="136"/>
      <c r="AK25" s="136"/>
      <c r="AL25" s="136"/>
      <c r="AM25" s="136"/>
      <c r="AN25" s="136"/>
      <c r="AO25" s="136"/>
      <c r="AP25" s="136"/>
      <c r="AQ25" s="136"/>
      <c r="AR25" s="136"/>
      <c r="AS25" s="136"/>
      <c r="AT25" s="136"/>
      <c r="AU25" s="136"/>
      <c r="AV25" s="136"/>
      <c r="AW25" s="136"/>
      <c r="AX25" s="136"/>
      <c r="AY25" s="136"/>
      <c r="AZ25" s="136"/>
      <c r="BA25" s="136"/>
      <c r="BB25" s="136"/>
      <c r="BC25" s="136"/>
      <c r="BD25" s="136"/>
      <c r="BE25" s="136"/>
      <c r="BF25" s="135">
        <v>0.12006020000000001</v>
      </c>
      <c r="BG25" s="136"/>
      <c r="BH25" s="136"/>
      <c r="BI25" s="136"/>
      <c r="BJ25" s="136"/>
      <c r="BK25" s="135">
        <v>3.4917499999999997E-2</v>
      </c>
      <c r="BL25" s="136"/>
      <c r="BM25" s="136"/>
    </row>
    <row r="26" spans="1:65">
      <c r="A26">
        <v>359</v>
      </c>
      <c r="B26" s="128" t="s">
        <v>2516</v>
      </c>
      <c r="C26" s="137">
        <v>1.9589450000000001E-2</v>
      </c>
      <c r="D26" s="137">
        <v>1.1900000000000001E-2</v>
      </c>
      <c r="E26" s="137">
        <v>1.9772789999999998E-2</v>
      </c>
      <c r="F26" s="137">
        <v>5.5151100000000002E-2</v>
      </c>
      <c r="G26" s="137">
        <v>6.0096200000000002E-3</v>
      </c>
      <c r="H26" s="138"/>
      <c r="I26" s="138"/>
      <c r="J26" s="138"/>
      <c r="K26" s="138"/>
      <c r="L26" s="138"/>
      <c r="M26" s="138"/>
      <c r="N26" s="138"/>
      <c r="O26" s="138"/>
      <c r="P26" s="138"/>
      <c r="Q26" s="138"/>
      <c r="R26" s="138"/>
      <c r="S26" s="138"/>
      <c r="T26" s="138"/>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8"/>
      <c r="AX26" s="138"/>
      <c r="AY26" s="138"/>
      <c r="AZ26" s="138"/>
      <c r="BA26" s="138"/>
      <c r="BB26" s="138"/>
      <c r="BC26" s="138"/>
      <c r="BD26" s="138"/>
      <c r="BE26" s="138"/>
      <c r="BF26" s="137">
        <v>9.9450700000000003E-2</v>
      </c>
      <c r="BG26" s="138"/>
      <c r="BH26" s="138"/>
      <c r="BI26" s="138"/>
      <c r="BJ26" s="138"/>
      <c r="BK26" s="137">
        <v>6.0831000000000003E-2</v>
      </c>
      <c r="BL26" s="138"/>
      <c r="BM26" s="138"/>
    </row>
    <row r="27" spans="1:65">
      <c r="A27">
        <v>358</v>
      </c>
      <c r="B27" s="128" t="s">
        <v>2517</v>
      </c>
      <c r="C27" s="135">
        <v>1.910916E-2</v>
      </c>
      <c r="D27" s="135">
        <v>1.11E-2</v>
      </c>
      <c r="E27" s="135">
        <v>1.9285699999999999E-2</v>
      </c>
      <c r="F27" s="135">
        <v>1.313743E-2</v>
      </c>
      <c r="G27" s="135">
        <v>6.7702099999999996E-3</v>
      </c>
      <c r="H27" s="136"/>
      <c r="I27" s="136"/>
      <c r="J27" s="136"/>
      <c r="K27" s="136"/>
      <c r="L27" s="136"/>
      <c r="M27" s="136"/>
      <c r="N27" s="136"/>
      <c r="O27" s="136"/>
      <c r="P27" s="136"/>
      <c r="Q27" s="136"/>
      <c r="R27" s="136"/>
      <c r="S27" s="136"/>
      <c r="T27" s="136"/>
      <c r="U27" s="136"/>
      <c r="V27" s="136"/>
      <c r="W27" s="136"/>
      <c r="X27" s="136"/>
      <c r="Y27" s="136"/>
      <c r="Z27" s="136"/>
      <c r="AA27" s="136"/>
      <c r="AB27" s="136"/>
      <c r="AC27" s="136"/>
      <c r="AD27" s="136"/>
      <c r="AE27" s="136"/>
      <c r="AF27" s="136"/>
      <c r="AG27" s="136"/>
      <c r="AH27" s="136"/>
      <c r="AI27" s="136"/>
      <c r="AJ27" s="136"/>
      <c r="AK27" s="136"/>
      <c r="AL27" s="136"/>
      <c r="AM27" s="136"/>
      <c r="AN27" s="136"/>
      <c r="AO27" s="136"/>
      <c r="AP27" s="136"/>
      <c r="AQ27" s="136"/>
      <c r="AR27" s="136"/>
      <c r="AS27" s="136"/>
      <c r="AT27" s="136"/>
      <c r="AU27" s="136"/>
      <c r="AV27" s="136"/>
      <c r="AW27" s="136"/>
      <c r="AX27" s="136"/>
      <c r="AY27" s="136"/>
      <c r="AZ27" s="136"/>
      <c r="BA27" s="136"/>
      <c r="BB27" s="136"/>
      <c r="BC27" s="136"/>
      <c r="BD27" s="136"/>
      <c r="BE27" s="136"/>
      <c r="BF27" s="135">
        <v>1.5882E-2</v>
      </c>
      <c r="BG27" s="136"/>
      <c r="BH27" s="136"/>
      <c r="BI27" s="136"/>
      <c r="BJ27" s="136"/>
      <c r="BK27" s="135">
        <v>1.8193999999999998E-2</v>
      </c>
      <c r="BL27" s="136"/>
      <c r="BM27" s="136"/>
    </row>
    <row r="28" spans="1:65">
      <c r="A28">
        <v>357</v>
      </c>
      <c r="B28" s="128" t="s">
        <v>2518</v>
      </c>
      <c r="C28" s="137">
        <v>1.9509350000000002E-2</v>
      </c>
      <c r="D28" s="137">
        <v>4.4000000000000003E-3</v>
      </c>
      <c r="E28" s="137">
        <v>1.9679140000000001E-2</v>
      </c>
      <c r="F28" s="137">
        <v>2.2243269999999999E-2</v>
      </c>
      <c r="G28" s="137">
        <v>5.6368700000000004E-3</v>
      </c>
      <c r="H28" s="138"/>
      <c r="I28" s="138"/>
      <c r="J28" s="138"/>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8"/>
      <c r="AX28" s="138"/>
      <c r="AY28" s="138"/>
      <c r="AZ28" s="138"/>
      <c r="BA28" s="138"/>
      <c r="BB28" s="138"/>
      <c r="BC28" s="138"/>
      <c r="BD28" s="138"/>
      <c r="BE28" s="138"/>
      <c r="BF28" s="137">
        <v>2.6313400000000001E-2</v>
      </c>
      <c r="BG28" s="138"/>
      <c r="BH28" s="138"/>
      <c r="BI28" s="138"/>
      <c r="BJ28" s="138"/>
      <c r="BK28" s="137">
        <v>3.6718800000000003E-2</v>
      </c>
      <c r="BL28" s="138"/>
      <c r="BM28" s="138"/>
    </row>
    <row r="29" spans="1:65">
      <c r="A29">
        <v>356</v>
      </c>
      <c r="B29" s="128" t="s">
        <v>2519</v>
      </c>
      <c r="C29" s="135">
        <v>1.8881019999999998E-2</v>
      </c>
      <c r="D29" s="135">
        <v>1.5E-3</v>
      </c>
      <c r="E29" s="135">
        <v>1.904053E-2</v>
      </c>
      <c r="F29" s="135">
        <v>2.9938969999999999E-2</v>
      </c>
      <c r="G29" s="135">
        <v>4.5235500000000003E-3</v>
      </c>
      <c r="H29" s="136"/>
      <c r="I29" s="136"/>
      <c r="J29" s="136"/>
      <c r="K29" s="136"/>
      <c r="L29" s="136"/>
      <c r="M29" s="136"/>
      <c r="N29" s="136"/>
      <c r="O29" s="136"/>
      <c r="P29" s="136"/>
      <c r="Q29" s="136"/>
      <c r="R29" s="136"/>
      <c r="S29" s="136"/>
      <c r="T29" s="136"/>
      <c r="U29" s="136"/>
      <c r="V29" s="136"/>
      <c r="W29" s="136"/>
      <c r="X29" s="136"/>
      <c r="Y29" s="136"/>
      <c r="Z29" s="136"/>
      <c r="AA29" s="136"/>
      <c r="AB29" s="136"/>
      <c r="AC29" s="136"/>
      <c r="AD29" s="136"/>
      <c r="AE29" s="136"/>
      <c r="AF29" s="136"/>
      <c r="AG29" s="136"/>
      <c r="AH29" s="136"/>
      <c r="AI29" s="136"/>
      <c r="AJ29" s="136"/>
      <c r="AK29" s="136"/>
      <c r="AL29" s="136"/>
      <c r="AM29" s="136"/>
      <c r="AN29" s="136"/>
      <c r="AO29" s="136"/>
      <c r="AP29" s="136"/>
      <c r="AQ29" s="136"/>
      <c r="AR29" s="136"/>
      <c r="AS29" s="136"/>
      <c r="AT29" s="136"/>
      <c r="AU29" s="136"/>
      <c r="AV29" s="136"/>
      <c r="AW29" s="136"/>
      <c r="AX29" s="136"/>
      <c r="AY29" s="136"/>
      <c r="AZ29" s="136"/>
      <c r="BA29" s="136"/>
      <c r="BB29" s="136"/>
      <c r="BC29" s="136"/>
      <c r="BD29" s="136"/>
      <c r="BE29" s="136"/>
      <c r="BF29" s="135">
        <v>4.1621999999999999E-2</v>
      </c>
      <c r="BG29" s="136"/>
      <c r="BH29" s="136"/>
      <c r="BI29" s="136"/>
      <c r="BJ29" s="136"/>
      <c r="BK29" s="135">
        <v>8.6645800000000009E-2</v>
      </c>
      <c r="BL29" s="136"/>
      <c r="BM29" s="136"/>
    </row>
    <row r="30" spans="1:65">
      <c r="A30">
        <v>355</v>
      </c>
      <c r="B30" s="128" t="s">
        <v>2520</v>
      </c>
      <c r="C30" s="137">
        <v>1.852179E-2</v>
      </c>
      <c r="D30" s="137">
        <v>3.0000000000000001E-3</v>
      </c>
      <c r="E30" s="137">
        <v>1.8586220000000001E-2</v>
      </c>
      <c r="F30" s="137">
        <v>1.3386489999999999E-2</v>
      </c>
      <c r="G30" s="137">
        <v>5.9716099999999996E-3</v>
      </c>
      <c r="H30" s="138"/>
      <c r="I30" s="138"/>
      <c r="J30" s="138"/>
      <c r="K30" s="138"/>
      <c r="L30" s="138"/>
      <c r="M30" s="138"/>
      <c r="N30" s="138"/>
      <c r="O30" s="138"/>
      <c r="P30" s="138"/>
      <c r="Q30" s="138"/>
      <c r="R30" s="138"/>
      <c r="S30" s="138"/>
      <c r="T30" s="138"/>
      <c r="U30" s="138"/>
      <c r="V30" s="138"/>
      <c r="W30" s="138"/>
      <c r="X30" s="138"/>
      <c r="Y30" s="138"/>
      <c r="Z30" s="138"/>
      <c r="AA30" s="138"/>
      <c r="AB30" s="138"/>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38"/>
      <c r="BA30" s="138"/>
      <c r="BB30" s="138"/>
      <c r="BC30" s="138"/>
      <c r="BD30" s="138"/>
      <c r="BE30" s="138"/>
      <c r="BF30" s="137">
        <v>-2.0000000000000001E-4</v>
      </c>
      <c r="BG30" s="138"/>
      <c r="BH30" s="138"/>
      <c r="BI30" s="138"/>
      <c r="BJ30" s="138"/>
      <c r="BK30" s="137">
        <v>-2.3099999999999999E-2</v>
      </c>
      <c r="BL30" s="138"/>
      <c r="BM30" s="138"/>
    </row>
    <row r="31" spans="1:65">
      <c r="A31">
        <v>354</v>
      </c>
      <c r="B31" s="128" t="s">
        <v>2521</v>
      </c>
      <c r="C31" s="135">
        <v>1.7992000000000001E-2</v>
      </c>
      <c r="D31" s="135">
        <v>3.2000000000000002E-3</v>
      </c>
      <c r="E31" s="135">
        <v>1.8042840000000001E-2</v>
      </c>
      <c r="F31" s="135">
        <v>2.0342559999999999E-2</v>
      </c>
      <c r="G31" s="135">
        <v>5.4495899999999998E-3</v>
      </c>
      <c r="H31" s="136"/>
      <c r="I31" s="136"/>
      <c r="J31" s="136"/>
      <c r="K31" s="136"/>
      <c r="L31" s="136"/>
      <c r="M31" s="136"/>
      <c r="N31" s="136"/>
      <c r="O31" s="136"/>
      <c r="P31" s="136"/>
      <c r="Q31" s="136"/>
      <c r="R31" s="136"/>
      <c r="S31" s="136"/>
      <c r="T31" s="136"/>
      <c r="U31" s="136"/>
      <c r="V31" s="136"/>
      <c r="W31" s="136"/>
      <c r="X31" s="136"/>
      <c r="Y31" s="136"/>
      <c r="Z31" s="136"/>
      <c r="AA31" s="136"/>
      <c r="AB31" s="136"/>
      <c r="AC31" s="136"/>
      <c r="AD31" s="136"/>
      <c r="AE31" s="136"/>
      <c r="AF31" s="136"/>
      <c r="AG31" s="136"/>
      <c r="AH31" s="136"/>
      <c r="AI31" s="136"/>
      <c r="AJ31" s="136"/>
      <c r="AK31" s="136"/>
      <c r="AL31" s="136"/>
      <c r="AM31" s="136"/>
      <c r="AN31" s="136"/>
      <c r="AO31" s="136"/>
      <c r="AP31" s="136"/>
      <c r="AQ31" s="136"/>
      <c r="AR31" s="136"/>
      <c r="AS31" s="136"/>
      <c r="AT31" s="136"/>
      <c r="AU31" s="136"/>
      <c r="AV31" s="136"/>
      <c r="AW31" s="136"/>
      <c r="AX31" s="136"/>
      <c r="AY31" s="136"/>
      <c r="AZ31" s="136"/>
      <c r="BA31" s="136"/>
      <c r="BB31" s="136"/>
      <c r="BC31" s="136"/>
      <c r="BD31" s="136"/>
      <c r="BE31" s="136"/>
      <c r="BF31" s="135">
        <v>-1.1299999999999999E-2</v>
      </c>
      <c r="BG31" s="136"/>
      <c r="BH31" s="136"/>
      <c r="BI31" s="136"/>
      <c r="BJ31" s="136"/>
      <c r="BK31" s="135">
        <v>1.48E-3</v>
      </c>
      <c r="BL31" s="136"/>
      <c r="BM31" s="136"/>
    </row>
    <row r="32" spans="1:65">
      <c r="A32">
        <v>353</v>
      </c>
      <c r="B32" s="128" t="s">
        <v>2522</v>
      </c>
      <c r="C32" s="137">
        <v>1.7911010000000002E-2</v>
      </c>
      <c r="D32" s="137">
        <v>4.6999999999999993E-3</v>
      </c>
      <c r="E32" s="137">
        <v>1.804323E-2</v>
      </c>
      <c r="F32" s="137">
        <v>5.6090609999999999E-2</v>
      </c>
      <c r="G32" s="137">
        <v>6.0007699999999999E-3</v>
      </c>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7">
        <v>-4.1000000000000003E-3</v>
      </c>
      <c r="BG32" s="138"/>
      <c r="BH32" s="138"/>
      <c r="BI32" s="138"/>
      <c r="BJ32" s="138"/>
      <c r="BK32" s="137">
        <v>-2.69E-2</v>
      </c>
      <c r="BL32" s="138"/>
      <c r="BM32" s="138"/>
    </row>
    <row r="33" spans="1:65">
      <c r="A33">
        <v>352</v>
      </c>
      <c r="B33" s="128" t="s">
        <v>2523</v>
      </c>
      <c r="C33" s="135">
        <v>1.7321610000000001E-2</v>
      </c>
      <c r="D33" s="135">
        <v>1.18E-2</v>
      </c>
      <c r="E33" s="135">
        <v>1.7318210000000001E-2</v>
      </c>
      <c r="F33" s="135">
        <v>0.13125186</v>
      </c>
      <c r="G33" s="135">
        <v>6.4460300000000002E-3</v>
      </c>
      <c r="H33" s="136"/>
      <c r="I33" s="136"/>
      <c r="J33" s="136"/>
      <c r="K33" s="136"/>
      <c r="L33" s="136"/>
      <c r="M33" s="136"/>
      <c r="N33" s="136"/>
      <c r="O33" s="136"/>
      <c r="P33" s="136"/>
      <c r="Q33" s="136"/>
      <c r="R33" s="136"/>
      <c r="S33" s="136"/>
      <c r="T33" s="136"/>
      <c r="U33" s="136"/>
      <c r="V33" s="136"/>
      <c r="W33" s="136"/>
      <c r="X33" s="136"/>
      <c r="Y33" s="136"/>
      <c r="Z33" s="136"/>
      <c r="AA33" s="136"/>
      <c r="AB33" s="136"/>
      <c r="AC33" s="136"/>
      <c r="AD33" s="136"/>
      <c r="AE33" s="136"/>
      <c r="AF33" s="136"/>
      <c r="AG33" s="136"/>
      <c r="AH33" s="136"/>
      <c r="AI33" s="136"/>
      <c r="AJ33" s="136"/>
      <c r="AK33" s="136"/>
      <c r="AL33" s="136"/>
      <c r="AM33" s="136"/>
      <c r="AN33" s="136"/>
      <c r="AO33" s="136"/>
      <c r="AP33" s="136"/>
      <c r="AQ33" s="136"/>
      <c r="AR33" s="136"/>
      <c r="AS33" s="136"/>
      <c r="AT33" s="136"/>
      <c r="AU33" s="136"/>
      <c r="AV33" s="136"/>
      <c r="AW33" s="136"/>
      <c r="AX33" s="136"/>
      <c r="AY33" s="136"/>
      <c r="AZ33" s="136"/>
      <c r="BA33" s="136"/>
      <c r="BB33" s="136"/>
      <c r="BC33" s="136"/>
      <c r="BD33" s="136"/>
      <c r="BE33" s="136"/>
      <c r="BF33" s="135">
        <v>5.6932799999999999E-2</v>
      </c>
      <c r="BG33" s="136"/>
      <c r="BH33" s="136"/>
      <c r="BI33" s="136"/>
      <c r="BJ33" s="136"/>
      <c r="BK33" s="135">
        <v>8.2147299999999993E-2</v>
      </c>
      <c r="BL33" s="136"/>
      <c r="BM33" s="136"/>
    </row>
    <row r="34" spans="1:65">
      <c r="A34">
        <v>351</v>
      </c>
      <c r="B34" s="128" t="s">
        <v>2524</v>
      </c>
      <c r="C34" s="137">
        <v>1.666981E-2</v>
      </c>
      <c r="D34" s="137">
        <v>5.0000000000000001E-3</v>
      </c>
      <c r="E34" s="137">
        <v>1.6723990000000001E-2</v>
      </c>
      <c r="F34" s="137">
        <v>0.10859001</v>
      </c>
      <c r="G34" s="137">
        <v>5.1620299999999997E-3</v>
      </c>
      <c r="H34" s="138"/>
      <c r="I34" s="138"/>
      <c r="J34" s="138"/>
      <c r="K34" s="138"/>
      <c r="L34" s="138"/>
      <c r="M34" s="138"/>
      <c r="N34" s="138"/>
      <c r="O34" s="138"/>
      <c r="P34" s="138"/>
      <c r="Q34" s="138"/>
      <c r="R34" s="138"/>
      <c r="S34" s="138"/>
      <c r="T34" s="138"/>
      <c r="U34" s="138"/>
      <c r="V34" s="138"/>
      <c r="W34" s="138"/>
      <c r="X34" s="138"/>
      <c r="Y34" s="138"/>
      <c r="Z34" s="138"/>
      <c r="AA34" s="138"/>
      <c r="AB34" s="138"/>
      <c r="AC34" s="138"/>
      <c r="AD34" s="138"/>
      <c r="AE34" s="138"/>
      <c r="AF34" s="138"/>
      <c r="AG34" s="138"/>
      <c r="AH34" s="138"/>
      <c r="AI34" s="138"/>
      <c r="AJ34" s="138"/>
      <c r="AK34" s="138"/>
      <c r="AL34" s="138"/>
      <c r="AM34" s="138"/>
      <c r="AN34" s="138"/>
      <c r="AO34" s="138"/>
      <c r="AP34" s="138"/>
      <c r="AQ34" s="138"/>
      <c r="AR34" s="138"/>
      <c r="AS34" s="138"/>
      <c r="AT34" s="138"/>
      <c r="AU34" s="138"/>
      <c r="AV34" s="138"/>
      <c r="AW34" s="138"/>
      <c r="AX34" s="138"/>
      <c r="AY34" s="138"/>
      <c r="AZ34" s="138"/>
      <c r="BA34" s="138"/>
      <c r="BB34" s="138"/>
      <c r="BC34" s="138"/>
      <c r="BD34" s="138"/>
      <c r="BE34" s="138"/>
      <c r="BF34" s="137">
        <v>7.5145000000000003E-2</v>
      </c>
      <c r="BG34" s="138"/>
      <c r="BH34" s="138"/>
      <c r="BI34" s="138"/>
      <c r="BJ34" s="138"/>
      <c r="BK34" s="137">
        <v>8.3750199999999997E-2</v>
      </c>
      <c r="BL34" s="138"/>
      <c r="BM34" s="138"/>
    </row>
    <row r="35" spans="1:65">
      <c r="A35">
        <v>350</v>
      </c>
      <c r="B35" s="128" t="s">
        <v>2525</v>
      </c>
      <c r="C35" s="135">
        <v>1.6355370000000001E-2</v>
      </c>
      <c r="D35" s="135">
        <v>5.1000000000000004E-3</v>
      </c>
      <c r="E35" s="135">
        <v>1.641633E-2</v>
      </c>
      <c r="F35" s="135">
        <v>2.4386379999999999E-2</v>
      </c>
      <c r="G35" s="135">
        <v>7.4179700000000003E-3</v>
      </c>
      <c r="H35" s="136"/>
      <c r="I35" s="136"/>
      <c r="J35" s="136"/>
      <c r="K35" s="136"/>
      <c r="L35" s="136"/>
      <c r="M35" s="136"/>
      <c r="N35" s="136"/>
      <c r="O35" s="136"/>
      <c r="P35" s="136"/>
      <c r="Q35" s="136"/>
      <c r="R35" s="136"/>
      <c r="S35" s="136"/>
      <c r="T35" s="136"/>
      <c r="U35" s="136"/>
      <c r="V35" s="136"/>
      <c r="W35" s="136"/>
      <c r="X35" s="136"/>
      <c r="Y35" s="136"/>
      <c r="Z35" s="136"/>
      <c r="AA35" s="136"/>
      <c r="AB35" s="136"/>
      <c r="AC35" s="136"/>
      <c r="AD35" s="136"/>
      <c r="AE35" s="136"/>
      <c r="AF35" s="136"/>
      <c r="AG35" s="136"/>
      <c r="AH35" s="136"/>
      <c r="AI35" s="136"/>
      <c r="AJ35" s="136"/>
      <c r="AK35" s="136"/>
      <c r="AL35" s="136"/>
      <c r="AM35" s="136"/>
      <c r="AN35" s="136"/>
      <c r="AO35" s="136"/>
      <c r="AP35" s="136"/>
      <c r="AQ35" s="136"/>
      <c r="AR35" s="136"/>
      <c r="AS35" s="136"/>
      <c r="AT35" s="136"/>
      <c r="AU35" s="136"/>
      <c r="AV35" s="136"/>
      <c r="AW35" s="136"/>
      <c r="AX35" s="136"/>
      <c r="AY35" s="136"/>
      <c r="AZ35" s="136"/>
      <c r="BA35" s="136"/>
      <c r="BB35" s="136"/>
      <c r="BC35" s="136"/>
      <c r="BD35" s="136"/>
      <c r="BE35" s="136"/>
      <c r="BF35" s="135">
        <v>2.8617400000000001E-2</v>
      </c>
      <c r="BG35" s="136"/>
      <c r="BH35" s="136"/>
      <c r="BI35" s="136"/>
      <c r="BJ35" s="136"/>
      <c r="BK35" s="135">
        <v>3.0218399999999999E-2</v>
      </c>
      <c r="BL35" s="136"/>
      <c r="BM35" s="136"/>
    </row>
    <row r="36" spans="1:65">
      <c r="A36">
        <v>349</v>
      </c>
      <c r="B36" s="128" t="s">
        <v>2526</v>
      </c>
      <c r="C36" s="137">
        <v>1.652532E-2</v>
      </c>
      <c r="D36" s="137">
        <v>8.8000000000000005E-3</v>
      </c>
      <c r="E36" s="137">
        <v>1.6596420000000001E-2</v>
      </c>
      <c r="F36" s="137">
        <v>0.10371517</v>
      </c>
      <c r="G36" s="137">
        <v>4.2480900000000004E-3</v>
      </c>
      <c r="H36" s="138"/>
      <c r="I36" s="138"/>
      <c r="J36" s="138"/>
      <c r="K36" s="138"/>
      <c r="L36" s="138"/>
      <c r="M36" s="138"/>
      <c r="N36" s="138"/>
      <c r="O36" s="138"/>
      <c r="P36" s="138"/>
      <c r="Q36" s="138"/>
      <c r="R36" s="138"/>
      <c r="S36" s="138"/>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8"/>
      <c r="AX36" s="138"/>
      <c r="AY36" s="138"/>
      <c r="AZ36" s="138"/>
      <c r="BA36" s="138"/>
      <c r="BB36" s="138"/>
      <c r="BC36" s="138"/>
      <c r="BD36" s="138"/>
      <c r="BE36" s="138"/>
      <c r="BF36" s="137">
        <v>2.7116299999999999E-2</v>
      </c>
      <c r="BG36" s="138"/>
      <c r="BH36" s="138"/>
      <c r="BI36" s="138"/>
      <c r="BJ36" s="138"/>
      <c r="BK36" s="137">
        <v>3.6422000000000003E-2</v>
      </c>
      <c r="BL36" s="138"/>
      <c r="BM36" s="138"/>
    </row>
    <row r="37" spans="1:65">
      <c r="A37">
        <v>348</v>
      </c>
      <c r="B37" s="128" t="s">
        <v>2527</v>
      </c>
      <c r="C37" s="135">
        <v>1.583118E-2</v>
      </c>
      <c r="D37" s="135">
        <v>4.0999999999999986E-3</v>
      </c>
      <c r="E37" s="135">
        <v>1.5844690000000002E-2</v>
      </c>
      <c r="F37" s="135">
        <v>0.1364456</v>
      </c>
      <c r="G37" s="135">
        <v>7.4262099999999999E-3</v>
      </c>
      <c r="H37" s="136"/>
      <c r="I37" s="136"/>
      <c r="J37" s="136"/>
      <c r="K37" s="136"/>
      <c r="L37" s="136"/>
      <c r="M37" s="136"/>
      <c r="N37" s="136"/>
      <c r="O37" s="136"/>
      <c r="P37" s="136"/>
      <c r="Q37" s="136"/>
      <c r="R37" s="136"/>
      <c r="S37" s="136"/>
      <c r="T37" s="136"/>
      <c r="U37" s="136"/>
      <c r="V37" s="136"/>
      <c r="W37" s="136"/>
      <c r="X37" s="136"/>
      <c r="Y37" s="136"/>
      <c r="Z37" s="136"/>
      <c r="AA37" s="136"/>
      <c r="AB37" s="136"/>
      <c r="AC37" s="136"/>
      <c r="AD37" s="136"/>
      <c r="AE37" s="136"/>
      <c r="AF37" s="136"/>
      <c r="AG37" s="136"/>
      <c r="AH37" s="136"/>
      <c r="AI37" s="136"/>
      <c r="AJ37" s="136"/>
      <c r="AK37" s="136"/>
      <c r="AL37" s="136"/>
      <c r="AM37" s="136"/>
      <c r="AN37" s="136"/>
      <c r="AO37" s="136"/>
      <c r="AP37" s="136"/>
      <c r="AQ37" s="136"/>
      <c r="AR37" s="136"/>
      <c r="AS37" s="136"/>
      <c r="AT37" s="136"/>
      <c r="AU37" s="136"/>
      <c r="AV37" s="136"/>
      <c r="AW37" s="136"/>
      <c r="AX37" s="136"/>
      <c r="AY37" s="136"/>
      <c r="AZ37" s="136"/>
      <c r="BA37" s="136"/>
      <c r="BB37" s="136"/>
      <c r="BC37" s="136"/>
      <c r="BD37" s="136"/>
      <c r="BE37" s="136"/>
      <c r="BF37" s="135">
        <v>2.02127E-2</v>
      </c>
      <c r="BG37" s="136"/>
      <c r="BH37" s="136"/>
      <c r="BI37" s="136"/>
      <c r="BJ37" s="136"/>
      <c r="BK37" s="135">
        <v>-7.7000000000000002E-3</v>
      </c>
      <c r="BL37" s="136"/>
      <c r="BM37" s="136"/>
    </row>
    <row r="38" spans="1:65">
      <c r="A38">
        <v>347</v>
      </c>
      <c r="B38" s="128" t="s">
        <v>2528</v>
      </c>
      <c r="C38" s="137">
        <v>1.5980359999999999E-2</v>
      </c>
      <c r="D38" s="137">
        <v>5.4000000000000003E-3</v>
      </c>
      <c r="E38" s="137">
        <v>1.6068329999999999E-2</v>
      </c>
      <c r="F38" s="137">
        <v>0.1078103</v>
      </c>
      <c r="G38" s="137">
        <v>4.8520999999999998E-3</v>
      </c>
      <c r="H38" s="138"/>
      <c r="I38" s="138"/>
      <c r="J38" s="138"/>
      <c r="K38" s="138"/>
      <c r="L38" s="138"/>
      <c r="M38" s="138"/>
      <c r="N38" s="138"/>
      <c r="O38" s="138"/>
      <c r="P38" s="138"/>
      <c r="Q38" s="138"/>
      <c r="R38" s="138"/>
      <c r="S38" s="138"/>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8"/>
      <c r="AX38" s="138"/>
      <c r="AY38" s="138"/>
      <c r="AZ38" s="138"/>
      <c r="BA38" s="138"/>
      <c r="BB38" s="138"/>
      <c r="BC38" s="138"/>
      <c r="BD38" s="138"/>
      <c r="BE38" s="138"/>
      <c r="BF38" s="137">
        <v>3.7223300000000001E-2</v>
      </c>
      <c r="BG38" s="138"/>
      <c r="BH38" s="138"/>
      <c r="BI38" s="138"/>
      <c r="BJ38" s="138"/>
      <c r="BK38" s="137">
        <v>1.1572000000000001E-2</v>
      </c>
      <c r="BL38" s="138"/>
      <c r="BM38" s="138"/>
    </row>
    <row r="39" spans="1:65">
      <c r="A39">
        <v>346</v>
      </c>
      <c r="B39" s="128" t="s">
        <v>2529</v>
      </c>
      <c r="C39" s="135">
        <v>1.599445E-2</v>
      </c>
      <c r="D39" s="135">
        <v>2.2000000000000001E-3</v>
      </c>
      <c r="E39" s="135">
        <v>1.6038440000000001E-2</v>
      </c>
      <c r="F39" s="135">
        <v>2.4269909999999999E-2</v>
      </c>
      <c r="G39" s="135">
        <v>6.0358399999999998E-3</v>
      </c>
      <c r="H39" s="136"/>
      <c r="I39" s="136"/>
      <c r="J39" s="136"/>
      <c r="K39" s="136"/>
      <c r="L39" s="136"/>
      <c r="M39" s="136"/>
      <c r="N39" s="136"/>
      <c r="O39" s="136"/>
      <c r="P39" s="136"/>
      <c r="Q39" s="136"/>
      <c r="R39" s="136"/>
      <c r="S39" s="136"/>
      <c r="T39" s="136"/>
      <c r="U39" s="136"/>
      <c r="V39" s="136"/>
      <c r="W39" s="136"/>
      <c r="X39" s="136"/>
      <c r="Y39" s="136"/>
      <c r="Z39" s="136"/>
      <c r="AA39" s="136"/>
      <c r="AB39" s="136"/>
      <c r="AC39" s="136"/>
      <c r="AD39" s="136"/>
      <c r="AE39" s="136"/>
      <c r="AF39" s="136"/>
      <c r="AG39" s="136"/>
      <c r="AH39" s="136"/>
      <c r="AI39" s="136"/>
      <c r="AJ39" s="136"/>
      <c r="AK39" s="136"/>
      <c r="AL39" s="136"/>
      <c r="AM39" s="136"/>
      <c r="AN39" s="136"/>
      <c r="AO39" s="136"/>
      <c r="AP39" s="136"/>
      <c r="AQ39" s="136"/>
      <c r="AR39" s="136"/>
      <c r="AS39" s="136"/>
      <c r="AT39" s="136"/>
      <c r="AU39" s="136"/>
      <c r="AV39" s="136"/>
      <c r="AW39" s="136"/>
      <c r="AX39" s="136"/>
      <c r="AY39" s="136"/>
      <c r="AZ39" s="136"/>
      <c r="BA39" s="136"/>
      <c r="BB39" s="136"/>
      <c r="BC39" s="136"/>
      <c r="BD39" s="136"/>
      <c r="BE39" s="136"/>
      <c r="BF39" s="135">
        <v>8.0950499999999995E-2</v>
      </c>
      <c r="BG39" s="136"/>
      <c r="BH39" s="136"/>
      <c r="BI39" s="136"/>
      <c r="BJ39" s="136"/>
      <c r="BK39" s="135">
        <v>3.0819200000000001E-2</v>
      </c>
      <c r="BL39" s="136"/>
      <c r="BM39" s="136"/>
    </row>
    <row r="40" spans="1:65">
      <c r="A40">
        <v>345</v>
      </c>
      <c r="B40" s="128" t="s">
        <v>2530</v>
      </c>
      <c r="C40" s="137">
        <v>1.5838250000000002E-2</v>
      </c>
      <c r="D40" s="137">
        <v>-2.0000000000000001E-4</v>
      </c>
      <c r="E40" s="137">
        <v>1.5858549999999999E-2</v>
      </c>
      <c r="F40" s="137">
        <v>-0.17580796000000001</v>
      </c>
      <c r="G40" s="137">
        <v>7.5687599999999999E-3</v>
      </c>
      <c r="H40" s="138"/>
      <c r="I40" s="138"/>
      <c r="J40" s="138"/>
      <c r="K40" s="138"/>
      <c r="L40" s="138"/>
      <c r="M40" s="138"/>
      <c r="N40" s="138"/>
      <c r="O40" s="138"/>
      <c r="P40" s="138"/>
      <c r="Q40" s="138"/>
      <c r="R40" s="138"/>
      <c r="S40" s="138"/>
      <c r="T40" s="138"/>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8"/>
      <c r="AX40" s="138"/>
      <c r="AY40" s="138"/>
      <c r="AZ40" s="138"/>
      <c r="BA40" s="138"/>
      <c r="BB40" s="138"/>
      <c r="BC40" s="138"/>
      <c r="BD40" s="138"/>
      <c r="BE40" s="138"/>
      <c r="BF40" s="137">
        <v>-8.6400000000000005E-2</v>
      </c>
      <c r="BG40" s="138"/>
      <c r="BH40" s="138"/>
      <c r="BI40" s="138"/>
      <c r="BJ40" s="138"/>
      <c r="BK40" s="137">
        <v>-6.13E-2</v>
      </c>
      <c r="BL40" s="138"/>
      <c r="BM40" s="138"/>
    </row>
    <row r="41" spans="1:65">
      <c r="A41">
        <v>344</v>
      </c>
      <c r="B41" s="128" t="s">
        <v>2531</v>
      </c>
      <c r="C41" s="135">
        <v>1.5841939999999999E-2</v>
      </c>
      <c r="D41" s="135">
        <v>5.9999999999999995E-4</v>
      </c>
      <c r="E41" s="135">
        <v>1.590281E-2</v>
      </c>
      <c r="F41" s="135">
        <v>0.11198039</v>
      </c>
      <c r="G41" s="135">
        <v>4.3972200000000003E-3</v>
      </c>
      <c r="H41" s="136"/>
      <c r="I41" s="136"/>
      <c r="J41" s="136"/>
      <c r="K41" s="136"/>
      <c r="L41" s="136"/>
      <c r="M41" s="136"/>
      <c r="N41" s="136"/>
      <c r="O41" s="136"/>
      <c r="P41" s="136"/>
      <c r="Q41" s="136"/>
      <c r="R41" s="136"/>
      <c r="S41" s="136"/>
      <c r="T41" s="136"/>
      <c r="U41" s="136"/>
      <c r="V41" s="136"/>
      <c r="W41" s="136"/>
      <c r="X41" s="136"/>
      <c r="Y41" s="136"/>
      <c r="Z41" s="136"/>
      <c r="AA41" s="136"/>
      <c r="AB41" s="136"/>
      <c r="AC41" s="136"/>
      <c r="AD41" s="136"/>
      <c r="AE41" s="136"/>
      <c r="AF41" s="136"/>
      <c r="AG41" s="136"/>
      <c r="AH41" s="136"/>
      <c r="AI41" s="136"/>
      <c r="AJ41" s="136"/>
      <c r="AK41" s="136"/>
      <c r="AL41" s="136"/>
      <c r="AM41" s="136"/>
      <c r="AN41" s="136"/>
      <c r="AO41" s="136"/>
      <c r="AP41" s="136"/>
      <c r="AQ41" s="136"/>
      <c r="AR41" s="136"/>
      <c r="AS41" s="136"/>
      <c r="AT41" s="136"/>
      <c r="AU41" s="136"/>
      <c r="AV41" s="136"/>
      <c r="AW41" s="136"/>
      <c r="AX41" s="136"/>
      <c r="AY41" s="136"/>
      <c r="AZ41" s="136"/>
      <c r="BA41" s="136"/>
      <c r="BB41" s="136"/>
      <c r="BC41" s="136"/>
      <c r="BD41" s="136"/>
      <c r="BE41" s="136"/>
      <c r="BF41" s="135">
        <v>4.3527400000000001E-2</v>
      </c>
      <c r="BG41" s="136"/>
      <c r="BH41" s="136"/>
      <c r="BI41" s="136"/>
      <c r="BJ41" s="136"/>
      <c r="BK41" s="135">
        <v>2.6916900000000001E-2</v>
      </c>
      <c r="BL41" s="136"/>
      <c r="BM41" s="136"/>
    </row>
    <row r="42" spans="1:65">
      <c r="A42">
        <v>343</v>
      </c>
      <c r="B42" s="128" t="s">
        <v>2532</v>
      </c>
      <c r="C42" s="137">
        <v>1.5953800000000001E-2</v>
      </c>
      <c r="D42" s="137">
        <v>2.3E-3</v>
      </c>
      <c r="E42" s="137">
        <v>1.6728880000000002E-2</v>
      </c>
      <c r="F42" s="137">
        <v>-0.23828092000000001</v>
      </c>
      <c r="G42" s="137">
        <v>6.1109100000000006E-3</v>
      </c>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8"/>
      <c r="AX42" s="138"/>
      <c r="AY42" s="138"/>
      <c r="AZ42" s="138"/>
      <c r="BA42" s="138"/>
      <c r="BB42" s="138"/>
      <c r="BC42" s="138"/>
      <c r="BD42" s="138"/>
      <c r="BE42" s="138"/>
      <c r="BF42" s="137">
        <v>-0.11119999999999999</v>
      </c>
      <c r="BG42" s="138"/>
      <c r="BH42" s="138"/>
      <c r="BI42" s="138"/>
      <c r="BJ42" s="138"/>
      <c r="BK42" s="137">
        <v>-8.3499999999999991E-2</v>
      </c>
      <c r="BL42" s="138"/>
      <c r="BM42" s="138"/>
    </row>
    <row r="43" spans="1:65">
      <c r="A43">
        <v>342</v>
      </c>
      <c r="B43" s="128" t="s">
        <v>2533</v>
      </c>
      <c r="C43" s="135">
        <v>3.009527E-2</v>
      </c>
      <c r="D43" s="135">
        <v>1.6999999999999999E-3</v>
      </c>
      <c r="E43" s="135">
        <v>3.0434800000000001E-2</v>
      </c>
      <c r="F43" s="135">
        <v>4.540396E-2</v>
      </c>
      <c r="G43" s="135">
        <v>6.0737899999999999E-3</v>
      </c>
      <c r="H43" s="136"/>
      <c r="I43" s="136"/>
      <c r="J43" s="136"/>
      <c r="K43" s="136"/>
      <c r="L43" s="136"/>
      <c r="M43" s="136"/>
      <c r="N43" s="136"/>
      <c r="O43" s="136"/>
      <c r="P43" s="136"/>
      <c r="Q43" s="136"/>
      <c r="R43" s="136"/>
      <c r="S43" s="136"/>
      <c r="T43" s="136"/>
      <c r="U43" s="136"/>
      <c r="V43" s="136"/>
      <c r="W43" s="136"/>
      <c r="X43" s="136"/>
      <c r="Y43" s="136"/>
      <c r="Z43" s="136"/>
      <c r="AA43" s="136"/>
      <c r="AB43" s="136"/>
      <c r="AC43" s="136"/>
      <c r="AD43" s="136"/>
      <c r="AE43" s="136"/>
      <c r="AF43" s="136"/>
      <c r="AG43" s="136"/>
      <c r="AH43" s="136"/>
      <c r="AI43" s="136"/>
      <c r="AJ43" s="136"/>
      <c r="AK43" s="136"/>
      <c r="AL43" s="136"/>
      <c r="AM43" s="136"/>
      <c r="AN43" s="136"/>
      <c r="AO43" s="136"/>
      <c r="AP43" s="136"/>
      <c r="AQ43" s="136"/>
      <c r="AR43" s="136"/>
      <c r="AS43" s="136"/>
      <c r="AT43" s="136"/>
      <c r="AU43" s="136"/>
      <c r="AV43" s="136"/>
      <c r="AW43" s="136"/>
      <c r="AX43" s="136"/>
      <c r="AY43" s="136"/>
      <c r="AZ43" s="136"/>
      <c r="BA43" s="136"/>
      <c r="BB43" s="136"/>
      <c r="BC43" s="136"/>
      <c r="BD43" s="136"/>
      <c r="BE43" s="136"/>
      <c r="BF43" s="135">
        <v>-0.1212</v>
      </c>
      <c r="BG43" s="136"/>
      <c r="BH43" s="136"/>
      <c r="BI43" s="136"/>
      <c r="BJ43" s="136"/>
      <c r="BK43" s="135">
        <v>-0.12920000000000001</v>
      </c>
      <c r="BL43" s="136"/>
      <c r="BM43" s="136"/>
    </row>
    <row r="44" spans="1:65">
      <c r="A44">
        <v>341</v>
      </c>
      <c r="B44" s="128" t="s">
        <v>2534</v>
      </c>
      <c r="C44" s="137">
        <v>2.9141090000000001E-2</v>
      </c>
      <c r="D44" s="137">
        <v>4.3E-3</v>
      </c>
      <c r="E44" s="137">
        <v>2.9723670000000001E-2</v>
      </c>
      <c r="F44" s="137">
        <v>8.5373640000000001E-2</v>
      </c>
      <c r="G44" s="137">
        <v>5.9470199999999999E-3</v>
      </c>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138"/>
      <c r="AH44" s="138"/>
      <c r="AI44" s="138"/>
      <c r="AJ44" s="138"/>
      <c r="AK44" s="138"/>
      <c r="AL44" s="138"/>
      <c r="AM44" s="138"/>
      <c r="AN44" s="138"/>
      <c r="AO44" s="138"/>
      <c r="AP44" s="138"/>
      <c r="AQ44" s="138"/>
      <c r="AR44" s="138"/>
      <c r="AS44" s="138"/>
      <c r="AT44" s="138"/>
      <c r="AU44" s="138"/>
      <c r="AV44" s="138"/>
      <c r="AW44" s="138"/>
      <c r="AX44" s="138"/>
      <c r="AY44" s="138"/>
      <c r="AZ44" s="138"/>
      <c r="BA44" s="138"/>
      <c r="BB44" s="138"/>
      <c r="BC44" s="138"/>
      <c r="BD44" s="138"/>
      <c r="BE44" s="138"/>
      <c r="BF44" s="137">
        <v>-1.4200000000000001E-2</v>
      </c>
      <c r="BG44" s="138"/>
      <c r="BH44" s="138"/>
      <c r="BI44" s="138"/>
      <c r="BJ44" s="138"/>
      <c r="BK44" s="137">
        <v>-3.8699999999999998E-2</v>
      </c>
      <c r="BL44" s="138"/>
      <c r="BM44" s="138"/>
    </row>
    <row r="45" spans="1:65">
      <c r="A45">
        <v>340</v>
      </c>
      <c r="B45" s="128" t="s">
        <v>2535</v>
      </c>
      <c r="C45" s="135">
        <v>2.6806670000000001E-2</v>
      </c>
      <c r="D45" s="135">
        <v>7.1000000000000004E-3</v>
      </c>
      <c r="E45" s="135">
        <v>2.6699730000000001E-2</v>
      </c>
      <c r="F45" s="135">
        <v>-4.6684970000000013E-2</v>
      </c>
      <c r="G45" s="135">
        <v>6.5388699999999996E-3</v>
      </c>
      <c r="H45" s="136"/>
      <c r="I45" s="136"/>
      <c r="J45" s="136"/>
      <c r="K45" s="136"/>
      <c r="L45" s="136"/>
      <c r="M45" s="136"/>
      <c r="N45" s="136"/>
      <c r="O45" s="136"/>
      <c r="P45" s="136"/>
      <c r="Q45" s="136"/>
      <c r="R45" s="136"/>
      <c r="S45" s="136"/>
      <c r="T45" s="136"/>
      <c r="U45" s="136"/>
      <c r="V45" s="136"/>
      <c r="W45" s="136"/>
      <c r="X45" s="136"/>
      <c r="Y45" s="136"/>
      <c r="Z45" s="136"/>
      <c r="AA45" s="136"/>
      <c r="AB45" s="136"/>
      <c r="AC45" s="136"/>
      <c r="AD45" s="136"/>
      <c r="AE45" s="136"/>
      <c r="AF45" s="136"/>
      <c r="AG45" s="136"/>
      <c r="AH45" s="136"/>
      <c r="AI45" s="136"/>
      <c r="AJ45" s="136"/>
      <c r="AK45" s="136"/>
      <c r="AL45" s="136"/>
      <c r="AM45" s="136"/>
      <c r="AN45" s="136"/>
      <c r="AO45" s="136"/>
      <c r="AP45" s="136"/>
      <c r="AQ45" s="136"/>
      <c r="AR45" s="136"/>
      <c r="AS45" s="136"/>
      <c r="AT45" s="136"/>
      <c r="AU45" s="136"/>
      <c r="AV45" s="136"/>
      <c r="AW45" s="136"/>
      <c r="AX45" s="136"/>
      <c r="AY45" s="136"/>
      <c r="AZ45" s="136"/>
      <c r="BA45" s="136"/>
      <c r="BB45" s="136"/>
      <c r="BC45" s="136"/>
      <c r="BD45" s="136"/>
      <c r="BE45" s="136"/>
      <c r="BF45" s="135">
        <v>-7.5899999999999995E-2</v>
      </c>
      <c r="BG45" s="136"/>
      <c r="BH45" s="136"/>
      <c r="BI45" s="136"/>
      <c r="BJ45" s="136"/>
      <c r="BK45" s="135">
        <v>-9.5399999999999985E-2</v>
      </c>
      <c r="BL45" s="136"/>
      <c r="BM45" s="136"/>
    </row>
    <row r="46" spans="1:65">
      <c r="A46">
        <v>339</v>
      </c>
      <c r="B46" s="128" t="s">
        <v>2536</v>
      </c>
      <c r="C46" s="137">
        <v>2.110244E-2</v>
      </c>
      <c r="D46" s="137">
        <v>4.5999999999999999E-3</v>
      </c>
      <c r="E46" s="137">
        <v>2.129793E-2</v>
      </c>
      <c r="F46" s="137">
        <v>8.7448560000000009E-2</v>
      </c>
      <c r="G46" s="137">
        <v>5.9624500000000002E-3</v>
      </c>
      <c r="H46" s="138"/>
      <c r="I46" s="138"/>
      <c r="J46" s="138"/>
      <c r="K46" s="138"/>
      <c r="L46" s="138"/>
      <c r="M46" s="138"/>
      <c r="N46" s="138"/>
      <c r="O46" s="138"/>
      <c r="P46" s="138"/>
      <c r="Q46" s="138"/>
      <c r="R46" s="138"/>
      <c r="S46" s="138"/>
      <c r="T46" s="138"/>
      <c r="U46" s="138"/>
      <c r="V46" s="138"/>
      <c r="W46" s="138"/>
      <c r="X46" s="138"/>
      <c r="Y46" s="138"/>
      <c r="Z46" s="138"/>
      <c r="AA46" s="138"/>
      <c r="AB46" s="138"/>
      <c r="AC46" s="138"/>
      <c r="AD46" s="138"/>
      <c r="AE46" s="138"/>
      <c r="AF46" s="138"/>
      <c r="AG46" s="138"/>
      <c r="AH46" s="138"/>
      <c r="AI46" s="138"/>
      <c r="AJ46" s="138"/>
      <c r="AK46" s="138"/>
      <c r="AL46" s="138"/>
      <c r="AM46" s="138"/>
      <c r="AN46" s="138"/>
      <c r="AO46" s="138"/>
      <c r="AP46" s="138"/>
      <c r="AQ46" s="138"/>
      <c r="AR46" s="138"/>
      <c r="AS46" s="138"/>
      <c r="AT46" s="138"/>
      <c r="AU46" s="138"/>
      <c r="AV46" s="138"/>
      <c r="AW46" s="138"/>
      <c r="AX46" s="138"/>
      <c r="AY46" s="138"/>
      <c r="AZ46" s="138"/>
      <c r="BA46" s="138"/>
      <c r="BB46" s="138"/>
      <c r="BC46" s="138"/>
      <c r="BD46" s="138"/>
      <c r="BE46" s="138"/>
      <c r="BF46" s="137">
        <v>7.1233699999999997E-2</v>
      </c>
      <c r="BG46" s="138"/>
      <c r="BH46" s="138"/>
      <c r="BI46" s="138"/>
      <c r="BJ46" s="138"/>
      <c r="BK46" s="137">
        <v>8.1538600000000003E-2</v>
      </c>
      <c r="BL46" s="138"/>
      <c r="BM46" s="138"/>
    </row>
    <row r="47" spans="1:65">
      <c r="A47">
        <v>338</v>
      </c>
      <c r="B47" s="128" t="s">
        <v>2537</v>
      </c>
      <c r="C47" s="135">
        <v>2.199164E-2</v>
      </c>
      <c r="D47" s="135">
        <v>3.3999999999999998E-3</v>
      </c>
      <c r="E47" s="135">
        <v>2.2007289999999999E-2</v>
      </c>
      <c r="F47" s="135">
        <v>0.13017975000000001</v>
      </c>
      <c r="G47" s="135">
        <v>6.1925000000000001E-3</v>
      </c>
      <c r="H47" s="136"/>
      <c r="I47" s="136"/>
      <c r="J47" s="136"/>
      <c r="K47" s="136"/>
      <c r="L47" s="136"/>
      <c r="M47" s="136"/>
      <c r="N47" s="136"/>
      <c r="O47" s="136"/>
      <c r="P47" s="136"/>
      <c r="Q47" s="136"/>
      <c r="R47" s="136"/>
      <c r="S47" s="136"/>
      <c r="T47" s="136"/>
      <c r="U47" s="136"/>
      <c r="V47" s="136"/>
      <c r="W47" s="136"/>
      <c r="X47" s="136"/>
      <c r="Y47" s="136"/>
      <c r="Z47" s="136"/>
      <c r="AA47" s="136"/>
      <c r="AB47" s="136"/>
      <c r="AC47" s="136"/>
      <c r="AD47" s="136"/>
      <c r="AE47" s="136"/>
      <c r="AF47" s="136"/>
      <c r="AG47" s="136"/>
      <c r="AH47" s="136"/>
      <c r="AI47" s="136"/>
      <c r="AJ47" s="136"/>
      <c r="AK47" s="136"/>
      <c r="AL47" s="136"/>
      <c r="AM47" s="136"/>
      <c r="AN47" s="136"/>
      <c r="AO47" s="136"/>
      <c r="AP47" s="136"/>
      <c r="AQ47" s="136"/>
      <c r="AR47" s="136"/>
      <c r="AS47" s="136"/>
      <c r="AT47" s="136"/>
      <c r="AU47" s="136"/>
      <c r="AV47" s="136"/>
      <c r="AW47" s="136"/>
      <c r="AX47" s="136"/>
      <c r="AY47" s="136"/>
      <c r="AZ47" s="136"/>
      <c r="BA47" s="136"/>
      <c r="BB47" s="136"/>
      <c r="BC47" s="136"/>
      <c r="BD47" s="136"/>
      <c r="BE47" s="136"/>
      <c r="BF47" s="135">
        <v>0.19688939999999999</v>
      </c>
      <c r="BG47" s="136"/>
      <c r="BH47" s="136"/>
      <c r="BI47" s="136"/>
      <c r="BJ47" s="136"/>
      <c r="BK47" s="135">
        <v>0.17347879999999999</v>
      </c>
      <c r="BL47" s="136"/>
      <c r="BM47" s="136"/>
    </row>
    <row r="48" spans="1:65">
      <c r="A48">
        <v>337</v>
      </c>
      <c r="B48" s="128" t="s">
        <v>2538</v>
      </c>
      <c r="C48" s="137">
        <v>1.7090089999999999E-2</v>
      </c>
      <c r="D48" s="137">
        <v>2.3999999999999998E-3</v>
      </c>
      <c r="E48" s="137">
        <v>1.7066979999999999E-2</v>
      </c>
      <c r="F48" s="137">
        <v>-2.2518E-2</v>
      </c>
      <c r="G48" s="137">
        <v>6.0664700000000009E-3</v>
      </c>
      <c r="H48" s="138"/>
      <c r="I48" s="138"/>
      <c r="J48" s="138"/>
      <c r="K48" s="138"/>
      <c r="L48" s="138"/>
      <c r="M48" s="138"/>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38"/>
      <c r="AQ48" s="138"/>
      <c r="AR48" s="138"/>
      <c r="AS48" s="138"/>
      <c r="AT48" s="138"/>
      <c r="AU48" s="138"/>
      <c r="AV48" s="138"/>
      <c r="AW48" s="138"/>
      <c r="AX48" s="138"/>
      <c r="AY48" s="138"/>
      <c r="AZ48" s="138"/>
      <c r="BA48" s="138"/>
      <c r="BB48" s="138"/>
      <c r="BC48" s="138"/>
      <c r="BD48" s="138"/>
      <c r="BE48" s="138"/>
      <c r="BF48" s="137">
        <v>4.9428899999999998E-2</v>
      </c>
      <c r="BG48" s="138"/>
      <c r="BH48" s="138"/>
      <c r="BI48" s="138"/>
      <c r="BJ48" s="138"/>
      <c r="BK48" s="137">
        <v>4.55266E-2</v>
      </c>
      <c r="BL48" s="138"/>
      <c r="BM48" s="138"/>
    </row>
    <row r="49" spans="1:65">
      <c r="A49">
        <v>336</v>
      </c>
      <c r="B49" s="128" t="s">
        <v>2539</v>
      </c>
      <c r="C49" s="135">
        <v>1.6320629999999999E-2</v>
      </c>
      <c r="D49" s="135">
        <v>5.0000000000000001E-3</v>
      </c>
      <c r="E49" s="135">
        <v>1.6300350000000002E-2</v>
      </c>
      <c r="F49" s="135">
        <v>-0.15680396999999999</v>
      </c>
      <c r="G49" s="135">
        <v>5.41816E-3</v>
      </c>
      <c r="H49" s="136"/>
      <c r="I49" s="136"/>
      <c r="J49" s="136"/>
      <c r="K49" s="136"/>
      <c r="L49" s="136"/>
      <c r="M49" s="136"/>
      <c r="N49" s="136"/>
      <c r="O49" s="136"/>
      <c r="P49" s="136"/>
      <c r="Q49" s="136"/>
      <c r="R49" s="136"/>
      <c r="S49" s="136"/>
      <c r="T49" s="136"/>
      <c r="U49" s="136"/>
      <c r="V49" s="136"/>
      <c r="W49" s="136"/>
      <c r="X49" s="136"/>
      <c r="Y49" s="136"/>
      <c r="Z49" s="136"/>
      <c r="AA49" s="136"/>
      <c r="AB49" s="136"/>
      <c r="AC49" s="136"/>
      <c r="AD49" s="136"/>
      <c r="AE49" s="136"/>
      <c r="AF49" s="136"/>
      <c r="AG49" s="136"/>
      <c r="AH49" s="136"/>
      <c r="AI49" s="136"/>
      <c r="AJ49" s="136"/>
      <c r="AK49" s="136"/>
      <c r="AL49" s="136"/>
      <c r="AM49" s="136"/>
      <c r="AN49" s="136"/>
      <c r="AO49" s="136"/>
      <c r="AP49" s="136"/>
      <c r="AQ49" s="136"/>
      <c r="AR49" s="136"/>
      <c r="AS49" s="136"/>
      <c r="AT49" s="136"/>
      <c r="AU49" s="136"/>
      <c r="AV49" s="136"/>
      <c r="AW49" s="136"/>
      <c r="AX49" s="136"/>
      <c r="AY49" s="136"/>
      <c r="AZ49" s="136"/>
      <c r="BA49" s="136"/>
      <c r="BB49" s="136"/>
      <c r="BC49" s="136"/>
      <c r="BD49" s="136"/>
      <c r="BE49" s="136"/>
      <c r="BF49" s="135">
        <v>-9.9699999999999997E-2</v>
      </c>
      <c r="BG49" s="136"/>
      <c r="BH49" s="136"/>
      <c r="BI49" s="136"/>
      <c r="BJ49" s="136"/>
      <c r="BK49" s="135">
        <v>-9.1999999999999998E-2</v>
      </c>
      <c r="BL49" s="136"/>
      <c r="BM49" s="136"/>
    </row>
    <row r="50" spans="1:65">
      <c r="A50">
        <v>335</v>
      </c>
      <c r="B50" s="128" t="s">
        <v>2540</v>
      </c>
      <c r="C50" s="137">
        <v>1.600499E-2</v>
      </c>
      <c r="D50" s="137">
        <v>2.0000000000000001E-4</v>
      </c>
      <c r="E50" s="137">
        <v>1.6024119999999999E-2</v>
      </c>
      <c r="F50" s="137">
        <v>-1.7062770000000001E-2</v>
      </c>
      <c r="G50" s="137">
        <v>5.5627999999999997E-3</v>
      </c>
      <c r="H50" s="138"/>
      <c r="I50" s="138"/>
      <c r="J50" s="138"/>
      <c r="K50" s="138"/>
      <c r="L50" s="138"/>
      <c r="M50" s="138"/>
      <c r="N50" s="138"/>
      <c r="O50" s="138"/>
      <c r="P50" s="138"/>
      <c r="Q50" s="138"/>
      <c r="R50" s="138"/>
      <c r="S50" s="138"/>
      <c r="T50" s="138"/>
      <c r="U50" s="138"/>
      <c r="V50" s="138"/>
      <c r="W50" s="138"/>
      <c r="X50" s="138"/>
      <c r="Y50" s="138"/>
      <c r="Z50" s="138"/>
      <c r="AA50" s="138"/>
      <c r="AB50" s="138"/>
      <c r="AC50" s="138"/>
      <c r="AD50" s="138"/>
      <c r="AE50" s="138"/>
      <c r="AF50" s="138"/>
      <c r="AG50" s="138"/>
      <c r="AH50" s="138"/>
      <c r="AI50" s="138"/>
      <c r="AJ50" s="138"/>
      <c r="AK50" s="138"/>
      <c r="AL50" s="138"/>
      <c r="AM50" s="138"/>
      <c r="AN50" s="138"/>
      <c r="AO50" s="138"/>
      <c r="AP50" s="138"/>
      <c r="AQ50" s="138"/>
      <c r="AR50" s="138"/>
      <c r="AS50" s="138"/>
      <c r="AT50" s="138"/>
      <c r="AU50" s="138"/>
      <c r="AV50" s="138"/>
      <c r="AW50" s="138"/>
      <c r="AX50" s="138"/>
      <c r="AY50" s="138"/>
      <c r="AZ50" s="138"/>
      <c r="BA50" s="138"/>
      <c r="BB50" s="138"/>
      <c r="BC50" s="138"/>
      <c r="BD50" s="138"/>
      <c r="BE50" s="138"/>
      <c r="BF50" s="137">
        <v>-1.4800000000000001E-2</v>
      </c>
      <c r="BG50" s="138"/>
      <c r="BH50" s="138"/>
      <c r="BI50" s="138"/>
      <c r="BJ50" s="138"/>
      <c r="BK50" s="137">
        <v>-1.2200000000000001E-2</v>
      </c>
      <c r="BL50" s="138"/>
      <c r="BM50" s="138"/>
    </row>
    <row r="51" spans="1:65">
      <c r="A51">
        <v>334</v>
      </c>
      <c r="B51" s="128" t="s">
        <v>2541</v>
      </c>
      <c r="C51" s="135">
        <v>1.6969649999999999E-2</v>
      </c>
      <c r="D51" s="135">
        <v>-1.1999999999999999E-3</v>
      </c>
      <c r="E51" s="135">
        <v>1.7037320000000002E-2</v>
      </c>
      <c r="F51" s="135">
        <v>0.10632361999999999</v>
      </c>
      <c r="G51" s="135">
        <v>5.6184599999999996E-3</v>
      </c>
      <c r="H51" s="136"/>
      <c r="I51" s="136"/>
      <c r="J51" s="136"/>
      <c r="K51" s="136"/>
      <c r="L51" s="136"/>
      <c r="M51" s="136"/>
      <c r="N51" s="136"/>
      <c r="O51" s="136"/>
      <c r="P51" s="136"/>
      <c r="Q51" s="136"/>
      <c r="R51" s="136"/>
      <c r="S51" s="136"/>
      <c r="T51" s="136"/>
      <c r="U51" s="136"/>
      <c r="V51" s="136"/>
      <c r="W51" s="136"/>
      <c r="X51" s="136"/>
      <c r="Y51" s="136"/>
      <c r="Z51" s="136"/>
      <c r="AA51" s="136"/>
      <c r="AB51" s="136"/>
      <c r="AC51" s="136"/>
      <c r="AD51" s="136"/>
      <c r="AE51" s="136"/>
      <c r="AF51" s="136"/>
      <c r="AG51" s="136"/>
      <c r="AH51" s="136"/>
      <c r="AI51" s="136"/>
      <c r="AJ51" s="136"/>
      <c r="AK51" s="136"/>
      <c r="AL51" s="136"/>
      <c r="AM51" s="136"/>
      <c r="AN51" s="136"/>
      <c r="AO51" s="136"/>
      <c r="AP51" s="136"/>
      <c r="AQ51" s="136"/>
      <c r="AR51" s="136"/>
      <c r="AS51" s="136"/>
      <c r="AT51" s="136"/>
      <c r="AU51" s="136"/>
      <c r="AV51" s="136"/>
      <c r="AW51" s="136"/>
      <c r="AX51" s="136"/>
      <c r="AY51" s="136"/>
      <c r="AZ51" s="136"/>
      <c r="BA51" s="136"/>
      <c r="BB51" s="136"/>
      <c r="BC51" s="136"/>
      <c r="BD51" s="136"/>
      <c r="BE51" s="136"/>
      <c r="BF51" s="135">
        <v>-1.5900000000000001E-2</v>
      </c>
      <c r="BG51" s="136"/>
      <c r="BH51" s="136"/>
      <c r="BI51" s="136"/>
      <c r="BJ51" s="136"/>
      <c r="BK51" s="135">
        <v>-2.1999999999999999E-2</v>
      </c>
      <c r="BL51" s="136"/>
      <c r="BM51" s="136"/>
    </row>
    <row r="52" spans="1:65">
      <c r="A52">
        <v>333</v>
      </c>
      <c r="B52" s="128" t="s">
        <v>2542</v>
      </c>
      <c r="C52" s="137">
        <v>1.474425E-2</v>
      </c>
      <c r="D52" s="137">
        <v>-5.1000000000000004E-3</v>
      </c>
      <c r="E52" s="137">
        <v>1.4763170000000001E-2</v>
      </c>
      <c r="F52" s="137">
        <v>-0.39553563000000003</v>
      </c>
      <c r="G52" s="137">
        <v>1.160392E-2</v>
      </c>
      <c r="H52" s="138"/>
      <c r="I52" s="138"/>
      <c r="J52" s="138"/>
      <c r="K52" s="138"/>
      <c r="L52" s="138"/>
      <c r="M52" s="138"/>
      <c r="N52" s="138"/>
      <c r="O52" s="138"/>
      <c r="P52" s="138"/>
      <c r="Q52" s="138"/>
      <c r="R52" s="138"/>
      <c r="S52" s="138"/>
      <c r="T52" s="138"/>
      <c r="U52" s="138"/>
      <c r="V52" s="138"/>
      <c r="W52" s="138"/>
      <c r="X52" s="138"/>
      <c r="Y52" s="138"/>
      <c r="Z52" s="138"/>
      <c r="AA52" s="138"/>
      <c r="AB52" s="138"/>
      <c r="AC52" s="138"/>
      <c r="AD52" s="138"/>
      <c r="AE52" s="138"/>
      <c r="AF52" s="138"/>
      <c r="AG52" s="138"/>
      <c r="AH52" s="138"/>
      <c r="AI52" s="138"/>
      <c r="AJ52" s="138"/>
      <c r="AK52" s="138"/>
      <c r="AL52" s="138"/>
      <c r="AM52" s="138"/>
      <c r="AN52" s="138"/>
      <c r="AO52" s="138"/>
      <c r="AP52" s="138"/>
      <c r="AQ52" s="138"/>
      <c r="AR52" s="138"/>
      <c r="AS52" s="138"/>
      <c r="AT52" s="138"/>
      <c r="AU52" s="138"/>
      <c r="AV52" s="138"/>
      <c r="AW52" s="138"/>
      <c r="AX52" s="138"/>
      <c r="AY52" s="138"/>
      <c r="AZ52" s="138"/>
      <c r="BA52" s="138"/>
      <c r="BB52" s="138"/>
      <c r="BC52" s="138"/>
      <c r="BD52" s="138"/>
      <c r="BE52" s="138"/>
      <c r="BF52" s="137">
        <v>-0.25169999999999998</v>
      </c>
      <c r="BG52" s="138"/>
      <c r="BH52" s="138"/>
      <c r="BI52" s="138"/>
      <c r="BJ52" s="138"/>
      <c r="BK52" s="137">
        <v>-0.30740000000000001</v>
      </c>
      <c r="BL52" s="138"/>
      <c r="BM52" s="138"/>
    </row>
    <row r="53" spans="1:65">
      <c r="A53">
        <v>332</v>
      </c>
      <c r="B53" s="128" t="s">
        <v>2543</v>
      </c>
      <c r="C53" s="135">
        <v>2.4257150000000002E-2</v>
      </c>
      <c r="D53" s="135">
        <v>-2.2000000000000001E-3</v>
      </c>
      <c r="E53" s="135">
        <v>2.4875089999999999E-2</v>
      </c>
      <c r="F53" s="135">
        <v>1.8695920000000001E-2</v>
      </c>
      <c r="G53" s="135">
        <v>7.392300000000001E-3</v>
      </c>
      <c r="H53" s="136"/>
      <c r="I53" s="136"/>
      <c r="J53" s="136"/>
      <c r="K53" s="136"/>
      <c r="L53" s="136"/>
      <c r="M53" s="136"/>
      <c r="N53" s="136"/>
      <c r="O53" s="136"/>
      <c r="P53" s="136"/>
      <c r="Q53" s="136"/>
      <c r="R53" s="136"/>
      <c r="S53" s="136"/>
      <c r="T53" s="136"/>
      <c r="U53" s="136"/>
      <c r="V53" s="136"/>
      <c r="W53" s="136"/>
      <c r="X53" s="136"/>
      <c r="Y53" s="136"/>
      <c r="Z53" s="136"/>
      <c r="AA53" s="136"/>
      <c r="AB53" s="136"/>
      <c r="AC53" s="136"/>
      <c r="AD53" s="136"/>
      <c r="AE53" s="136"/>
      <c r="AF53" s="136"/>
      <c r="AG53" s="136"/>
      <c r="AH53" s="136"/>
      <c r="AI53" s="136"/>
      <c r="AJ53" s="136"/>
      <c r="AK53" s="136"/>
      <c r="AL53" s="136"/>
      <c r="AM53" s="136"/>
      <c r="AN53" s="136"/>
      <c r="AO53" s="136"/>
      <c r="AP53" s="136"/>
      <c r="AQ53" s="136"/>
      <c r="AR53" s="136"/>
      <c r="AS53" s="136"/>
      <c r="AT53" s="136"/>
      <c r="AU53" s="136"/>
      <c r="AV53" s="136"/>
      <c r="AW53" s="136"/>
      <c r="AX53" s="136"/>
      <c r="AY53" s="136"/>
      <c r="AZ53" s="136"/>
      <c r="BA53" s="136"/>
      <c r="BB53" s="136"/>
      <c r="BC53" s="136"/>
      <c r="BD53" s="136"/>
      <c r="BE53" s="136"/>
      <c r="BF53" s="135">
        <v>-7.4200000000000002E-2</v>
      </c>
      <c r="BG53" s="136"/>
      <c r="BH53" s="136"/>
      <c r="BI53" s="136"/>
      <c r="BJ53" s="136"/>
      <c r="BK53" s="135">
        <v>-0.107</v>
      </c>
      <c r="BL53" s="136"/>
      <c r="BM53" s="136"/>
    </row>
    <row r="54" spans="1:65">
      <c r="A54">
        <v>331</v>
      </c>
      <c r="B54" s="128" t="s">
        <v>2544</v>
      </c>
      <c r="C54" s="137">
        <v>2.9199329999999999E-2</v>
      </c>
      <c r="D54" s="137">
        <v>2.0000000000000001E-4</v>
      </c>
      <c r="E54" s="137">
        <v>2.9408859999999998E-2</v>
      </c>
      <c r="F54" s="137">
        <v>6.8860909999999997E-2</v>
      </c>
      <c r="G54" s="137">
        <v>6.4102600000000001E-3</v>
      </c>
      <c r="H54" s="138"/>
      <c r="I54" s="138"/>
      <c r="J54" s="138"/>
      <c r="K54" s="138"/>
      <c r="L54" s="138"/>
      <c r="M54" s="138"/>
      <c r="N54" s="138"/>
      <c r="O54" s="138"/>
      <c r="P54" s="138"/>
      <c r="Q54" s="138"/>
      <c r="R54" s="138"/>
      <c r="S54" s="138"/>
      <c r="T54" s="138"/>
      <c r="U54" s="138"/>
      <c r="V54" s="138"/>
      <c r="W54" s="138"/>
      <c r="X54" s="138"/>
      <c r="Y54" s="138"/>
      <c r="Z54" s="138"/>
      <c r="AA54" s="138"/>
      <c r="AB54" s="138"/>
      <c r="AC54" s="138"/>
      <c r="AD54" s="138"/>
      <c r="AE54" s="138"/>
      <c r="AF54" s="138"/>
      <c r="AG54" s="138"/>
      <c r="AH54" s="138"/>
      <c r="AI54" s="138"/>
      <c r="AJ54" s="138"/>
      <c r="AK54" s="138"/>
      <c r="AL54" s="138"/>
      <c r="AM54" s="138"/>
      <c r="AN54" s="138"/>
      <c r="AO54" s="138"/>
      <c r="AP54" s="138"/>
      <c r="AQ54" s="138"/>
      <c r="AR54" s="138"/>
      <c r="AS54" s="138"/>
      <c r="AT54" s="138"/>
      <c r="AU54" s="138"/>
      <c r="AV54" s="138"/>
      <c r="AW54" s="138"/>
      <c r="AX54" s="138"/>
      <c r="AY54" s="138"/>
      <c r="AZ54" s="138"/>
      <c r="BA54" s="138"/>
      <c r="BB54" s="138"/>
      <c r="BC54" s="138"/>
      <c r="BD54" s="138"/>
      <c r="BE54" s="138"/>
      <c r="BF54" s="137">
        <v>6.522E-3</v>
      </c>
      <c r="BG54" s="138"/>
      <c r="BH54" s="138"/>
      <c r="BI54" s="138"/>
      <c r="BJ54" s="138"/>
      <c r="BK54" s="137">
        <v>3.1E-4</v>
      </c>
      <c r="BL54" s="138"/>
      <c r="BM54" s="138"/>
    </row>
    <row r="55" spans="1:65">
      <c r="A55">
        <v>330</v>
      </c>
      <c r="B55" s="128" t="s">
        <v>2545</v>
      </c>
      <c r="C55" s="135">
        <v>2.5988810000000001E-2</v>
      </c>
      <c r="D55" s="135">
        <v>-1.1999999999999999E-3</v>
      </c>
      <c r="E55" s="135">
        <v>2.6321520000000001E-2</v>
      </c>
      <c r="F55" s="135">
        <v>0.22477649999999999</v>
      </c>
      <c r="G55" s="135">
        <v>6.7046600000000003E-3</v>
      </c>
      <c r="H55" s="136"/>
      <c r="I55" s="136"/>
      <c r="J55" s="136"/>
      <c r="K55" s="136"/>
      <c r="L55" s="136"/>
      <c r="M55" s="136"/>
      <c r="N55" s="136"/>
      <c r="O55" s="136"/>
      <c r="P55" s="136"/>
      <c r="Q55" s="136"/>
      <c r="R55" s="136"/>
      <c r="S55" s="136"/>
      <c r="T55" s="136"/>
      <c r="U55" s="136"/>
      <c r="V55" s="136"/>
      <c r="W55" s="136"/>
      <c r="X55" s="136"/>
      <c r="Y55" s="136"/>
      <c r="Z55" s="136"/>
      <c r="AA55" s="136"/>
      <c r="AB55" s="136"/>
      <c r="AC55" s="136"/>
      <c r="AD55" s="136"/>
      <c r="AE55" s="136"/>
      <c r="AF55" s="136"/>
      <c r="AG55" s="136"/>
      <c r="AH55" s="136"/>
      <c r="AI55" s="136"/>
      <c r="AJ55" s="136"/>
      <c r="AK55" s="136"/>
      <c r="AL55" s="136"/>
      <c r="AM55" s="136"/>
      <c r="AN55" s="136"/>
      <c r="AO55" s="136"/>
      <c r="AP55" s="136"/>
      <c r="AQ55" s="136"/>
      <c r="AR55" s="136"/>
      <c r="AS55" s="136"/>
      <c r="AT55" s="136"/>
      <c r="AU55" s="136"/>
      <c r="AV55" s="136"/>
      <c r="AW55" s="136"/>
      <c r="AX55" s="136"/>
      <c r="AY55" s="136"/>
      <c r="AZ55" s="136"/>
      <c r="BA55" s="136"/>
      <c r="BB55" s="136"/>
      <c r="BC55" s="136"/>
      <c r="BD55" s="136"/>
      <c r="BE55" s="136"/>
      <c r="BF55" s="135">
        <v>0.153559</v>
      </c>
      <c r="BG55" s="136"/>
      <c r="BH55" s="136"/>
      <c r="BI55" s="136"/>
      <c r="BJ55" s="136"/>
      <c r="BK55" s="135">
        <v>0.27240999999999999</v>
      </c>
      <c r="BL55" s="136"/>
      <c r="BM55" s="136"/>
    </row>
    <row r="56" spans="1:65">
      <c r="A56">
        <v>329</v>
      </c>
      <c r="B56" s="128" t="s">
        <v>2546</v>
      </c>
      <c r="C56" s="137">
        <v>2.3940090000000001E-2</v>
      </c>
      <c r="D56" s="137">
        <v>3.3E-3</v>
      </c>
      <c r="E56" s="137">
        <v>2.401553E-2</v>
      </c>
      <c r="F56" s="137">
        <v>-0.21399605999999999</v>
      </c>
      <c r="G56" s="137">
        <v>6.2437600000000001E-3</v>
      </c>
      <c r="H56" s="138"/>
      <c r="I56" s="138"/>
      <c r="J56" s="138"/>
      <c r="K56" s="138"/>
      <c r="L56" s="138"/>
      <c r="M56" s="138"/>
      <c r="N56" s="138"/>
      <c r="O56" s="138"/>
      <c r="P56" s="138"/>
      <c r="Q56" s="138"/>
      <c r="R56" s="138"/>
      <c r="S56" s="138"/>
      <c r="T56" s="138"/>
      <c r="U56" s="138"/>
      <c r="V56" s="138"/>
      <c r="W56" s="138"/>
      <c r="X56" s="138"/>
      <c r="Y56" s="138"/>
      <c r="Z56" s="138"/>
      <c r="AA56" s="138"/>
      <c r="AB56" s="138"/>
      <c r="AC56" s="138"/>
      <c r="AD56" s="138"/>
      <c r="AE56" s="138"/>
      <c r="AF56" s="138"/>
      <c r="AG56" s="138"/>
      <c r="AH56" s="138"/>
      <c r="AI56" s="138"/>
      <c r="AJ56" s="138"/>
      <c r="AK56" s="138"/>
      <c r="AL56" s="138"/>
      <c r="AM56" s="138"/>
      <c r="AN56" s="138"/>
      <c r="AO56" s="138"/>
      <c r="AP56" s="138"/>
      <c r="AQ56" s="138"/>
      <c r="AR56" s="138"/>
      <c r="AS56" s="138"/>
      <c r="AT56" s="138"/>
      <c r="AU56" s="138"/>
      <c r="AV56" s="138"/>
      <c r="AW56" s="138"/>
      <c r="AX56" s="138"/>
      <c r="AY56" s="138"/>
      <c r="AZ56" s="138"/>
      <c r="BA56" s="138"/>
      <c r="BB56" s="138"/>
      <c r="BC56" s="138"/>
      <c r="BD56" s="138"/>
      <c r="BE56" s="138"/>
      <c r="BF56" s="137">
        <v>2.5100000000000001E-3</v>
      </c>
      <c r="BG56" s="138"/>
      <c r="BH56" s="138"/>
      <c r="BI56" s="138"/>
      <c r="BJ56" s="138"/>
      <c r="BK56" s="137">
        <v>-2.7300000000000001E-2</v>
      </c>
      <c r="BL56" s="138"/>
      <c r="BM56" s="138"/>
    </row>
    <row r="57" spans="1:65">
      <c r="A57">
        <v>328</v>
      </c>
      <c r="B57" s="128" t="s">
        <v>2547</v>
      </c>
      <c r="C57" s="135">
        <v>2.148804E-2</v>
      </c>
      <c r="D57" s="135">
        <v>6.9999999999999993E-3</v>
      </c>
      <c r="E57" s="135">
        <v>2.177954E-2</v>
      </c>
      <c r="F57" s="135">
        <v>0.20445165000000001</v>
      </c>
      <c r="G57" s="135">
        <v>0.64077107999999994</v>
      </c>
      <c r="H57" s="136"/>
      <c r="I57" s="136"/>
      <c r="J57" s="136"/>
      <c r="K57" s="136"/>
      <c r="L57" s="136"/>
      <c r="M57" s="136"/>
      <c r="N57" s="136"/>
      <c r="O57" s="136"/>
      <c r="P57" s="136"/>
      <c r="Q57" s="136"/>
      <c r="R57" s="136"/>
      <c r="S57" s="136"/>
      <c r="T57" s="136"/>
      <c r="U57" s="136"/>
      <c r="V57" s="136"/>
      <c r="W57" s="136"/>
      <c r="X57" s="136"/>
      <c r="Y57" s="136"/>
      <c r="Z57" s="136"/>
      <c r="AA57" s="136"/>
      <c r="AB57" s="136"/>
      <c r="AC57" s="136"/>
      <c r="AD57" s="136"/>
      <c r="AE57" s="136"/>
      <c r="AF57" s="136"/>
      <c r="AG57" s="136"/>
      <c r="AH57" s="136"/>
      <c r="AI57" s="136"/>
      <c r="AJ57" s="136"/>
      <c r="AK57" s="136"/>
      <c r="AL57" s="136"/>
      <c r="AM57" s="136"/>
      <c r="AN57" s="136"/>
      <c r="AO57" s="136"/>
      <c r="AP57" s="136"/>
      <c r="AQ57" s="136"/>
      <c r="AR57" s="136"/>
      <c r="AS57" s="136"/>
      <c r="AT57" s="136"/>
      <c r="AU57" s="136"/>
      <c r="AV57" s="136"/>
      <c r="AW57" s="136"/>
      <c r="AX57" s="136"/>
      <c r="AY57" s="136"/>
      <c r="AZ57" s="136"/>
      <c r="BA57" s="136"/>
      <c r="BB57" s="136"/>
      <c r="BC57" s="136"/>
      <c r="BD57" s="136"/>
      <c r="BE57" s="136"/>
      <c r="BF57" s="135">
        <v>0.19379009999999999</v>
      </c>
      <c r="BG57" s="136"/>
      <c r="BH57" s="136"/>
      <c r="BI57" s="136"/>
      <c r="BJ57" s="136"/>
      <c r="BK57" s="135">
        <v>0.26440999999999998</v>
      </c>
      <c r="BL57" s="136"/>
      <c r="BM57" s="136"/>
    </row>
    <row r="58" spans="1:65">
      <c r="A58">
        <v>327</v>
      </c>
      <c r="B58" s="128" t="s">
        <v>2548</v>
      </c>
      <c r="C58" s="137">
        <v>2.346169E-2</v>
      </c>
      <c r="D58" s="137">
        <v>1.0500000000000001E-2</v>
      </c>
      <c r="E58" s="137">
        <v>2.378709E-2</v>
      </c>
      <c r="F58" s="137">
        <v>9.0441809999999997E-2</v>
      </c>
      <c r="G58" s="137">
        <v>4.1145620000000001E-2</v>
      </c>
      <c r="H58" s="138"/>
      <c r="I58" s="138"/>
      <c r="J58" s="138"/>
      <c r="K58" s="138"/>
      <c r="L58" s="138"/>
      <c r="M58" s="138"/>
      <c r="N58" s="138"/>
      <c r="O58" s="138"/>
      <c r="P58" s="138"/>
      <c r="Q58" s="138"/>
      <c r="R58" s="138"/>
      <c r="S58" s="138"/>
      <c r="T58" s="138"/>
      <c r="U58" s="138"/>
      <c r="V58" s="138"/>
      <c r="W58" s="138"/>
      <c r="X58" s="138"/>
      <c r="Y58" s="138"/>
      <c r="Z58" s="138"/>
      <c r="AA58" s="138"/>
      <c r="AB58" s="138"/>
      <c r="AC58" s="138"/>
      <c r="AD58" s="138"/>
      <c r="AE58" s="138"/>
      <c r="AF58" s="138"/>
      <c r="AG58" s="138"/>
      <c r="AH58" s="138"/>
      <c r="AI58" s="138"/>
      <c r="AJ58" s="138"/>
      <c r="AK58" s="138"/>
      <c r="AL58" s="138"/>
      <c r="AM58" s="138"/>
      <c r="AN58" s="138"/>
      <c r="AO58" s="138"/>
      <c r="AP58" s="138"/>
      <c r="AQ58" s="138"/>
      <c r="AR58" s="138"/>
      <c r="AS58" s="138"/>
      <c r="AT58" s="138"/>
      <c r="AU58" s="138"/>
      <c r="AV58" s="138"/>
      <c r="AW58" s="138"/>
      <c r="AX58" s="138"/>
      <c r="AY58" s="138"/>
      <c r="AZ58" s="138"/>
      <c r="BA58" s="138"/>
      <c r="BB58" s="138"/>
      <c r="BC58" s="138"/>
      <c r="BD58" s="138"/>
      <c r="BE58" s="138"/>
      <c r="BF58" s="137">
        <v>2.5410800000000001E-2</v>
      </c>
      <c r="BG58" s="138"/>
      <c r="BH58" s="138"/>
      <c r="BI58" s="138"/>
      <c r="BJ58" s="138"/>
      <c r="BK58" s="137">
        <v>6.2726699999999996E-2</v>
      </c>
      <c r="BL58" s="138"/>
      <c r="BM58" s="138"/>
    </row>
    <row r="59" spans="1:65">
      <c r="A59">
        <v>326</v>
      </c>
      <c r="B59" s="128" t="s">
        <v>2549</v>
      </c>
      <c r="C59" s="135">
        <v>3.2827250000000002E-2</v>
      </c>
      <c r="D59" s="135">
        <v>1.0999999999999999E-2</v>
      </c>
      <c r="E59" s="135">
        <v>3.3345199999999998E-2</v>
      </c>
      <c r="F59" s="135">
        <v>0.20044893</v>
      </c>
      <c r="G59" s="135">
        <v>-0.16602091999999999</v>
      </c>
      <c r="H59" s="136"/>
      <c r="I59" s="136"/>
      <c r="J59" s="136"/>
      <c r="K59" s="136"/>
      <c r="L59" s="136"/>
      <c r="M59" s="136"/>
      <c r="N59" s="136"/>
      <c r="O59" s="136"/>
      <c r="P59" s="136"/>
      <c r="Q59" s="136"/>
      <c r="R59" s="136"/>
      <c r="S59" s="136"/>
      <c r="T59" s="136"/>
      <c r="U59" s="136"/>
      <c r="V59" s="136"/>
      <c r="W59" s="136"/>
      <c r="X59" s="136"/>
      <c r="Y59" s="136"/>
      <c r="Z59" s="136"/>
      <c r="AA59" s="136"/>
      <c r="AB59" s="136"/>
      <c r="AC59" s="136"/>
      <c r="AD59" s="136"/>
      <c r="AE59" s="136"/>
      <c r="AF59" s="136"/>
      <c r="AG59" s="136"/>
      <c r="AH59" s="136"/>
      <c r="AI59" s="136"/>
      <c r="AJ59" s="136"/>
      <c r="AK59" s="136"/>
      <c r="AL59" s="136"/>
      <c r="AM59" s="136"/>
      <c r="AN59" s="136"/>
      <c r="AO59" s="136"/>
      <c r="AP59" s="136"/>
      <c r="AQ59" s="136"/>
      <c r="AR59" s="136"/>
      <c r="AS59" s="136"/>
      <c r="AT59" s="136"/>
      <c r="AU59" s="136"/>
      <c r="AV59" s="136"/>
      <c r="AW59" s="136"/>
      <c r="AX59" s="136"/>
      <c r="AY59" s="136"/>
      <c r="AZ59" s="136"/>
      <c r="BA59" s="136"/>
      <c r="BB59" s="136"/>
      <c r="BC59" s="136"/>
      <c r="BD59" s="136"/>
      <c r="BE59" s="136"/>
      <c r="BF59" s="135">
        <v>0.2437742</v>
      </c>
      <c r="BG59" s="136"/>
      <c r="BH59" s="136"/>
      <c r="BI59" s="136"/>
      <c r="BJ59" s="136"/>
      <c r="BK59" s="135">
        <v>0.16024869999999999</v>
      </c>
      <c r="BL59" s="136"/>
      <c r="BM59" s="136"/>
    </row>
    <row r="60" spans="1:65">
      <c r="A60">
        <v>325</v>
      </c>
      <c r="B60" s="128" t="s">
        <v>2550</v>
      </c>
      <c r="C60" s="137">
        <v>2.2990960000000001E-2</v>
      </c>
      <c r="D60" s="137">
        <v>5.6000000000000008E-3</v>
      </c>
      <c r="E60" s="137">
        <v>2.3524380000000001E-2</v>
      </c>
      <c r="F60" s="137">
        <v>6.114435E-2</v>
      </c>
      <c r="G60" s="137">
        <v>-3.559814E-2</v>
      </c>
      <c r="H60" s="138"/>
      <c r="I60" s="138"/>
      <c r="J60" s="138"/>
      <c r="K60" s="138"/>
      <c r="L60" s="138"/>
      <c r="M60" s="138"/>
      <c r="N60" s="138"/>
      <c r="O60" s="138"/>
      <c r="P60" s="138"/>
      <c r="Q60" s="138"/>
      <c r="R60" s="138"/>
      <c r="S60" s="138"/>
      <c r="T60" s="138"/>
      <c r="U60" s="138"/>
      <c r="V60" s="138"/>
      <c r="W60" s="138"/>
      <c r="X60" s="138"/>
      <c r="Y60" s="138"/>
      <c r="Z60" s="138"/>
      <c r="AA60" s="138"/>
      <c r="AB60" s="138"/>
      <c r="AC60" s="138"/>
      <c r="AD60" s="138"/>
      <c r="AE60" s="138"/>
      <c r="AF60" s="138"/>
      <c r="AG60" s="138"/>
      <c r="AH60" s="138"/>
      <c r="AI60" s="138"/>
      <c r="AJ60" s="138"/>
      <c r="AK60" s="138"/>
      <c r="AL60" s="138"/>
      <c r="AM60" s="138"/>
      <c r="AN60" s="138"/>
      <c r="AO60" s="138"/>
      <c r="AP60" s="138"/>
      <c r="AQ60" s="138"/>
      <c r="AR60" s="138"/>
      <c r="AS60" s="138"/>
      <c r="AT60" s="138"/>
      <c r="AU60" s="138"/>
      <c r="AV60" s="138"/>
      <c r="AW60" s="138"/>
      <c r="AX60" s="138"/>
      <c r="AY60" s="138"/>
      <c r="AZ60" s="138"/>
      <c r="BA60" s="138"/>
      <c r="BB60" s="138"/>
      <c r="BC60" s="138"/>
      <c r="BD60" s="138"/>
      <c r="BE60" s="138"/>
      <c r="BF60" s="137">
        <v>-1.9E-3</v>
      </c>
      <c r="BG60" s="138"/>
      <c r="BH60" s="138"/>
      <c r="BI60" s="138"/>
      <c r="BJ60" s="138"/>
      <c r="BK60" s="137">
        <v>8.3000000000000001E-4</v>
      </c>
      <c r="BL60" s="138"/>
      <c r="BM60" s="138"/>
    </row>
    <row r="61" spans="1:65">
      <c r="A61">
        <v>324</v>
      </c>
      <c r="B61" s="128" t="s">
        <v>2551</v>
      </c>
      <c r="C61" s="135">
        <v>1.988347E-2</v>
      </c>
      <c r="D61" s="135">
        <v>3.0000000000000001E-3</v>
      </c>
      <c r="E61" s="135">
        <v>2.0188299999999999E-2</v>
      </c>
      <c r="F61" s="135">
        <v>-2.299559E-2</v>
      </c>
      <c r="G61" s="135">
        <v>3.8116459999999998E-2</v>
      </c>
      <c r="H61" s="136"/>
      <c r="I61" s="136"/>
      <c r="J61" s="136"/>
      <c r="K61" s="136"/>
      <c r="L61" s="136"/>
      <c r="M61" s="136"/>
      <c r="N61" s="136"/>
      <c r="O61" s="136"/>
      <c r="P61" s="136"/>
      <c r="Q61" s="136"/>
      <c r="R61" s="136"/>
      <c r="S61" s="136"/>
      <c r="T61" s="136"/>
      <c r="U61" s="136"/>
      <c r="V61" s="136"/>
      <c r="W61" s="136"/>
      <c r="X61" s="136"/>
      <c r="Y61" s="136"/>
      <c r="Z61" s="136"/>
      <c r="AA61" s="136"/>
      <c r="AB61" s="136"/>
      <c r="AC61" s="136"/>
      <c r="AD61" s="136"/>
      <c r="AE61" s="136"/>
      <c r="AF61" s="136"/>
      <c r="AG61" s="136"/>
      <c r="AH61" s="136"/>
      <c r="AI61" s="136"/>
      <c r="AJ61" s="136"/>
      <c r="AK61" s="136"/>
      <c r="AL61" s="136"/>
      <c r="AM61" s="136"/>
      <c r="AN61" s="136"/>
      <c r="AO61" s="136"/>
      <c r="AP61" s="136"/>
      <c r="AQ61" s="136"/>
      <c r="AR61" s="136"/>
      <c r="AS61" s="136"/>
      <c r="AT61" s="136"/>
      <c r="AU61" s="136"/>
      <c r="AV61" s="136"/>
      <c r="AW61" s="136"/>
      <c r="AX61" s="136"/>
      <c r="AY61" s="136"/>
      <c r="AZ61" s="136"/>
      <c r="BA61" s="136"/>
      <c r="BB61" s="136"/>
      <c r="BC61" s="136"/>
      <c r="BD61" s="136"/>
      <c r="BE61" s="136"/>
      <c r="BF61" s="135">
        <v>0.20180999999999999</v>
      </c>
      <c r="BG61" s="136"/>
      <c r="BH61" s="136"/>
      <c r="BI61" s="136"/>
      <c r="BJ61" s="136"/>
      <c r="BK61" s="135">
        <v>0.16358220000000001</v>
      </c>
      <c r="BL61" s="136"/>
      <c r="BM61" s="136"/>
    </row>
    <row r="62" spans="1:65">
      <c r="A62">
        <v>323</v>
      </c>
      <c r="B62" s="128" t="s">
        <v>2552</v>
      </c>
      <c r="C62" s="137">
        <v>1.6409920000000001E-2</v>
      </c>
      <c r="D62" s="137">
        <v>1.9E-3</v>
      </c>
      <c r="E62" s="137">
        <v>1.6718690000000001E-2</v>
      </c>
      <c r="F62" s="137">
        <v>4.8426370000000003E-2</v>
      </c>
      <c r="G62" s="137">
        <v>2.639211E-2</v>
      </c>
      <c r="H62" s="138"/>
      <c r="I62" s="138"/>
      <c r="J62" s="138"/>
      <c r="K62" s="138"/>
      <c r="L62" s="138"/>
      <c r="M62" s="138"/>
      <c r="N62" s="138"/>
      <c r="O62" s="138"/>
      <c r="P62" s="138"/>
      <c r="Q62" s="138"/>
      <c r="R62" s="138"/>
      <c r="S62" s="138"/>
      <c r="T62" s="138"/>
      <c r="U62" s="138"/>
      <c r="V62" s="138"/>
      <c r="W62" s="138"/>
      <c r="X62" s="138"/>
      <c r="Y62" s="138"/>
      <c r="Z62" s="138"/>
      <c r="AA62" s="138"/>
      <c r="AB62" s="138"/>
      <c r="AC62" s="138"/>
      <c r="AD62" s="138"/>
      <c r="AE62" s="138"/>
      <c r="AF62" s="138"/>
      <c r="AG62" s="138"/>
      <c r="AH62" s="138"/>
      <c r="AI62" s="138"/>
      <c r="AJ62" s="138"/>
      <c r="AK62" s="138"/>
      <c r="AL62" s="138"/>
      <c r="AM62" s="138"/>
      <c r="AN62" s="138"/>
      <c r="AO62" s="138"/>
      <c r="AP62" s="138"/>
      <c r="AQ62" s="138"/>
      <c r="AR62" s="138"/>
      <c r="AS62" s="138"/>
      <c r="AT62" s="138"/>
      <c r="AU62" s="138"/>
      <c r="AV62" s="138"/>
      <c r="AW62" s="138"/>
      <c r="AX62" s="138"/>
      <c r="AY62" s="138"/>
      <c r="AZ62" s="138"/>
      <c r="BA62" s="138"/>
      <c r="BB62" s="138"/>
      <c r="BC62" s="138"/>
      <c r="BD62" s="138"/>
      <c r="BE62" s="138"/>
      <c r="BF62" s="137">
        <v>6.4739400000000002E-2</v>
      </c>
      <c r="BG62" s="138"/>
      <c r="BH62" s="138"/>
      <c r="BI62" s="138"/>
      <c r="BJ62" s="138"/>
      <c r="BK62" s="137">
        <v>5.3632600000000002E-2</v>
      </c>
      <c r="BL62" s="138"/>
      <c r="BM62" s="138"/>
    </row>
    <row r="63" spans="1:65">
      <c r="A63">
        <v>322</v>
      </c>
      <c r="B63" s="128" t="s">
        <v>2553</v>
      </c>
      <c r="C63" s="135">
        <v>1.6267340000000002E-2</v>
      </c>
      <c r="D63" s="135">
        <v>1.09E-2</v>
      </c>
      <c r="E63" s="135">
        <v>1.6587640000000001E-2</v>
      </c>
      <c r="F63" s="135">
        <v>-0.10192672</v>
      </c>
      <c r="G63" s="135">
        <v>1.113309E-2</v>
      </c>
      <c r="H63" s="136"/>
      <c r="I63" s="136"/>
      <c r="J63" s="136"/>
      <c r="K63" s="136"/>
      <c r="L63" s="136"/>
      <c r="M63" s="136"/>
      <c r="N63" s="136"/>
      <c r="O63" s="136"/>
      <c r="P63" s="136"/>
      <c r="Q63" s="136"/>
      <c r="R63" s="136"/>
      <c r="S63" s="136"/>
      <c r="T63" s="136"/>
      <c r="U63" s="136"/>
      <c r="V63" s="136"/>
      <c r="W63" s="136"/>
      <c r="X63" s="136"/>
      <c r="Y63" s="136"/>
      <c r="Z63" s="136"/>
      <c r="AA63" s="136"/>
      <c r="AB63" s="136"/>
      <c r="AC63" s="136"/>
      <c r="AD63" s="136"/>
      <c r="AE63" s="136"/>
      <c r="AF63" s="136"/>
      <c r="AG63" s="136"/>
      <c r="AH63" s="136"/>
      <c r="AI63" s="136"/>
      <c r="AJ63" s="136"/>
      <c r="AK63" s="136"/>
      <c r="AL63" s="136"/>
      <c r="AM63" s="136"/>
      <c r="AN63" s="136"/>
      <c r="AO63" s="136"/>
      <c r="AP63" s="136"/>
      <c r="AQ63" s="136"/>
      <c r="AR63" s="136"/>
      <c r="AS63" s="136"/>
      <c r="AT63" s="136"/>
      <c r="AU63" s="136"/>
      <c r="AV63" s="136"/>
      <c r="AW63" s="136"/>
      <c r="AX63" s="136"/>
      <c r="AY63" s="136"/>
      <c r="AZ63" s="136"/>
      <c r="BA63" s="136"/>
      <c r="BB63" s="136"/>
      <c r="BC63" s="136"/>
      <c r="BD63" s="136"/>
      <c r="BE63" s="136"/>
      <c r="BF63" s="135">
        <v>-1.1599999999999999E-2</v>
      </c>
      <c r="BG63" s="136"/>
      <c r="BH63" s="136"/>
      <c r="BI63" s="136"/>
      <c r="BJ63" s="136"/>
      <c r="BK63" s="135">
        <v>-2.8799999999999999E-2</v>
      </c>
      <c r="BL63" s="136"/>
      <c r="BM63" s="136"/>
    </row>
    <row r="64" spans="1:65">
      <c r="A64">
        <v>321</v>
      </c>
      <c r="B64" s="128" t="s">
        <v>2554</v>
      </c>
      <c r="C64" s="137">
        <v>1.546635E-2</v>
      </c>
      <c r="D64" s="137">
        <v>5.6000000000000008E-3</v>
      </c>
      <c r="E64" s="137">
        <v>1.5684750000000001E-2</v>
      </c>
      <c r="F64" s="137">
        <v>1.1780479999999999E-2</v>
      </c>
      <c r="G64" s="137">
        <v>7.0813769999999998E-2</v>
      </c>
      <c r="H64" s="138"/>
      <c r="I64" s="138"/>
      <c r="J64" s="138"/>
      <c r="K64" s="138"/>
      <c r="L64" s="138"/>
      <c r="M64" s="138"/>
      <c r="N64" s="138"/>
      <c r="O64" s="138"/>
      <c r="P64" s="138"/>
      <c r="Q64" s="138"/>
      <c r="R64" s="138"/>
      <c r="S64" s="138"/>
      <c r="T64" s="138"/>
      <c r="U64" s="138"/>
      <c r="V64" s="138"/>
      <c r="W64" s="138"/>
      <c r="X64" s="138"/>
      <c r="Y64" s="138"/>
      <c r="Z64" s="138"/>
      <c r="AA64" s="138"/>
      <c r="AB64" s="138"/>
      <c r="AC64" s="138"/>
      <c r="AD64" s="138"/>
      <c r="AE64" s="138"/>
      <c r="AF64" s="138"/>
      <c r="AG64" s="138"/>
      <c r="AH64" s="138"/>
      <c r="AI64" s="138"/>
      <c r="AJ64" s="138"/>
      <c r="AK64" s="138"/>
      <c r="AL64" s="138"/>
      <c r="AM64" s="138"/>
      <c r="AN64" s="138"/>
      <c r="AO64" s="138"/>
      <c r="AP64" s="138"/>
      <c r="AQ64" s="138"/>
      <c r="AR64" s="138"/>
      <c r="AS64" s="138"/>
      <c r="AT64" s="138"/>
      <c r="AU64" s="138"/>
      <c r="AV64" s="138"/>
      <c r="AW64" s="138"/>
      <c r="AX64" s="138"/>
      <c r="AY64" s="138"/>
      <c r="AZ64" s="138"/>
      <c r="BA64" s="138"/>
      <c r="BB64" s="138"/>
      <c r="BC64" s="138"/>
      <c r="BD64" s="138"/>
      <c r="BE64" s="138"/>
      <c r="BF64" s="137">
        <v>3.1119999999999998E-2</v>
      </c>
      <c r="BG64" s="138"/>
      <c r="BH64" s="138"/>
      <c r="BI64" s="138"/>
      <c r="BJ64" s="138"/>
      <c r="BK64" s="137">
        <v>1.4493000000000001E-2</v>
      </c>
      <c r="BL64" s="138"/>
      <c r="BM64" s="138"/>
    </row>
    <row r="65" spans="1:65">
      <c r="A65">
        <v>320</v>
      </c>
      <c r="B65" s="128" t="s">
        <v>2555</v>
      </c>
      <c r="C65" s="135">
        <v>1.4689519999999999E-2</v>
      </c>
      <c r="D65" s="135">
        <v>3.0999999999999999E-3</v>
      </c>
      <c r="E65" s="135">
        <v>1.487146E-2</v>
      </c>
      <c r="F65" s="135">
        <v>5.1306320000000002E-2</v>
      </c>
      <c r="G65" s="135">
        <v>3.3404699999999999E-3</v>
      </c>
      <c r="H65" s="136"/>
      <c r="I65" s="136"/>
      <c r="J65" s="136"/>
      <c r="K65" s="136"/>
      <c r="L65" s="136"/>
      <c r="M65" s="136"/>
      <c r="N65" s="136"/>
      <c r="O65" s="136"/>
      <c r="P65" s="136"/>
      <c r="Q65" s="136"/>
      <c r="R65" s="136"/>
      <c r="S65" s="136"/>
      <c r="T65" s="136"/>
      <c r="U65" s="136"/>
      <c r="V65" s="136"/>
      <c r="W65" s="136"/>
      <c r="X65" s="136"/>
      <c r="Y65" s="136"/>
      <c r="Z65" s="136"/>
      <c r="AA65" s="136"/>
      <c r="AB65" s="136"/>
      <c r="AC65" s="136"/>
      <c r="AD65" s="136"/>
      <c r="AE65" s="136"/>
      <c r="AF65" s="136"/>
      <c r="AG65" s="136"/>
      <c r="AH65" s="136"/>
      <c r="AI65" s="136"/>
      <c r="AJ65" s="136"/>
      <c r="AK65" s="136"/>
      <c r="AL65" s="136"/>
      <c r="AM65" s="136"/>
      <c r="AN65" s="136"/>
      <c r="AO65" s="136"/>
      <c r="AP65" s="136"/>
      <c r="AQ65" s="136"/>
      <c r="AR65" s="136"/>
      <c r="AS65" s="136"/>
      <c r="AT65" s="136"/>
      <c r="AU65" s="136"/>
      <c r="AV65" s="136"/>
      <c r="AW65" s="136"/>
      <c r="AX65" s="136"/>
      <c r="AY65" s="136"/>
      <c r="AZ65" s="136"/>
      <c r="BA65" s="136"/>
      <c r="BB65" s="136"/>
      <c r="BC65" s="136"/>
      <c r="BD65" s="136"/>
      <c r="BE65" s="136"/>
      <c r="BF65" s="135">
        <v>9.9767900000000007E-2</v>
      </c>
      <c r="BG65" s="136"/>
      <c r="BH65" s="136"/>
      <c r="BI65" s="136"/>
      <c r="BJ65" s="136"/>
      <c r="BK65" s="135">
        <v>0.10437100000000001</v>
      </c>
      <c r="BL65" s="136"/>
      <c r="BM65" s="136"/>
    </row>
    <row r="66" spans="1:65">
      <c r="A66">
        <v>319</v>
      </c>
      <c r="B66" s="128" t="s">
        <v>2556</v>
      </c>
      <c r="C66" s="137">
        <v>1.374995E-2</v>
      </c>
      <c r="D66" s="137">
        <v>1.1900000000000001E-2</v>
      </c>
      <c r="E66" s="137">
        <v>1.3838960000000001E-2</v>
      </c>
      <c r="F66" s="137">
        <v>5.34846E-2</v>
      </c>
      <c r="G66" s="137">
        <v>1.5970450000000001E-2</v>
      </c>
      <c r="H66" s="138"/>
      <c r="I66" s="138"/>
      <c r="J66" s="138"/>
      <c r="K66" s="138"/>
      <c r="L66" s="138"/>
      <c r="M66" s="138"/>
      <c r="N66" s="138"/>
      <c r="O66" s="138"/>
      <c r="P66" s="138"/>
      <c r="Q66" s="138"/>
      <c r="R66" s="138"/>
      <c r="S66" s="138"/>
      <c r="T66" s="138"/>
      <c r="U66" s="138"/>
      <c r="V66" s="138"/>
      <c r="W66" s="138"/>
      <c r="X66" s="138"/>
      <c r="Y66" s="138"/>
      <c r="Z66" s="138"/>
      <c r="AA66" s="138"/>
      <c r="AB66" s="138"/>
      <c r="AC66" s="138"/>
      <c r="AD66" s="138"/>
      <c r="AE66" s="138"/>
      <c r="AF66" s="138"/>
      <c r="AG66" s="138"/>
      <c r="AH66" s="138"/>
      <c r="AI66" s="138"/>
      <c r="AJ66" s="138"/>
      <c r="AK66" s="138"/>
      <c r="AL66" s="138"/>
      <c r="AM66" s="138"/>
      <c r="AN66" s="138"/>
      <c r="AO66" s="138"/>
      <c r="AP66" s="138"/>
      <c r="AQ66" s="138"/>
      <c r="AR66" s="138"/>
      <c r="AS66" s="138"/>
      <c r="AT66" s="138"/>
      <c r="AU66" s="138"/>
      <c r="AV66" s="138"/>
      <c r="AW66" s="138"/>
      <c r="AX66" s="138"/>
      <c r="AY66" s="138"/>
      <c r="AZ66" s="138"/>
      <c r="BA66" s="138"/>
      <c r="BB66" s="138"/>
      <c r="BC66" s="138"/>
      <c r="BD66" s="138"/>
      <c r="BE66" s="138"/>
      <c r="BF66" s="137">
        <v>4.9636E-2</v>
      </c>
      <c r="BG66" s="138"/>
      <c r="BH66" s="138"/>
      <c r="BI66" s="138"/>
      <c r="BJ66" s="138"/>
      <c r="BK66" s="137">
        <v>4.6633800000000003E-2</v>
      </c>
      <c r="BL66" s="138"/>
      <c r="BM66" s="138"/>
    </row>
    <row r="67" spans="1:65">
      <c r="A67">
        <v>318</v>
      </c>
      <c r="B67" s="128" t="s">
        <v>2557</v>
      </c>
      <c r="C67" s="135">
        <v>1.372117E-2</v>
      </c>
      <c r="D67" s="135">
        <v>9.4999999999999998E-3</v>
      </c>
      <c r="E67" s="135">
        <v>1.3864990000000001E-2</v>
      </c>
      <c r="F67" s="135">
        <v>0.17760683999999999</v>
      </c>
      <c r="G67" s="135">
        <v>-1.551459E-2</v>
      </c>
      <c r="H67" s="136"/>
      <c r="I67" s="136"/>
      <c r="J67" s="136"/>
      <c r="K67" s="136"/>
      <c r="L67" s="136"/>
      <c r="M67" s="136"/>
      <c r="N67" s="136"/>
      <c r="O67" s="136"/>
      <c r="P67" s="136"/>
      <c r="Q67" s="136"/>
      <c r="R67" s="136"/>
      <c r="S67" s="136"/>
      <c r="T67" s="136"/>
      <c r="U67" s="136"/>
      <c r="V67" s="136"/>
      <c r="W67" s="136"/>
      <c r="X67" s="136"/>
      <c r="Y67" s="136"/>
      <c r="Z67" s="136"/>
      <c r="AA67" s="136"/>
      <c r="AB67" s="136"/>
      <c r="AC67" s="136"/>
      <c r="AD67" s="136"/>
      <c r="AE67" s="136"/>
      <c r="AF67" s="136"/>
      <c r="AG67" s="136"/>
      <c r="AH67" s="136"/>
      <c r="AI67" s="136"/>
      <c r="AJ67" s="136"/>
      <c r="AK67" s="136"/>
      <c r="AL67" s="136"/>
      <c r="AM67" s="136"/>
      <c r="AN67" s="136"/>
      <c r="AO67" s="136"/>
      <c r="AP67" s="136"/>
      <c r="AQ67" s="136"/>
      <c r="AR67" s="136"/>
      <c r="AS67" s="136"/>
      <c r="AT67" s="136"/>
      <c r="AU67" s="136"/>
      <c r="AV67" s="136"/>
      <c r="AW67" s="136"/>
      <c r="AX67" s="136"/>
      <c r="AY67" s="136"/>
      <c r="AZ67" s="136"/>
      <c r="BA67" s="136"/>
      <c r="BB67" s="136"/>
      <c r="BC67" s="136"/>
      <c r="BD67" s="136"/>
      <c r="BE67" s="136"/>
      <c r="BF67" s="135">
        <v>0.14101</v>
      </c>
      <c r="BG67" s="136"/>
      <c r="BH67" s="136"/>
      <c r="BI67" s="136"/>
      <c r="BJ67" s="136"/>
      <c r="BK67" s="135">
        <v>0.1354986</v>
      </c>
      <c r="BL67" s="136"/>
      <c r="BM67" s="136"/>
    </row>
    <row r="68" spans="1:65">
      <c r="A68">
        <v>317</v>
      </c>
      <c r="B68" s="128" t="s">
        <v>2558</v>
      </c>
      <c r="C68" s="137">
        <v>1.5824319999999999E-2</v>
      </c>
      <c r="D68" s="137">
        <v>6.0000000000000001E-3</v>
      </c>
      <c r="E68" s="137">
        <v>1.599629E-2</v>
      </c>
      <c r="F68" s="137">
        <v>0.2404558</v>
      </c>
      <c r="G68" s="137">
        <v>-6.9537630000000003E-2</v>
      </c>
      <c r="H68" s="138"/>
      <c r="I68" s="138"/>
      <c r="J68" s="138"/>
      <c r="K68" s="138"/>
      <c r="L68" s="138"/>
      <c r="M68" s="138"/>
      <c r="N68" s="138"/>
      <c r="O68" s="138"/>
      <c r="P68" s="138"/>
      <c r="Q68" s="138"/>
      <c r="R68" s="138"/>
      <c r="S68" s="138"/>
      <c r="T68" s="138"/>
      <c r="U68" s="138"/>
      <c r="V68" s="138"/>
      <c r="W68" s="138"/>
      <c r="X68" s="138"/>
      <c r="Y68" s="138"/>
      <c r="Z68" s="138"/>
      <c r="AA68" s="138"/>
      <c r="AB68" s="138"/>
      <c r="AC68" s="138"/>
      <c r="AD68" s="138"/>
      <c r="AE68" s="138"/>
      <c r="AF68" s="138"/>
      <c r="AG68" s="138"/>
      <c r="AH68" s="138"/>
      <c r="AI68" s="138"/>
      <c r="AJ68" s="138"/>
      <c r="AK68" s="138"/>
      <c r="AL68" s="138"/>
      <c r="AM68" s="138"/>
      <c r="AN68" s="138"/>
      <c r="AO68" s="138"/>
      <c r="AP68" s="138"/>
      <c r="AQ68" s="138"/>
      <c r="AR68" s="138"/>
      <c r="AS68" s="138"/>
      <c r="AT68" s="138"/>
      <c r="AU68" s="138"/>
      <c r="AV68" s="138"/>
      <c r="AW68" s="138"/>
      <c r="AX68" s="138"/>
      <c r="AY68" s="138"/>
      <c r="AZ68" s="138"/>
      <c r="BA68" s="138"/>
      <c r="BB68" s="138"/>
      <c r="BC68" s="138"/>
      <c r="BD68" s="138"/>
      <c r="BE68" s="138"/>
      <c r="BF68" s="137">
        <v>0.16120999999999999</v>
      </c>
      <c r="BG68" s="138"/>
      <c r="BH68" s="138"/>
      <c r="BI68" s="138"/>
      <c r="BJ68" s="138"/>
      <c r="BK68" s="137">
        <v>0.23121</v>
      </c>
      <c r="BL68" s="138"/>
      <c r="BM68" s="138"/>
    </row>
    <row r="69" spans="1:65">
      <c r="A69">
        <v>316</v>
      </c>
      <c r="B69" s="128" t="s">
        <v>2559</v>
      </c>
      <c r="C69" s="135">
        <v>1.441777E-2</v>
      </c>
      <c r="D69" s="135">
        <v>6.1999999999999998E-3</v>
      </c>
      <c r="E69" s="135">
        <v>1.455733E-2</v>
      </c>
      <c r="F69" s="135">
        <v>-4.1132759999999997E-2</v>
      </c>
      <c r="G69" s="135">
        <v>7.4902199999999997E-3</v>
      </c>
      <c r="H69" s="136"/>
      <c r="I69" s="136"/>
      <c r="J69" s="136"/>
      <c r="K69" s="136"/>
      <c r="L69" s="136"/>
      <c r="M69" s="136"/>
      <c r="N69" s="136"/>
      <c r="O69" s="136"/>
      <c r="P69" s="136"/>
      <c r="Q69" s="136"/>
      <c r="R69" s="136"/>
      <c r="S69" s="136"/>
      <c r="T69" s="136"/>
      <c r="U69" s="136"/>
      <c r="V69" s="136"/>
      <c r="W69" s="136"/>
      <c r="X69" s="136"/>
      <c r="Y69" s="136"/>
      <c r="Z69" s="136"/>
      <c r="AA69" s="136"/>
      <c r="AB69" s="136"/>
      <c r="AC69" s="136"/>
      <c r="AD69" s="136"/>
      <c r="AE69" s="136"/>
      <c r="AF69" s="136"/>
      <c r="AG69" s="136"/>
      <c r="AH69" s="136"/>
      <c r="AI69" s="136"/>
      <c r="AJ69" s="136"/>
      <c r="AK69" s="136"/>
      <c r="AL69" s="136"/>
      <c r="AM69" s="136"/>
      <c r="AN69" s="136"/>
      <c r="AO69" s="136"/>
      <c r="AP69" s="136"/>
      <c r="AQ69" s="136"/>
      <c r="AR69" s="136"/>
      <c r="AS69" s="136"/>
      <c r="AT69" s="136"/>
      <c r="AU69" s="136"/>
      <c r="AV69" s="136"/>
      <c r="AW69" s="136"/>
      <c r="AX69" s="136"/>
      <c r="AY69" s="136"/>
      <c r="AZ69" s="136"/>
      <c r="BA69" s="136"/>
      <c r="BB69" s="136"/>
      <c r="BC69" s="136"/>
      <c r="BD69" s="136"/>
      <c r="BE69" s="136"/>
      <c r="BF69" s="135">
        <v>7.7953999999999996E-2</v>
      </c>
      <c r="BG69" s="136"/>
      <c r="BH69" s="136"/>
      <c r="BI69" s="136"/>
      <c r="BJ69" s="136"/>
      <c r="BK69" s="135">
        <v>0.14249870000000001</v>
      </c>
      <c r="BL69" s="136"/>
      <c r="BM69" s="136"/>
    </row>
    <row r="70" spans="1:65">
      <c r="A70">
        <v>315</v>
      </c>
      <c r="B70" s="128" t="s">
        <v>2560</v>
      </c>
      <c r="C70" s="137">
        <v>1.440253E-2</v>
      </c>
      <c r="D70" s="137">
        <v>1.2999999999999999E-3</v>
      </c>
      <c r="E70" s="137">
        <v>1.450895E-2</v>
      </c>
      <c r="F70" s="137">
        <v>7.7617770000000003E-2</v>
      </c>
      <c r="G70" s="137">
        <v>-1.880826E-2</v>
      </c>
      <c r="H70" s="138"/>
      <c r="I70" s="138"/>
      <c r="J70" s="138"/>
      <c r="K70" s="138"/>
      <c r="L70" s="138"/>
      <c r="M70" s="138"/>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38"/>
      <c r="AK70" s="138"/>
      <c r="AL70" s="138"/>
      <c r="AM70" s="138"/>
      <c r="AN70" s="138"/>
      <c r="AO70" s="138"/>
      <c r="AP70" s="138"/>
      <c r="AQ70" s="138"/>
      <c r="AR70" s="138"/>
      <c r="AS70" s="138"/>
      <c r="AT70" s="138"/>
      <c r="AU70" s="138"/>
      <c r="AV70" s="138"/>
      <c r="AW70" s="138"/>
      <c r="AX70" s="138"/>
      <c r="AY70" s="138"/>
      <c r="AZ70" s="138"/>
      <c r="BA70" s="138"/>
      <c r="BB70" s="138"/>
      <c r="BC70" s="138"/>
      <c r="BD70" s="138"/>
      <c r="BE70" s="138"/>
      <c r="BF70" s="137">
        <v>-1.8100000000000002E-2</v>
      </c>
      <c r="BG70" s="138"/>
      <c r="BH70" s="138"/>
      <c r="BI70" s="138"/>
      <c r="BJ70" s="138"/>
      <c r="BK70" s="137">
        <v>-2.6800000000000001E-2</v>
      </c>
      <c r="BL70" s="138"/>
      <c r="BM70" s="138"/>
    </row>
    <row r="71" spans="1:65">
      <c r="A71">
        <v>314</v>
      </c>
      <c r="B71" s="128" t="s">
        <v>2561</v>
      </c>
      <c r="C71" s="135">
        <v>1.4401799999999999E-2</v>
      </c>
      <c r="D71" s="135">
        <v>2.2000000000000001E-3</v>
      </c>
      <c r="E71" s="135">
        <v>1.4492619999999999E-2</v>
      </c>
      <c r="F71" s="135">
        <v>9.0600200000000002E-3</v>
      </c>
      <c r="G71" s="135">
        <v>-1.198756E-2</v>
      </c>
      <c r="H71" s="136"/>
      <c r="I71" s="136"/>
      <c r="J71" s="136"/>
      <c r="K71" s="136"/>
      <c r="L71" s="136"/>
      <c r="M71" s="136"/>
      <c r="N71" s="136"/>
      <c r="O71" s="136"/>
      <c r="P71" s="136"/>
      <c r="Q71" s="136"/>
      <c r="R71" s="136"/>
      <c r="S71" s="136"/>
      <c r="T71" s="136"/>
      <c r="U71" s="136"/>
      <c r="V71" s="136"/>
      <c r="W71" s="136"/>
      <c r="X71" s="136"/>
      <c r="Y71" s="136"/>
      <c r="Z71" s="136"/>
      <c r="AA71" s="136"/>
      <c r="AB71" s="136"/>
      <c r="AC71" s="136"/>
      <c r="AD71" s="136"/>
      <c r="AE71" s="136"/>
      <c r="AF71" s="136"/>
      <c r="AG71" s="136"/>
      <c r="AH71" s="136"/>
      <c r="AI71" s="136"/>
      <c r="AJ71" s="136"/>
      <c r="AK71" s="136"/>
      <c r="AL71" s="136"/>
      <c r="AM71" s="136"/>
      <c r="AN71" s="136"/>
      <c r="AO71" s="136"/>
      <c r="AP71" s="136"/>
      <c r="AQ71" s="136"/>
      <c r="AR71" s="136"/>
      <c r="AS71" s="136"/>
      <c r="AT71" s="136"/>
      <c r="AU71" s="136"/>
      <c r="AV71" s="136"/>
      <c r="AW71" s="136"/>
      <c r="AX71" s="136"/>
      <c r="AY71" s="136"/>
      <c r="AZ71" s="136"/>
      <c r="BA71" s="136"/>
      <c r="BB71" s="136"/>
      <c r="BC71" s="136"/>
      <c r="BD71" s="136"/>
      <c r="BE71" s="136"/>
      <c r="BF71" s="135">
        <v>-2.0400000000000001E-2</v>
      </c>
      <c r="BG71" s="136"/>
      <c r="BH71" s="136"/>
      <c r="BI71" s="136"/>
      <c r="BJ71" s="136"/>
      <c r="BK71" s="135">
        <v>-1.2200000000000001E-2</v>
      </c>
      <c r="BL71" s="136"/>
      <c r="BM71" s="136"/>
    </row>
    <row r="72" spans="1:65">
      <c r="A72">
        <v>313</v>
      </c>
      <c r="B72" s="128" t="s">
        <v>2562</v>
      </c>
      <c r="C72" s="137">
        <v>1.283449E-2</v>
      </c>
      <c r="D72" s="137">
        <v>4.1999999999999997E-3</v>
      </c>
      <c r="E72" s="137">
        <v>1.2956570000000001E-2</v>
      </c>
      <c r="F72" s="137">
        <v>-0.12811448</v>
      </c>
      <c r="G72" s="137">
        <v>3.3995310000000001E-2</v>
      </c>
      <c r="H72" s="138"/>
      <c r="I72" s="138"/>
      <c r="J72" s="138"/>
      <c r="K72" s="138"/>
      <c r="L72" s="138"/>
      <c r="M72" s="138"/>
      <c r="N72" s="138"/>
      <c r="O72" s="138"/>
      <c r="P72" s="138"/>
      <c r="Q72" s="138"/>
      <c r="R72" s="138"/>
      <c r="S72" s="138"/>
      <c r="T72" s="138"/>
      <c r="U72" s="138"/>
      <c r="V72" s="138"/>
      <c r="W72" s="138"/>
      <c r="X72" s="138"/>
      <c r="Y72" s="138"/>
      <c r="Z72" s="138"/>
      <c r="AA72" s="138"/>
      <c r="AB72" s="138"/>
      <c r="AC72" s="138"/>
      <c r="AD72" s="138"/>
      <c r="AE72" s="138"/>
      <c r="AF72" s="138"/>
      <c r="AG72" s="138"/>
      <c r="AH72" s="138"/>
      <c r="AI72" s="138"/>
      <c r="AJ72" s="138"/>
      <c r="AK72" s="138"/>
      <c r="AL72" s="138"/>
      <c r="AM72" s="138"/>
      <c r="AN72" s="138"/>
      <c r="AO72" s="138"/>
      <c r="AP72" s="138"/>
      <c r="AQ72" s="138"/>
      <c r="AR72" s="138"/>
      <c r="AS72" s="138"/>
      <c r="AT72" s="138"/>
      <c r="AU72" s="138"/>
      <c r="AV72" s="138"/>
      <c r="AW72" s="138"/>
      <c r="AX72" s="138"/>
      <c r="AY72" s="138"/>
      <c r="AZ72" s="138"/>
      <c r="BA72" s="138"/>
      <c r="BB72" s="138"/>
      <c r="BC72" s="138"/>
      <c r="BD72" s="138"/>
      <c r="BE72" s="138"/>
      <c r="BF72" s="137">
        <v>-4.0599999999999997E-2</v>
      </c>
      <c r="BG72" s="138"/>
      <c r="BH72" s="138"/>
      <c r="BI72" s="138"/>
      <c r="BJ72" s="138"/>
      <c r="BK72" s="137">
        <v>-5.1200000000000002E-2</v>
      </c>
      <c r="BL72" s="138"/>
      <c r="BM72" s="138"/>
    </row>
    <row r="73" spans="1:65">
      <c r="A73">
        <v>312</v>
      </c>
      <c r="B73" s="128" t="s">
        <v>2563</v>
      </c>
      <c r="C73" s="135">
        <v>1.488393E-2</v>
      </c>
      <c r="D73" s="135">
        <v>1E-4</v>
      </c>
      <c r="E73" s="135">
        <v>1.493863E-2</v>
      </c>
      <c r="F73" s="135">
        <v>-3.7394610000000002E-2</v>
      </c>
      <c r="G73" s="135">
        <v>1.101456E-2</v>
      </c>
      <c r="H73" s="136"/>
      <c r="I73" s="136"/>
      <c r="J73" s="136"/>
      <c r="K73" s="136"/>
      <c r="L73" s="136"/>
      <c r="M73" s="136"/>
      <c r="N73" s="136"/>
      <c r="O73" s="136"/>
      <c r="P73" s="136"/>
      <c r="Q73" s="136"/>
      <c r="R73" s="136"/>
      <c r="S73" s="136"/>
      <c r="T73" s="136"/>
      <c r="U73" s="136"/>
      <c r="V73" s="136"/>
      <c r="W73" s="136"/>
      <c r="X73" s="136"/>
      <c r="Y73" s="136"/>
      <c r="Z73" s="136"/>
      <c r="AA73" s="136"/>
      <c r="AB73" s="136"/>
      <c r="AC73" s="136"/>
      <c r="AD73" s="136"/>
      <c r="AE73" s="136"/>
      <c r="AF73" s="136"/>
      <c r="AG73" s="136"/>
      <c r="AH73" s="136"/>
      <c r="AI73" s="136"/>
      <c r="AJ73" s="136"/>
      <c r="AK73" s="136"/>
      <c r="AL73" s="136"/>
      <c r="AM73" s="136"/>
      <c r="AN73" s="136"/>
      <c r="AO73" s="136"/>
      <c r="AP73" s="136"/>
      <c r="AQ73" s="136"/>
      <c r="AR73" s="136"/>
      <c r="AS73" s="136"/>
      <c r="AT73" s="136"/>
      <c r="AU73" s="136"/>
      <c r="AV73" s="136"/>
      <c r="AW73" s="136"/>
      <c r="AX73" s="136"/>
      <c r="AY73" s="136"/>
      <c r="AZ73" s="136"/>
      <c r="BA73" s="136"/>
      <c r="BB73" s="136"/>
      <c r="BC73" s="136"/>
      <c r="BD73" s="136"/>
      <c r="BE73" s="136"/>
      <c r="BF73" s="135">
        <v>-6.8599999999999994E-2</v>
      </c>
      <c r="BG73" s="136"/>
      <c r="BH73" s="136"/>
      <c r="BI73" s="136"/>
      <c r="BJ73" s="136"/>
      <c r="BK73" s="135">
        <v>-8.48E-2</v>
      </c>
      <c r="BL73" s="136"/>
      <c r="BM73" s="136"/>
    </row>
    <row r="74" spans="1:65">
      <c r="A74">
        <v>311</v>
      </c>
      <c r="B74" s="128" t="s">
        <v>2564</v>
      </c>
      <c r="C74" s="137">
        <v>1.389228E-2</v>
      </c>
      <c r="D74" s="137">
        <v>2.3E-3</v>
      </c>
      <c r="E74" s="137">
        <v>1.3917479999999999E-2</v>
      </c>
      <c r="F74" s="137">
        <v>0.11841401</v>
      </c>
      <c r="G74" s="137">
        <v>-1.456258E-2</v>
      </c>
      <c r="H74" s="138"/>
      <c r="I74" s="138"/>
      <c r="J74" s="138"/>
      <c r="K74" s="138"/>
      <c r="L74" s="138"/>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7">
        <v>0.1248898</v>
      </c>
      <c r="BG74" s="138"/>
      <c r="BH74" s="138"/>
      <c r="BI74" s="138"/>
      <c r="BJ74" s="138"/>
      <c r="BK74" s="137">
        <v>8.536139999999999E-2</v>
      </c>
      <c r="BL74" s="138"/>
      <c r="BM74" s="138"/>
    </row>
    <row r="75" spans="1:65">
      <c r="A75">
        <v>310</v>
      </c>
      <c r="B75" s="128" t="s">
        <v>2565</v>
      </c>
      <c r="C75" s="135">
        <v>1.304348E-2</v>
      </c>
      <c r="D75" s="135">
        <v>1.61E-2</v>
      </c>
      <c r="E75" s="135">
        <v>1.306E-2</v>
      </c>
      <c r="F75" s="135">
        <v>-1.6320919999999999E-2</v>
      </c>
      <c r="G75" s="135">
        <v>-1.4E-2</v>
      </c>
      <c r="H75" s="136"/>
      <c r="I75" s="136"/>
      <c r="J75" s="136"/>
      <c r="K75" s="136"/>
      <c r="L75" s="136"/>
      <c r="M75" s="136"/>
      <c r="N75" s="136"/>
      <c r="O75" s="136"/>
      <c r="P75" s="136"/>
      <c r="Q75" s="136"/>
      <c r="R75" s="136"/>
      <c r="S75" s="136"/>
      <c r="T75" s="136"/>
      <c r="U75" s="136"/>
      <c r="V75" s="136"/>
      <c r="W75" s="136"/>
      <c r="X75" s="136"/>
      <c r="Y75" s="136"/>
      <c r="Z75" s="136"/>
      <c r="AA75" s="136"/>
      <c r="AB75" s="136"/>
      <c r="AC75" s="136"/>
      <c r="AD75" s="136"/>
      <c r="AE75" s="136"/>
      <c r="AF75" s="136"/>
      <c r="AG75" s="136"/>
      <c r="AH75" s="136"/>
      <c r="AI75" s="136"/>
      <c r="AJ75" s="136"/>
      <c r="AK75" s="136"/>
      <c r="AL75" s="136"/>
      <c r="AM75" s="136"/>
      <c r="AN75" s="136"/>
      <c r="AO75" s="136"/>
      <c r="AP75" s="136"/>
      <c r="AQ75" s="136"/>
      <c r="AR75" s="136"/>
      <c r="AS75" s="136"/>
      <c r="AT75" s="136"/>
      <c r="AU75" s="136"/>
      <c r="AV75" s="136"/>
      <c r="AW75" s="136"/>
      <c r="AX75" s="136"/>
      <c r="AY75" s="136"/>
      <c r="AZ75" s="136"/>
      <c r="BA75" s="136"/>
      <c r="BB75" s="136"/>
      <c r="BC75" s="136"/>
      <c r="BD75" s="136"/>
      <c r="BE75" s="136"/>
      <c r="BF75" s="135">
        <v>7.04539E-2</v>
      </c>
      <c r="BG75" s="136"/>
      <c r="BH75" s="136"/>
      <c r="BI75" s="136"/>
      <c r="BJ75" s="136"/>
      <c r="BK75" s="135">
        <v>9.6974199999999997E-2</v>
      </c>
      <c r="BL75" s="136"/>
      <c r="BM75" s="136"/>
    </row>
    <row r="76" spans="1:65">
      <c r="A76">
        <v>309</v>
      </c>
      <c r="B76" s="128" t="s">
        <v>2566</v>
      </c>
      <c r="C76" s="137">
        <v>1.395039E-2</v>
      </c>
      <c r="D76" s="137">
        <v>1.3100000000000001E-2</v>
      </c>
      <c r="E76" s="137">
        <v>1.405437E-2</v>
      </c>
      <c r="F76" s="137">
        <v>5.4211739999999987E-2</v>
      </c>
      <c r="G76" s="137">
        <v>2.7383370000000001E-2</v>
      </c>
      <c r="H76" s="138"/>
      <c r="I76" s="138"/>
      <c r="J76" s="138"/>
      <c r="K76" s="138"/>
      <c r="L76" s="138"/>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7">
        <v>3.3123699999999999E-2</v>
      </c>
      <c r="BG76" s="138"/>
      <c r="BH76" s="138"/>
      <c r="BI76" s="138"/>
      <c r="BJ76" s="138"/>
      <c r="BK76" s="137">
        <v>-4.3E-3</v>
      </c>
      <c r="BL76" s="138"/>
      <c r="BM76" s="138"/>
    </row>
    <row r="77" spans="1:65">
      <c r="A77">
        <v>308</v>
      </c>
      <c r="B77" s="128" t="s">
        <v>2567</v>
      </c>
      <c r="C77" s="135">
        <v>1.216621E-2</v>
      </c>
      <c r="D77" s="135">
        <v>2.3E-3</v>
      </c>
      <c r="E77" s="135">
        <v>1.2236220000000001E-2</v>
      </c>
      <c r="F77" s="135">
        <v>-8.174795E-2</v>
      </c>
      <c r="G77" s="135">
        <v>1.113305E-2</v>
      </c>
      <c r="H77" s="136"/>
      <c r="I77" s="136"/>
      <c r="J77" s="136"/>
      <c r="K77" s="136"/>
      <c r="L77" s="136"/>
      <c r="M77" s="136"/>
      <c r="N77" s="136"/>
      <c r="O77" s="136"/>
      <c r="P77" s="136"/>
      <c r="Q77" s="136"/>
      <c r="R77" s="136"/>
      <c r="S77" s="136"/>
      <c r="T77" s="136"/>
      <c r="U77" s="136"/>
      <c r="V77" s="136"/>
      <c r="W77" s="136"/>
      <c r="X77" s="136"/>
      <c r="Y77" s="136"/>
      <c r="Z77" s="136"/>
      <c r="AA77" s="136"/>
      <c r="AB77" s="136"/>
      <c r="AC77" s="136"/>
      <c r="AD77" s="136"/>
      <c r="AE77" s="136"/>
      <c r="AF77" s="136"/>
      <c r="AG77" s="136"/>
      <c r="AH77" s="136"/>
      <c r="AI77" s="136"/>
      <c r="AJ77" s="136"/>
      <c r="AK77" s="136"/>
      <c r="AL77" s="136"/>
      <c r="AM77" s="136"/>
      <c r="AN77" s="136"/>
      <c r="AO77" s="136"/>
      <c r="AP77" s="136"/>
      <c r="AQ77" s="136"/>
      <c r="AR77" s="136"/>
      <c r="AS77" s="136"/>
      <c r="AT77" s="136"/>
      <c r="AU77" s="136"/>
      <c r="AV77" s="136"/>
      <c r="AW77" s="136"/>
      <c r="AX77" s="136"/>
      <c r="AY77" s="136"/>
      <c r="AZ77" s="136"/>
      <c r="BA77" s="136"/>
      <c r="BB77" s="136"/>
      <c r="BC77" s="136"/>
      <c r="BD77" s="136"/>
      <c r="BE77" s="136"/>
      <c r="BF77" s="135">
        <v>-3.0300000000000001E-2</v>
      </c>
      <c r="BG77" s="136"/>
      <c r="BH77" s="136"/>
      <c r="BI77" s="136"/>
      <c r="BJ77" s="136"/>
      <c r="BK77" s="135">
        <v>-2.35E-2</v>
      </c>
      <c r="BL77" s="136"/>
      <c r="BM77" s="136"/>
    </row>
    <row r="78" spans="1:65">
      <c r="A78">
        <v>307</v>
      </c>
      <c r="B78" s="128" t="s">
        <v>2568</v>
      </c>
      <c r="C78" s="137">
        <v>1.2795020000000001E-2</v>
      </c>
      <c r="D78" s="137">
        <v>1.4E-3</v>
      </c>
      <c r="E78" s="137">
        <v>1.287781E-2</v>
      </c>
      <c r="F78" s="137">
        <v>-6.6612260000000006E-2</v>
      </c>
      <c r="G78" s="137">
        <v>3.5417909999999997E-2</v>
      </c>
      <c r="H78" s="138"/>
      <c r="I78" s="138"/>
      <c r="J78" s="138"/>
      <c r="K78" s="138"/>
      <c r="L78" s="138"/>
      <c r="M78" s="138"/>
      <c r="N78" s="138"/>
      <c r="O78" s="138"/>
      <c r="P78" s="138"/>
      <c r="Q78" s="138"/>
      <c r="R78" s="138"/>
      <c r="S78" s="138"/>
      <c r="T78" s="138"/>
      <c r="U78" s="138"/>
      <c r="V78" s="138"/>
      <c r="W78" s="138"/>
      <c r="X78" s="138"/>
      <c r="Y78" s="138"/>
      <c r="Z78" s="138"/>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7">
        <v>-2.9000000000000001E-2</v>
      </c>
      <c r="BG78" s="138"/>
      <c r="BH78" s="138"/>
      <c r="BI78" s="138"/>
      <c r="BJ78" s="138"/>
      <c r="BK78" s="137">
        <v>-3.0200000000000001E-2</v>
      </c>
      <c r="BL78" s="138"/>
      <c r="BM78" s="138"/>
    </row>
    <row r="79" spans="1:65">
      <c r="A79">
        <v>306</v>
      </c>
      <c r="B79" s="128" t="s">
        <v>2569</v>
      </c>
      <c r="C79" s="135">
        <v>1.216034E-2</v>
      </c>
      <c r="D79" s="135">
        <v>3.2000000000000002E-3</v>
      </c>
      <c r="E79" s="135">
        <v>1.219897E-2</v>
      </c>
      <c r="F79" s="135">
        <v>-0.10627564</v>
      </c>
      <c r="G79" s="135">
        <v>2.6506020000000002E-2</v>
      </c>
      <c r="H79" s="136"/>
      <c r="I79" s="136"/>
      <c r="J79" s="136"/>
      <c r="K79" s="136"/>
      <c r="L79" s="136"/>
      <c r="M79" s="136"/>
      <c r="N79" s="136"/>
      <c r="O79" s="136"/>
      <c r="P79" s="136"/>
      <c r="Q79" s="136"/>
      <c r="R79" s="136"/>
      <c r="S79" s="136"/>
      <c r="T79" s="136"/>
      <c r="U79" s="136"/>
      <c r="V79" s="136"/>
      <c r="W79" s="136"/>
      <c r="X79" s="136"/>
      <c r="Y79" s="136"/>
      <c r="Z79" s="136"/>
      <c r="AA79" s="136"/>
      <c r="AB79" s="136"/>
      <c r="AC79" s="136"/>
      <c r="AD79" s="136"/>
      <c r="AE79" s="136"/>
      <c r="AF79" s="136"/>
      <c r="AG79" s="136"/>
      <c r="AH79" s="136"/>
      <c r="AI79" s="136"/>
      <c r="AJ79" s="136"/>
      <c r="AK79" s="136"/>
      <c r="AL79" s="136"/>
      <c r="AM79" s="136"/>
      <c r="AN79" s="136"/>
      <c r="AO79" s="136"/>
      <c r="AP79" s="136"/>
      <c r="AQ79" s="136"/>
      <c r="AR79" s="136"/>
      <c r="AS79" s="136"/>
      <c r="AT79" s="136"/>
      <c r="AU79" s="136"/>
      <c r="AV79" s="136"/>
      <c r="AW79" s="136"/>
      <c r="AX79" s="136"/>
      <c r="AY79" s="136"/>
      <c r="AZ79" s="136"/>
      <c r="BA79" s="136"/>
      <c r="BB79" s="136"/>
      <c r="BC79" s="136"/>
      <c r="BD79" s="136"/>
      <c r="BE79" s="136"/>
      <c r="BF79" s="135">
        <v>-4.2099999999999999E-2</v>
      </c>
      <c r="BG79" s="136"/>
      <c r="BH79" s="136"/>
      <c r="BI79" s="136"/>
      <c r="BJ79" s="136"/>
      <c r="BK79" s="135">
        <v>-3.5499999999999997E-2</v>
      </c>
      <c r="BL79" s="136"/>
      <c r="BM79" s="136"/>
    </row>
    <row r="80" spans="1:65">
      <c r="A80">
        <v>305</v>
      </c>
      <c r="B80" s="128" t="s">
        <v>2570</v>
      </c>
      <c r="C80" s="137">
        <v>1.1959869999999999E-2</v>
      </c>
      <c r="D80" s="137">
        <v>5.8999999999999999E-3</v>
      </c>
      <c r="E80" s="137">
        <v>1.198167E-2</v>
      </c>
      <c r="F80" s="137">
        <v>0.14841573999999999</v>
      </c>
      <c r="G80" s="137">
        <v>-2.14329E-3</v>
      </c>
      <c r="H80" s="138"/>
      <c r="I80" s="138"/>
      <c r="J80" s="138"/>
      <c r="K80" s="138"/>
      <c r="L80" s="138"/>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7">
        <v>8.3469699999999994E-2</v>
      </c>
      <c r="BG80" s="138"/>
      <c r="BH80" s="138"/>
      <c r="BI80" s="138"/>
      <c r="BJ80" s="138"/>
      <c r="BK80" s="137">
        <v>8.9274599999999996E-2</v>
      </c>
      <c r="BL80" s="138"/>
      <c r="BM80" s="138"/>
    </row>
    <row r="81" spans="1:65">
      <c r="A81">
        <v>304</v>
      </c>
      <c r="B81" s="128" t="s">
        <v>2571</v>
      </c>
      <c r="C81" s="135">
        <v>1.260968E-2</v>
      </c>
      <c r="D81" s="135">
        <v>5.6999999999999993E-3</v>
      </c>
      <c r="E81" s="135">
        <v>1.2650689999999999E-2</v>
      </c>
      <c r="F81" s="135">
        <v>0.15813617999999999</v>
      </c>
      <c r="G81" s="135">
        <v>8.0290499999999994E-3</v>
      </c>
      <c r="H81" s="136"/>
      <c r="I81" s="136"/>
      <c r="J81" s="136"/>
      <c r="K81" s="136"/>
      <c r="L81" s="136"/>
      <c r="M81" s="136"/>
      <c r="N81" s="136"/>
      <c r="O81" s="136"/>
      <c r="P81" s="136"/>
      <c r="Q81" s="136"/>
      <c r="R81" s="136"/>
      <c r="S81" s="136"/>
      <c r="T81" s="136"/>
      <c r="U81" s="136"/>
      <c r="V81" s="136"/>
      <c r="W81" s="136"/>
      <c r="X81" s="136"/>
      <c r="Y81" s="136"/>
      <c r="Z81" s="136"/>
      <c r="AA81" s="136"/>
      <c r="AB81" s="136"/>
      <c r="AC81" s="136"/>
      <c r="AD81" s="136"/>
      <c r="AE81" s="136"/>
      <c r="AF81" s="136"/>
      <c r="AG81" s="136"/>
      <c r="AH81" s="136"/>
      <c r="AI81" s="136"/>
      <c r="AJ81" s="136"/>
      <c r="AK81" s="136"/>
      <c r="AL81" s="136"/>
      <c r="AM81" s="136"/>
      <c r="AN81" s="136"/>
      <c r="AO81" s="136"/>
      <c r="AP81" s="136"/>
      <c r="AQ81" s="136"/>
      <c r="AR81" s="136"/>
      <c r="AS81" s="136"/>
      <c r="AT81" s="136"/>
      <c r="AU81" s="136"/>
      <c r="AV81" s="136"/>
      <c r="AW81" s="136"/>
      <c r="AX81" s="136"/>
      <c r="AY81" s="136"/>
      <c r="AZ81" s="136"/>
      <c r="BA81" s="136"/>
      <c r="BB81" s="136"/>
      <c r="BC81" s="136"/>
      <c r="BD81" s="136"/>
      <c r="BE81" s="136"/>
      <c r="BF81" s="135">
        <v>0.15371000000000001</v>
      </c>
      <c r="BG81" s="136"/>
      <c r="BH81" s="136"/>
      <c r="BI81" s="136"/>
      <c r="BJ81" s="136"/>
      <c r="BK81" s="135">
        <v>0.13880999999999999</v>
      </c>
      <c r="BL81" s="136"/>
      <c r="BM81" s="136"/>
    </row>
    <row r="82" spans="1:65">
      <c r="A82">
        <v>303</v>
      </c>
      <c r="B82" s="128" t="s">
        <v>2572</v>
      </c>
      <c r="C82" s="137">
        <v>1.009295E-2</v>
      </c>
      <c r="D82" s="137">
        <v>4.5999999999999999E-3</v>
      </c>
      <c r="E82" s="137">
        <v>1.015835E-2</v>
      </c>
      <c r="F82" s="137">
        <v>-0.10078090000000001</v>
      </c>
      <c r="G82" s="137">
        <v>3.7593219999999997E-2</v>
      </c>
      <c r="H82" s="138"/>
      <c r="I82" s="138"/>
      <c r="J82" s="138"/>
      <c r="K82" s="138"/>
      <c r="L82" s="138"/>
      <c r="M82" s="138"/>
      <c r="N82" s="138"/>
      <c r="O82" s="138"/>
      <c r="P82" s="138"/>
      <c r="Q82" s="138"/>
      <c r="R82" s="138"/>
      <c r="S82" s="138"/>
      <c r="T82" s="138"/>
      <c r="U82" s="138"/>
      <c r="V82" s="138"/>
      <c r="W82" s="138"/>
      <c r="X82" s="138"/>
      <c r="Y82" s="138"/>
      <c r="Z82" s="138"/>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7">
        <v>-3.85E-2</v>
      </c>
      <c r="BG82" s="138"/>
      <c r="BH82" s="138"/>
      <c r="BI82" s="138"/>
      <c r="BJ82" s="138"/>
      <c r="BK82" s="137">
        <v>-5.4100000000000002E-2</v>
      </c>
      <c r="BL82" s="138"/>
      <c r="BM82" s="138"/>
    </row>
    <row r="83" spans="1:65">
      <c r="A83">
        <v>302</v>
      </c>
      <c r="B83" s="128" t="s">
        <v>2573</v>
      </c>
      <c r="C83" s="135">
        <v>1.247902E-2</v>
      </c>
      <c r="D83" s="135">
        <v>3.8E-3</v>
      </c>
      <c r="E83" s="135">
        <v>1.2578550000000001E-2</v>
      </c>
      <c r="F83" s="135">
        <v>-9.14354E-2</v>
      </c>
      <c r="G83" s="135">
        <v>5.6913749999999999E-2</v>
      </c>
      <c r="H83" s="136"/>
      <c r="I83" s="136"/>
      <c r="J83" s="136"/>
      <c r="K83" s="136"/>
      <c r="L83" s="136"/>
      <c r="M83" s="136"/>
      <c r="N83" s="136"/>
      <c r="O83" s="136"/>
      <c r="P83" s="136"/>
      <c r="Q83" s="136"/>
      <c r="R83" s="136"/>
      <c r="S83" s="136"/>
      <c r="T83" s="136"/>
      <c r="U83" s="136"/>
      <c r="V83" s="136"/>
      <c r="W83" s="136"/>
      <c r="X83" s="136"/>
      <c r="Y83" s="136"/>
      <c r="Z83" s="136"/>
      <c r="AA83" s="136"/>
      <c r="AB83" s="136"/>
      <c r="AC83" s="136"/>
      <c r="AD83" s="136"/>
      <c r="AE83" s="136"/>
      <c r="AF83" s="136"/>
      <c r="AG83" s="136"/>
      <c r="AH83" s="136"/>
      <c r="AI83" s="136"/>
      <c r="AJ83" s="136"/>
      <c r="AK83" s="136"/>
      <c r="AL83" s="136"/>
      <c r="AM83" s="136"/>
      <c r="AN83" s="136"/>
      <c r="AO83" s="136"/>
      <c r="AP83" s="136"/>
      <c r="AQ83" s="136"/>
      <c r="AR83" s="136"/>
      <c r="AS83" s="136"/>
      <c r="AT83" s="136"/>
      <c r="AU83" s="136"/>
      <c r="AV83" s="136"/>
      <c r="AW83" s="136"/>
      <c r="AX83" s="136"/>
      <c r="AY83" s="136"/>
      <c r="AZ83" s="136"/>
      <c r="BA83" s="136"/>
      <c r="BB83" s="136"/>
      <c r="BC83" s="136"/>
      <c r="BD83" s="136"/>
      <c r="BE83" s="136"/>
      <c r="BF83" s="135">
        <v>-1.32E-2</v>
      </c>
      <c r="BG83" s="136"/>
      <c r="BH83" s="136"/>
      <c r="BI83" s="136"/>
      <c r="BJ83" s="136"/>
      <c r="BK83" s="135">
        <v>3.3126500000000003E-2</v>
      </c>
      <c r="BL83" s="136"/>
      <c r="BM83" s="136"/>
    </row>
    <row r="84" spans="1:65">
      <c r="A84">
        <v>301</v>
      </c>
      <c r="B84" s="128" t="s">
        <v>2574</v>
      </c>
      <c r="C84" s="137">
        <v>1.178587E-2</v>
      </c>
      <c r="D84" s="137">
        <v>5.7999999999999996E-3</v>
      </c>
      <c r="E84" s="137">
        <v>1.1863729999999999E-2</v>
      </c>
      <c r="F84" s="137">
        <v>3.3176339999999999E-2</v>
      </c>
      <c r="G84" s="137">
        <v>1.068653E-2</v>
      </c>
      <c r="H84" s="138"/>
      <c r="I84" s="138"/>
      <c r="J84" s="138"/>
      <c r="K84" s="138"/>
      <c r="L84" s="138"/>
      <c r="M84" s="138"/>
      <c r="N84" s="138"/>
      <c r="O84" s="138"/>
      <c r="P84" s="138"/>
      <c r="Q84" s="138"/>
      <c r="R84" s="138"/>
      <c r="S84" s="138"/>
      <c r="T84" s="138"/>
      <c r="U84" s="138"/>
      <c r="V84" s="138"/>
      <c r="W84" s="138"/>
      <c r="X84" s="138"/>
      <c r="Y84" s="138"/>
      <c r="Z84" s="138"/>
      <c r="AA84" s="138"/>
      <c r="AB84" s="138"/>
      <c r="AC84" s="138"/>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138"/>
      <c r="AZ84" s="138"/>
      <c r="BA84" s="138"/>
      <c r="BB84" s="138"/>
      <c r="BC84" s="138"/>
      <c r="BD84" s="138"/>
      <c r="BE84" s="138"/>
      <c r="BF84" s="137">
        <v>1.36115E-2</v>
      </c>
      <c r="BG84" s="138"/>
      <c r="BH84" s="138"/>
      <c r="BI84" s="138"/>
      <c r="BJ84" s="138"/>
      <c r="BK84" s="137">
        <v>1.27107E-2</v>
      </c>
      <c r="BL84" s="138"/>
      <c r="BM84" s="138"/>
    </row>
    <row r="85" spans="1:65">
      <c r="A85">
        <v>300</v>
      </c>
      <c r="B85" s="128" t="s">
        <v>2575</v>
      </c>
      <c r="C85" s="135">
        <v>1.332557E-2</v>
      </c>
      <c r="D85" s="135">
        <v>4.0999999999999986E-3</v>
      </c>
      <c r="E85" s="135">
        <v>1.33677E-2</v>
      </c>
      <c r="F85" s="135">
        <v>-1.7966079999999999E-2</v>
      </c>
      <c r="G85" s="135">
        <v>8.0239850000000001E-2</v>
      </c>
      <c r="H85" s="136"/>
      <c r="I85" s="136"/>
      <c r="J85" s="136"/>
      <c r="K85" s="136"/>
      <c r="L85" s="136"/>
      <c r="M85" s="136"/>
      <c r="N85" s="136"/>
      <c r="O85" s="136"/>
      <c r="P85" s="136"/>
      <c r="Q85" s="136"/>
      <c r="R85" s="136"/>
      <c r="S85" s="136"/>
      <c r="T85" s="136"/>
      <c r="U85" s="136"/>
      <c r="V85" s="136"/>
      <c r="W85" s="136"/>
      <c r="X85" s="136"/>
      <c r="Y85" s="136"/>
      <c r="Z85" s="136"/>
      <c r="AA85" s="136"/>
      <c r="AB85" s="136"/>
      <c r="AC85" s="136"/>
      <c r="AD85" s="136"/>
      <c r="AE85" s="136"/>
      <c r="AF85" s="136"/>
      <c r="AG85" s="136"/>
      <c r="AH85" s="136"/>
      <c r="AI85" s="136"/>
      <c r="AJ85" s="136"/>
      <c r="AK85" s="136"/>
      <c r="AL85" s="136"/>
      <c r="AM85" s="136"/>
      <c r="AN85" s="136"/>
      <c r="AO85" s="136"/>
      <c r="AP85" s="136"/>
      <c r="AQ85" s="136"/>
      <c r="AR85" s="136"/>
      <c r="AS85" s="136"/>
      <c r="AT85" s="136"/>
      <c r="AU85" s="136"/>
      <c r="AV85" s="136"/>
      <c r="AW85" s="136"/>
      <c r="AX85" s="136"/>
      <c r="AY85" s="136"/>
      <c r="AZ85" s="136"/>
      <c r="BA85" s="136"/>
      <c r="BB85" s="136"/>
      <c r="BC85" s="136"/>
      <c r="BD85" s="136"/>
      <c r="BE85" s="136"/>
      <c r="BF85" s="135">
        <v>-2.01E-2</v>
      </c>
      <c r="BG85" s="136"/>
      <c r="BH85" s="136"/>
      <c r="BI85" s="136"/>
      <c r="BJ85" s="136"/>
      <c r="BK85" s="135">
        <v>-3.6799999999999999E-2</v>
      </c>
      <c r="BL85" s="136"/>
      <c r="BM85" s="136"/>
    </row>
    <row r="86" spans="1:65">
      <c r="A86">
        <v>299</v>
      </c>
      <c r="B86" s="128" t="s">
        <v>2576</v>
      </c>
      <c r="C86" s="137">
        <v>1.267882E-2</v>
      </c>
      <c r="D86" s="137">
        <v>5.1999999999999998E-3</v>
      </c>
      <c r="E86" s="137">
        <v>1.273316E-2</v>
      </c>
      <c r="F86" s="137">
        <v>-6.1437600000000007E-3</v>
      </c>
      <c r="G86" s="137">
        <v>-2.334746E-2</v>
      </c>
      <c r="H86" s="138"/>
      <c r="I86" s="138"/>
      <c r="J86" s="138"/>
      <c r="K86" s="138"/>
      <c r="L86" s="138"/>
      <c r="M86" s="138"/>
      <c r="N86" s="138"/>
      <c r="O86" s="138"/>
      <c r="P86" s="138"/>
      <c r="Q86" s="138"/>
      <c r="R86" s="138"/>
      <c r="S86" s="138"/>
      <c r="T86" s="138"/>
      <c r="U86" s="138"/>
      <c r="V86" s="138"/>
      <c r="W86" s="138"/>
      <c r="X86" s="138"/>
      <c r="Y86" s="138"/>
      <c r="Z86" s="138"/>
      <c r="AA86" s="138"/>
      <c r="AB86" s="138"/>
      <c r="AC86" s="138"/>
      <c r="AD86" s="138"/>
      <c r="AE86" s="138"/>
      <c r="AF86" s="138"/>
      <c r="AG86" s="138"/>
      <c r="AH86" s="138"/>
      <c r="AI86" s="138"/>
      <c r="AJ86" s="138"/>
      <c r="AK86" s="138"/>
      <c r="AL86" s="138"/>
      <c r="AM86" s="138"/>
      <c r="AN86" s="138"/>
      <c r="AO86" s="138"/>
      <c r="AP86" s="138"/>
      <c r="AQ86" s="138"/>
      <c r="AR86" s="138"/>
      <c r="AS86" s="138"/>
      <c r="AT86" s="138"/>
      <c r="AU86" s="138"/>
      <c r="AV86" s="138"/>
      <c r="AW86" s="138"/>
      <c r="AX86" s="138"/>
      <c r="AY86" s="138"/>
      <c r="AZ86" s="138"/>
      <c r="BA86" s="138"/>
      <c r="BB86" s="138"/>
      <c r="BC86" s="138"/>
      <c r="BD86" s="138"/>
      <c r="BE86" s="138"/>
      <c r="BF86" s="137">
        <v>7.5589999999999997E-3</v>
      </c>
      <c r="BG86" s="138"/>
      <c r="BH86" s="138"/>
      <c r="BI86" s="138"/>
      <c r="BJ86" s="138"/>
      <c r="BK86" s="137">
        <v>1.9515399999999999E-2</v>
      </c>
      <c r="BL86" s="138"/>
      <c r="BM86" s="138"/>
    </row>
    <row r="87" spans="1:65">
      <c r="A87">
        <v>298</v>
      </c>
      <c r="B87" s="128" t="s">
        <v>2577</v>
      </c>
      <c r="C87" s="135">
        <v>1.499175E-2</v>
      </c>
      <c r="D87" s="135">
        <v>1.3299999999999999E-2</v>
      </c>
      <c r="E87" s="135">
        <v>1.497982E-2</v>
      </c>
      <c r="F87" s="135">
        <v>-5.5292260000000003E-2</v>
      </c>
      <c r="G87" s="135">
        <v>5.4839690000000003E-2</v>
      </c>
      <c r="H87" s="136"/>
      <c r="I87" s="136"/>
      <c r="J87" s="136"/>
      <c r="K87" s="136"/>
      <c r="L87" s="136"/>
      <c r="M87" s="136"/>
      <c r="N87" s="136"/>
      <c r="O87" s="136"/>
      <c r="P87" s="136"/>
      <c r="Q87" s="136"/>
      <c r="R87" s="136"/>
      <c r="S87" s="136"/>
      <c r="T87" s="136"/>
      <c r="U87" s="136"/>
      <c r="V87" s="136"/>
      <c r="W87" s="136"/>
      <c r="X87" s="136"/>
      <c r="Y87" s="136"/>
      <c r="Z87" s="136"/>
      <c r="AA87" s="136"/>
      <c r="AB87" s="136"/>
      <c r="AC87" s="136"/>
      <c r="AD87" s="136"/>
      <c r="AE87" s="136"/>
      <c r="AF87" s="136"/>
      <c r="AG87" s="136"/>
      <c r="AH87" s="136"/>
      <c r="AI87" s="136"/>
      <c r="AJ87" s="136"/>
      <c r="AK87" s="136"/>
      <c r="AL87" s="136"/>
      <c r="AM87" s="136"/>
      <c r="AN87" s="136"/>
      <c r="AO87" s="136"/>
      <c r="AP87" s="136"/>
      <c r="AQ87" s="136"/>
      <c r="AR87" s="136"/>
      <c r="AS87" s="136"/>
      <c r="AT87" s="136"/>
      <c r="AU87" s="136"/>
      <c r="AV87" s="136"/>
      <c r="AW87" s="136"/>
      <c r="AX87" s="136"/>
      <c r="AY87" s="136"/>
      <c r="AZ87" s="136"/>
      <c r="BA87" s="136"/>
      <c r="BB87" s="136"/>
      <c r="BC87" s="136"/>
      <c r="BD87" s="136"/>
      <c r="BE87" s="136"/>
      <c r="BF87" s="135">
        <v>-3.5799999999999998E-2</v>
      </c>
      <c r="BG87" s="136"/>
      <c r="BH87" s="136"/>
      <c r="BI87" s="136"/>
      <c r="BJ87" s="136"/>
      <c r="BK87" s="135">
        <v>-2.7900000000000001E-2</v>
      </c>
      <c r="BL87" s="136"/>
      <c r="BM87" s="136"/>
    </row>
    <row r="88" spans="1:65">
      <c r="A88">
        <v>297</v>
      </c>
      <c r="B88" s="128" t="s">
        <v>2578</v>
      </c>
      <c r="C88" s="137">
        <v>1.6009490000000001E-2</v>
      </c>
      <c r="D88" s="137">
        <v>6.9999999999999993E-3</v>
      </c>
      <c r="E88" s="137">
        <v>1.6000009999999999E-2</v>
      </c>
      <c r="F88" s="137">
        <v>-6.6671509999999989E-2</v>
      </c>
      <c r="G88" s="137">
        <v>4.9520830000000002E-2</v>
      </c>
      <c r="H88" s="138"/>
      <c r="I88" s="138"/>
      <c r="J88" s="138"/>
      <c r="K88" s="138"/>
      <c r="L88" s="138"/>
      <c r="M88" s="138"/>
      <c r="N88" s="138"/>
      <c r="O88" s="138"/>
      <c r="P88" s="138"/>
      <c r="Q88" s="138"/>
      <c r="R88" s="138"/>
      <c r="S88" s="138"/>
      <c r="T88" s="138"/>
      <c r="U88" s="138"/>
      <c r="V88" s="138"/>
      <c r="W88" s="138"/>
      <c r="X88" s="138"/>
      <c r="Y88" s="138"/>
      <c r="Z88" s="138"/>
      <c r="AA88" s="138"/>
      <c r="AB88" s="138"/>
      <c r="AC88" s="138"/>
      <c r="AD88" s="138"/>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38"/>
      <c r="BC88" s="138"/>
      <c r="BD88" s="138"/>
      <c r="BE88" s="138"/>
      <c r="BF88" s="137">
        <v>-2.18E-2</v>
      </c>
      <c r="BG88" s="138"/>
      <c r="BH88" s="138"/>
      <c r="BI88" s="138"/>
      <c r="BJ88" s="138"/>
      <c r="BK88" s="137">
        <v>-2.1000000000000001E-2</v>
      </c>
      <c r="BL88" s="138"/>
      <c r="BM88" s="138"/>
    </row>
    <row r="89" spans="1:65">
      <c r="A89">
        <v>296</v>
      </c>
      <c r="B89" s="128" t="s">
        <v>2579</v>
      </c>
      <c r="C89" s="135">
        <v>1.3227579999999999E-2</v>
      </c>
      <c r="D89" s="135">
        <v>2.8E-3</v>
      </c>
      <c r="E89" s="135">
        <v>1.3243110000000001E-2</v>
      </c>
      <c r="F89" s="135">
        <v>-0.17153541</v>
      </c>
      <c r="G89" s="135">
        <v>4.6870710000000003E-2</v>
      </c>
      <c r="H89" s="136"/>
      <c r="I89" s="136"/>
      <c r="J89" s="136"/>
      <c r="K89" s="136"/>
      <c r="L89" s="136"/>
      <c r="M89" s="136"/>
      <c r="N89" s="136"/>
      <c r="O89" s="136"/>
      <c r="P89" s="136"/>
      <c r="Q89" s="136"/>
      <c r="R89" s="136"/>
      <c r="S89" s="136"/>
      <c r="T89" s="136"/>
      <c r="U89" s="136"/>
      <c r="V89" s="136"/>
      <c r="W89" s="136"/>
      <c r="X89" s="136"/>
      <c r="Y89" s="136"/>
      <c r="Z89" s="136"/>
      <c r="AA89" s="136"/>
      <c r="AB89" s="136"/>
      <c r="AC89" s="136"/>
      <c r="AD89" s="136"/>
      <c r="AE89" s="136"/>
      <c r="AF89" s="136"/>
      <c r="AG89" s="136"/>
      <c r="AH89" s="136"/>
      <c r="AI89" s="136"/>
      <c r="AJ89" s="136"/>
      <c r="AK89" s="136"/>
      <c r="AL89" s="136"/>
      <c r="AM89" s="136"/>
      <c r="AN89" s="136"/>
      <c r="AO89" s="136"/>
      <c r="AP89" s="136"/>
      <c r="AQ89" s="136"/>
      <c r="AR89" s="136"/>
      <c r="AS89" s="136"/>
      <c r="AT89" s="136"/>
      <c r="AU89" s="136"/>
      <c r="AV89" s="136"/>
      <c r="AW89" s="136"/>
      <c r="AX89" s="136"/>
      <c r="AY89" s="136"/>
      <c r="AZ89" s="136"/>
      <c r="BA89" s="136"/>
      <c r="BB89" s="136"/>
      <c r="BC89" s="136"/>
      <c r="BD89" s="136"/>
      <c r="BE89" s="136"/>
      <c r="BF89" s="135">
        <v>-0.1061</v>
      </c>
      <c r="BG89" s="136"/>
      <c r="BH89" s="136"/>
      <c r="BI89" s="136"/>
      <c r="BJ89" s="136"/>
      <c r="BK89" s="135">
        <v>-0.1401</v>
      </c>
      <c r="BL89" s="136"/>
      <c r="BM89" s="136"/>
    </row>
    <row r="90" spans="1:65">
      <c r="A90">
        <v>295</v>
      </c>
      <c r="B90" s="128" t="s">
        <v>2580</v>
      </c>
      <c r="C90" s="137">
        <v>1.534221E-2</v>
      </c>
      <c r="D90" s="137">
        <v>8.3000000000000001E-3</v>
      </c>
      <c r="E90" s="137">
        <v>1.5349379999999999E-2</v>
      </c>
      <c r="F90" s="137">
        <v>6.8547250000000004E-2</v>
      </c>
      <c r="G90" s="137">
        <v>1.3401710000000001E-2</v>
      </c>
      <c r="H90" s="138"/>
      <c r="I90" s="138"/>
      <c r="J90" s="138"/>
      <c r="K90" s="138"/>
      <c r="L90" s="138"/>
      <c r="M90" s="138"/>
      <c r="N90" s="138"/>
      <c r="O90" s="138"/>
      <c r="P90" s="138"/>
      <c r="Q90" s="138"/>
      <c r="R90" s="138"/>
      <c r="S90" s="138"/>
      <c r="T90" s="138"/>
      <c r="U90" s="138"/>
      <c r="V90" s="138"/>
      <c r="W90" s="138"/>
      <c r="X90" s="138"/>
      <c r="Y90" s="138"/>
      <c r="Z90" s="138"/>
      <c r="AA90" s="138"/>
      <c r="AB90" s="138"/>
      <c r="AC90" s="138"/>
      <c r="AD90" s="138"/>
      <c r="AE90" s="138"/>
      <c r="AF90" s="138"/>
      <c r="AG90" s="138"/>
      <c r="AH90" s="138"/>
      <c r="AI90" s="138"/>
      <c r="AJ90" s="138"/>
      <c r="AK90" s="138"/>
      <c r="AL90" s="138"/>
      <c r="AM90" s="138"/>
      <c r="AN90" s="138"/>
      <c r="AO90" s="138"/>
      <c r="AP90" s="138"/>
      <c r="AQ90" s="138"/>
      <c r="AR90" s="138"/>
      <c r="AS90" s="138"/>
      <c r="AT90" s="138"/>
      <c r="AU90" s="138"/>
      <c r="AV90" s="138"/>
      <c r="AW90" s="138"/>
      <c r="AX90" s="138"/>
      <c r="AY90" s="138"/>
      <c r="AZ90" s="138"/>
      <c r="BA90" s="138"/>
      <c r="BB90" s="138"/>
      <c r="BC90" s="138"/>
      <c r="BD90" s="138"/>
      <c r="BE90" s="138"/>
      <c r="BF90" s="137">
        <v>6.6343100000000002E-2</v>
      </c>
      <c r="BG90" s="138"/>
      <c r="BH90" s="138"/>
      <c r="BI90" s="138"/>
      <c r="BJ90" s="138"/>
      <c r="BK90" s="137">
        <v>3.46225E-2</v>
      </c>
      <c r="BL90" s="138"/>
      <c r="BM90" s="138"/>
    </row>
    <row r="91" spans="1:65">
      <c r="A91">
        <v>294</v>
      </c>
      <c r="B91" s="128" t="s">
        <v>2581</v>
      </c>
      <c r="C91" s="135">
        <v>1.3932E-2</v>
      </c>
      <c r="D91" s="135">
        <v>7.1000000000000004E-3</v>
      </c>
      <c r="E91" s="135">
        <v>1.393438E-2</v>
      </c>
      <c r="F91" s="135">
        <v>0.13789159000000001</v>
      </c>
      <c r="G91" s="135">
        <v>-6.5900780000000006E-2</v>
      </c>
      <c r="H91" s="136"/>
      <c r="I91" s="136"/>
      <c r="J91" s="136"/>
      <c r="K91" s="136"/>
      <c r="L91" s="136"/>
      <c r="M91" s="136"/>
      <c r="N91" s="136"/>
      <c r="O91" s="136"/>
      <c r="P91" s="136"/>
      <c r="Q91" s="136"/>
      <c r="R91" s="136"/>
      <c r="S91" s="136"/>
      <c r="T91" s="136"/>
      <c r="U91" s="136"/>
      <c r="V91" s="136"/>
      <c r="W91" s="136"/>
      <c r="X91" s="136"/>
      <c r="Y91" s="136"/>
      <c r="Z91" s="136"/>
      <c r="AA91" s="136"/>
      <c r="AB91" s="136"/>
      <c r="AC91" s="136"/>
      <c r="AD91" s="136"/>
      <c r="AE91" s="136"/>
      <c r="AF91" s="136"/>
      <c r="AG91" s="136"/>
      <c r="AH91" s="136"/>
      <c r="AI91" s="136"/>
      <c r="AJ91" s="136"/>
      <c r="AK91" s="136"/>
      <c r="AL91" s="136"/>
      <c r="AM91" s="136"/>
      <c r="AN91" s="136"/>
      <c r="AO91" s="136"/>
      <c r="AP91" s="136"/>
      <c r="AQ91" s="136"/>
      <c r="AR91" s="136"/>
      <c r="AS91" s="136"/>
      <c r="AT91" s="136"/>
      <c r="AU91" s="136"/>
      <c r="AV91" s="136"/>
      <c r="AW91" s="136"/>
      <c r="AX91" s="136"/>
      <c r="AY91" s="136"/>
      <c r="AZ91" s="136"/>
      <c r="BA91" s="136"/>
      <c r="BB91" s="136"/>
      <c r="BC91" s="136"/>
      <c r="BD91" s="136"/>
      <c r="BE91" s="136"/>
      <c r="BF91" s="135">
        <v>0.10757709999999999</v>
      </c>
      <c r="BG91" s="136"/>
      <c r="BH91" s="136"/>
      <c r="BI91" s="136"/>
      <c r="BJ91" s="136"/>
      <c r="BK91" s="135">
        <v>0.1149824</v>
      </c>
      <c r="BL91" s="136"/>
      <c r="BM91" s="136"/>
    </row>
    <row r="92" spans="1:65">
      <c r="A92">
        <v>293</v>
      </c>
      <c r="B92" s="128" t="s">
        <v>2582</v>
      </c>
      <c r="C92" s="137">
        <v>1.3937379999999999E-2</v>
      </c>
      <c r="D92" s="137">
        <v>6.5000000000000006E-3</v>
      </c>
      <c r="E92" s="137">
        <v>1.393542E-2</v>
      </c>
      <c r="F92" s="137">
        <v>4.9957469999999997E-2</v>
      </c>
      <c r="G92" s="137">
        <v>-8.2374340000000004E-2</v>
      </c>
      <c r="H92" s="138"/>
      <c r="I92" s="138"/>
      <c r="J92" s="138"/>
      <c r="K92" s="138"/>
      <c r="L92" s="138"/>
      <c r="M92" s="138"/>
      <c r="N92" s="138"/>
      <c r="O92" s="138"/>
      <c r="P92" s="138"/>
      <c r="Q92" s="138"/>
      <c r="R92" s="138"/>
      <c r="S92" s="138"/>
      <c r="T92" s="138"/>
      <c r="U92" s="138"/>
      <c r="V92" s="138"/>
      <c r="W92" s="138"/>
      <c r="X92" s="138"/>
      <c r="Y92" s="138"/>
      <c r="Z92" s="138"/>
      <c r="AA92" s="138"/>
      <c r="AB92" s="138"/>
      <c r="AC92" s="138"/>
      <c r="AD92" s="138"/>
      <c r="AE92" s="138"/>
      <c r="AF92" s="138"/>
      <c r="AG92" s="138"/>
      <c r="AH92" s="138"/>
      <c r="AI92" s="138"/>
      <c r="AJ92" s="138"/>
      <c r="AK92" s="138"/>
      <c r="AL92" s="138"/>
      <c r="AM92" s="138"/>
      <c r="AN92" s="138"/>
      <c r="AO92" s="138"/>
      <c r="AP92" s="138"/>
      <c r="AQ92" s="138"/>
      <c r="AR92" s="138"/>
      <c r="AS92" s="138"/>
      <c r="AT92" s="138"/>
      <c r="AU92" s="138"/>
      <c r="AV92" s="138"/>
      <c r="AW92" s="138"/>
      <c r="AX92" s="138"/>
      <c r="AY92" s="138"/>
      <c r="AZ92" s="138"/>
      <c r="BA92" s="138"/>
      <c r="BB92" s="138"/>
      <c r="BC92" s="138"/>
      <c r="BD92" s="138"/>
      <c r="BE92" s="138"/>
      <c r="BF92" s="137">
        <v>1.89135E-2</v>
      </c>
      <c r="BG92" s="138"/>
      <c r="BH92" s="138"/>
      <c r="BI92" s="138"/>
      <c r="BJ92" s="138"/>
      <c r="BK92" s="137">
        <v>5.65405E-2</v>
      </c>
      <c r="BL92" s="138"/>
      <c r="BM92" s="138"/>
    </row>
    <row r="93" spans="1:65">
      <c r="A93">
        <v>292</v>
      </c>
      <c r="B93" s="128" t="s">
        <v>2583</v>
      </c>
      <c r="C93" s="135">
        <v>1.53186E-2</v>
      </c>
      <c r="D93" s="135">
        <v>5.1999999999999998E-3</v>
      </c>
      <c r="E93" s="135">
        <v>1.533959E-2</v>
      </c>
      <c r="F93" s="135">
        <v>-6.3047800000000001E-2</v>
      </c>
      <c r="G93" s="135">
        <v>4.2190999999999999E-2</v>
      </c>
      <c r="H93" s="136"/>
      <c r="I93" s="136"/>
      <c r="J93" s="136"/>
      <c r="K93" s="136"/>
      <c r="L93" s="136"/>
      <c r="M93" s="136"/>
      <c r="N93" s="136"/>
      <c r="O93" s="136"/>
      <c r="P93" s="136"/>
      <c r="Q93" s="136"/>
      <c r="R93" s="136"/>
      <c r="S93" s="136"/>
      <c r="T93" s="136"/>
      <c r="U93" s="136"/>
      <c r="V93" s="136"/>
      <c r="W93" s="136"/>
      <c r="X93" s="136"/>
      <c r="Y93" s="136"/>
      <c r="Z93" s="136"/>
      <c r="AA93" s="136"/>
      <c r="AB93" s="136"/>
      <c r="AC93" s="136"/>
      <c r="AD93" s="136"/>
      <c r="AE93" s="136"/>
      <c r="AF93" s="136"/>
      <c r="AG93" s="136"/>
      <c r="AH93" s="136"/>
      <c r="AI93" s="136"/>
      <c r="AJ93" s="136"/>
      <c r="AK93" s="136"/>
      <c r="AL93" s="136"/>
      <c r="AM93" s="136"/>
      <c r="AN93" s="136"/>
      <c r="AO93" s="136"/>
      <c r="AP93" s="136"/>
      <c r="AQ93" s="136"/>
      <c r="AR93" s="136"/>
      <c r="AS93" s="136"/>
      <c r="AT93" s="136"/>
      <c r="AU93" s="136"/>
      <c r="AV93" s="136"/>
      <c r="AW93" s="136"/>
      <c r="AX93" s="136"/>
      <c r="AY93" s="136"/>
      <c r="AZ93" s="136"/>
      <c r="BA93" s="136"/>
      <c r="BB93" s="136"/>
      <c r="BC93" s="136"/>
      <c r="BD93" s="136"/>
      <c r="BE93" s="136"/>
      <c r="BF93" s="135">
        <v>-6.4000000000000003E-3</v>
      </c>
      <c r="BG93" s="136"/>
      <c r="BH93" s="136"/>
      <c r="BI93" s="136"/>
      <c r="BJ93" s="136"/>
      <c r="BK93" s="135">
        <v>-2.5000000000000001E-2</v>
      </c>
      <c r="BL93" s="136"/>
      <c r="BM93" s="136"/>
    </row>
    <row r="94" spans="1:65">
      <c r="A94">
        <v>291</v>
      </c>
      <c r="B94" s="128" t="s">
        <v>2584</v>
      </c>
      <c r="C94" s="137">
        <v>1.2482760000000001E-2</v>
      </c>
      <c r="D94" s="137">
        <v>3.5999999999999999E-3</v>
      </c>
      <c r="E94" s="137">
        <v>1.2482149999999999E-2</v>
      </c>
      <c r="F94" s="137">
        <v>0.10313654999999999</v>
      </c>
      <c r="G94" s="137">
        <v>-2.8987309999999999E-2</v>
      </c>
      <c r="H94" s="138"/>
      <c r="I94" s="138"/>
      <c r="J94" s="138"/>
      <c r="K94" s="138"/>
      <c r="L94" s="138"/>
      <c r="M94" s="138"/>
      <c r="N94" s="138"/>
      <c r="O94" s="138"/>
      <c r="P94" s="138"/>
      <c r="Q94" s="138"/>
      <c r="R94" s="138"/>
      <c r="S94" s="138"/>
      <c r="T94" s="138"/>
      <c r="U94" s="138"/>
      <c r="V94" s="138"/>
      <c r="W94" s="138"/>
      <c r="X94" s="138"/>
      <c r="Y94" s="138"/>
      <c r="Z94" s="138"/>
      <c r="AA94" s="138"/>
      <c r="AB94" s="138"/>
      <c r="AC94" s="138"/>
      <c r="AD94" s="138"/>
      <c r="AE94" s="138"/>
      <c r="AF94" s="138"/>
      <c r="AG94" s="138"/>
      <c r="AH94" s="138"/>
      <c r="AI94" s="138"/>
      <c r="AJ94" s="138"/>
      <c r="AK94" s="138"/>
      <c r="AL94" s="138"/>
      <c r="AM94" s="138"/>
      <c r="AN94" s="138"/>
      <c r="AO94" s="138"/>
      <c r="AP94" s="138"/>
      <c r="AQ94" s="138"/>
      <c r="AR94" s="138"/>
      <c r="AS94" s="138"/>
      <c r="AT94" s="138"/>
      <c r="AU94" s="138"/>
      <c r="AV94" s="138"/>
      <c r="AW94" s="138"/>
      <c r="AX94" s="138"/>
      <c r="AY94" s="138"/>
      <c r="AZ94" s="138"/>
      <c r="BA94" s="138"/>
      <c r="BB94" s="138"/>
      <c r="BC94" s="138"/>
      <c r="BD94" s="138"/>
      <c r="BE94" s="138"/>
      <c r="BF94" s="137">
        <v>8.9771799999999999E-2</v>
      </c>
      <c r="BG94" s="138"/>
      <c r="BH94" s="138"/>
      <c r="BI94" s="138"/>
      <c r="BJ94" s="138"/>
      <c r="BK94" s="137">
        <v>5.4343500000000003E-2</v>
      </c>
      <c r="BL94" s="138"/>
      <c r="BM94" s="138"/>
    </row>
    <row r="95" spans="1:65">
      <c r="A95">
        <v>290</v>
      </c>
      <c r="B95" s="128" t="s">
        <v>2585</v>
      </c>
      <c r="C95" s="135">
        <v>1.370763E-2</v>
      </c>
      <c r="D95" s="135">
        <v>6.0000000000000001E-3</v>
      </c>
      <c r="E95" s="135">
        <v>1.3713329999999999E-2</v>
      </c>
      <c r="F95" s="135">
        <v>-5.5512010000000001E-2</v>
      </c>
      <c r="G95" s="135">
        <v>-1.047611E-2</v>
      </c>
      <c r="H95" s="136"/>
      <c r="I95" s="136"/>
      <c r="J95" s="136"/>
      <c r="K95" s="136"/>
      <c r="L95" s="136"/>
      <c r="M95" s="136"/>
      <c r="N95" s="136"/>
      <c r="O95" s="136"/>
      <c r="P95" s="136"/>
      <c r="Q95" s="136"/>
      <c r="R95" s="136"/>
      <c r="S95" s="136"/>
      <c r="T95" s="136"/>
      <c r="U95" s="136"/>
      <c r="V95" s="136"/>
      <c r="W95" s="136"/>
      <c r="X95" s="136"/>
      <c r="Y95" s="136"/>
      <c r="Z95" s="136"/>
      <c r="AA95" s="136"/>
      <c r="AB95" s="136"/>
      <c r="AC95" s="136"/>
      <c r="AD95" s="136"/>
      <c r="AE95" s="136"/>
      <c r="AF95" s="136"/>
      <c r="AG95" s="136"/>
      <c r="AH95" s="136"/>
      <c r="AI95" s="136"/>
      <c r="AJ95" s="136"/>
      <c r="AK95" s="136"/>
      <c r="AL95" s="136"/>
      <c r="AM95" s="136"/>
      <c r="AN95" s="136"/>
      <c r="AO95" s="136"/>
      <c r="AP95" s="136"/>
      <c r="AQ95" s="136"/>
      <c r="AR95" s="136"/>
      <c r="AS95" s="136"/>
      <c r="AT95" s="136"/>
      <c r="AU95" s="136"/>
      <c r="AV95" s="136"/>
      <c r="AW95" s="136"/>
      <c r="AX95" s="136"/>
      <c r="AY95" s="136"/>
      <c r="AZ95" s="136"/>
      <c r="BA95" s="136"/>
      <c r="BB95" s="136"/>
      <c r="BC95" s="136"/>
      <c r="BD95" s="136"/>
      <c r="BE95" s="136"/>
      <c r="BF95" s="135">
        <v>4.5633199999999999E-2</v>
      </c>
      <c r="BG95" s="136"/>
      <c r="BH95" s="136"/>
      <c r="BI95" s="136"/>
      <c r="BJ95" s="136"/>
      <c r="BK95" s="135">
        <v>1.3195E-2</v>
      </c>
      <c r="BL95" s="136"/>
      <c r="BM95" s="136"/>
    </row>
    <row r="96" spans="1:65">
      <c r="A96">
        <v>289</v>
      </c>
      <c r="B96" s="128" t="s">
        <v>2586</v>
      </c>
      <c r="C96" s="137">
        <v>1.4844120000000001E-2</v>
      </c>
      <c r="D96" s="137">
        <v>8.0000000000000002E-3</v>
      </c>
      <c r="E96" s="137">
        <v>1.483567E-2</v>
      </c>
      <c r="F96" s="137">
        <v>-1.2750869999999999E-2</v>
      </c>
      <c r="G96" s="137">
        <v>1.6741260000000001E-2</v>
      </c>
      <c r="H96" s="138"/>
      <c r="I96" s="138"/>
      <c r="J96" s="138"/>
      <c r="K96" s="138"/>
      <c r="L96" s="138"/>
      <c r="M96" s="138"/>
      <c r="N96" s="138"/>
      <c r="O96" s="138"/>
      <c r="P96" s="138"/>
      <c r="Q96" s="138"/>
      <c r="R96" s="138"/>
      <c r="S96" s="138"/>
      <c r="T96" s="138"/>
      <c r="U96" s="138"/>
      <c r="V96" s="138"/>
      <c r="W96" s="138"/>
      <c r="X96" s="138"/>
      <c r="Y96" s="138"/>
      <c r="Z96" s="138"/>
      <c r="AA96" s="138"/>
      <c r="AB96" s="138"/>
      <c r="AC96" s="138"/>
      <c r="AD96" s="138"/>
      <c r="AE96" s="138"/>
      <c r="AF96" s="138"/>
      <c r="AG96" s="138"/>
      <c r="AH96" s="138"/>
      <c r="AI96" s="138"/>
      <c r="AJ96" s="138"/>
      <c r="AK96" s="138"/>
      <c r="AL96" s="138"/>
      <c r="AM96" s="138"/>
      <c r="AN96" s="138"/>
      <c r="AO96" s="138"/>
      <c r="AP96" s="138"/>
      <c r="AQ96" s="138"/>
      <c r="AR96" s="138"/>
      <c r="AS96" s="138"/>
      <c r="AT96" s="138"/>
      <c r="AU96" s="138"/>
      <c r="AV96" s="138"/>
      <c r="AW96" s="138"/>
      <c r="AX96" s="138"/>
      <c r="AY96" s="138"/>
      <c r="AZ96" s="138"/>
      <c r="BA96" s="138"/>
      <c r="BB96" s="138"/>
      <c r="BC96" s="138"/>
      <c r="BD96" s="138"/>
      <c r="BE96" s="138"/>
      <c r="BF96" s="137">
        <v>3.1321099999999998E-2</v>
      </c>
      <c r="BG96" s="138"/>
      <c r="BH96" s="138"/>
      <c r="BI96" s="138"/>
      <c r="BJ96" s="138"/>
      <c r="BK96" s="137">
        <v>2.55172E-2</v>
      </c>
      <c r="BL96" s="138"/>
      <c r="BM96" s="138"/>
    </row>
    <row r="97" spans="1:65">
      <c r="A97">
        <v>288</v>
      </c>
      <c r="B97" s="128" t="s">
        <v>2587</v>
      </c>
      <c r="C97" s="135">
        <v>1.4049880000000001E-2</v>
      </c>
      <c r="D97" s="135">
        <v>2.0999999999999999E-3</v>
      </c>
      <c r="E97" s="135">
        <v>1.414989E-2</v>
      </c>
      <c r="F97" s="135">
        <v>-1.711884E-2</v>
      </c>
      <c r="G97" s="135">
        <v>6.7513230000000007E-2</v>
      </c>
      <c r="H97" s="136"/>
      <c r="I97" s="136"/>
      <c r="J97" s="136"/>
      <c r="K97" s="136"/>
      <c r="L97" s="136"/>
      <c r="M97" s="136"/>
      <c r="N97" s="136"/>
      <c r="O97" s="136"/>
      <c r="P97" s="136"/>
      <c r="Q97" s="136"/>
      <c r="R97" s="136"/>
      <c r="S97" s="136"/>
      <c r="T97" s="136"/>
      <c r="U97" s="136"/>
      <c r="V97" s="136"/>
      <c r="W97" s="136"/>
      <c r="X97" s="136"/>
      <c r="Y97" s="136"/>
      <c r="Z97" s="136"/>
      <c r="AA97" s="136"/>
      <c r="AB97" s="136"/>
      <c r="AC97" s="136"/>
      <c r="AD97" s="136"/>
      <c r="AE97" s="136"/>
      <c r="AF97" s="136"/>
      <c r="AG97" s="136"/>
      <c r="AH97" s="136"/>
      <c r="AI97" s="136"/>
      <c r="AJ97" s="136"/>
      <c r="AK97" s="136"/>
      <c r="AL97" s="136"/>
      <c r="AM97" s="136"/>
      <c r="AN97" s="136"/>
      <c r="AO97" s="136"/>
      <c r="AP97" s="136"/>
      <c r="AQ97" s="136"/>
      <c r="AR97" s="136"/>
      <c r="AS97" s="136"/>
      <c r="AT97" s="136"/>
      <c r="AU97" s="136"/>
      <c r="AV97" s="136"/>
      <c r="AW97" s="136"/>
      <c r="AX97" s="136"/>
      <c r="AY97" s="136"/>
      <c r="AZ97" s="136"/>
      <c r="BA97" s="136"/>
      <c r="BB97" s="136"/>
      <c r="BC97" s="136"/>
      <c r="BD97" s="136"/>
      <c r="BE97" s="136"/>
      <c r="BF97" s="135">
        <v>-1.89E-2</v>
      </c>
      <c r="BG97" s="136"/>
      <c r="BH97" s="136"/>
      <c r="BI97" s="136"/>
      <c r="BJ97" s="136"/>
      <c r="BK97" s="135">
        <v>-4.8800000000000003E-2</v>
      </c>
      <c r="BL97" s="136"/>
      <c r="BM97" s="136"/>
    </row>
    <row r="98" spans="1:65">
      <c r="A98">
        <v>287</v>
      </c>
      <c r="B98" s="128" t="s">
        <v>2588</v>
      </c>
      <c r="C98" s="137">
        <v>1.307285E-2</v>
      </c>
      <c r="D98" s="137">
        <v>4.1999999999999997E-3</v>
      </c>
      <c r="E98" s="137">
        <v>1.329033E-2</v>
      </c>
      <c r="F98" s="137">
        <v>-0.13389317000000001</v>
      </c>
      <c r="G98" s="137">
        <v>0.12783505000000001</v>
      </c>
      <c r="H98" s="138"/>
      <c r="I98" s="138"/>
      <c r="J98" s="138"/>
      <c r="K98" s="138"/>
      <c r="L98" s="138"/>
      <c r="M98" s="138"/>
      <c r="N98" s="138"/>
      <c r="O98" s="138"/>
      <c r="P98" s="138"/>
      <c r="Q98" s="138"/>
      <c r="R98" s="138"/>
      <c r="S98" s="138"/>
      <c r="T98" s="138"/>
      <c r="U98" s="138"/>
      <c r="V98" s="138"/>
      <c r="W98" s="138"/>
      <c r="X98" s="138"/>
      <c r="Y98" s="138"/>
      <c r="Z98" s="138"/>
      <c r="AA98" s="138"/>
      <c r="AB98" s="138"/>
      <c r="AC98" s="138"/>
      <c r="AD98" s="138"/>
      <c r="AE98" s="138"/>
      <c r="AF98" s="138"/>
      <c r="AG98" s="138"/>
      <c r="AH98" s="138"/>
      <c r="AI98" s="138"/>
      <c r="AJ98" s="138"/>
      <c r="AK98" s="138"/>
      <c r="AL98" s="138"/>
      <c r="AM98" s="138"/>
      <c r="AN98" s="138"/>
      <c r="AO98" s="138"/>
      <c r="AP98" s="138"/>
      <c r="AQ98" s="138"/>
      <c r="AR98" s="138"/>
      <c r="AS98" s="138"/>
      <c r="AT98" s="138"/>
      <c r="AU98" s="138"/>
      <c r="AV98" s="138"/>
      <c r="AW98" s="138"/>
      <c r="AX98" s="138"/>
      <c r="AY98" s="138"/>
      <c r="AZ98" s="138"/>
      <c r="BA98" s="138"/>
      <c r="BB98" s="138"/>
      <c r="BC98" s="138"/>
      <c r="BD98" s="138"/>
      <c r="BE98" s="138"/>
      <c r="BF98" s="137">
        <v>-2.1899999999999999E-2</v>
      </c>
      <c r="BG98" s="138"/>
      <c r="BH98" s="138"/>
      <c r="BI98" s="138"/>
      <c r="BJ98" s="138"/>
      <c r="BK98" s="137">
        <v>-6.3700000000000007E-2</v>
      </c>
      <c r="BL98" s="138"/>
      <c r="BM98" s="138"/>
    </row>
    <row r="99" spans="1:65">
      <c r="A99">
        <v>286</v>
      </c>
      <c r="B99" s="128" t="s">
        <v>2589</v>
      </c>
      <c r="C99" s="135">
        <v>1.5358129999999999E-2</v>
      </c>
      <c r="D99" s="135">
        <v>1.1900000000000001E-2</v>
      </c>
      <c r="E99" s="135">
        <v>1.5354349999999999E-2</v>
      </c>
      <c r="F99" s="135">
        <v>-0.12361970999999999</v>
      </c>
      <c r="G99" s="135">
        <v>0.20535086</v>
      </c>
      <c r="H99" s="136"/>
      <c r="I99" s="136"/>
      <c r="J99" s="136"/>
      <c r="K99" s="136"/>
      <c r="L99" s="136"/>
      <c r="M99" s="136"/>
      <c r="N99" s="136"/>
      <c r="O99" s="136"/>
      <c r="P99" s="136"/>
      <c r="Q99" s="136"/>
      <c r="R99" s="136"/>
      <c r="S99" s="136"/>
      <c r="T99" s="136"/>
      <c r="U99" s="136"/>
      <c r="V99" s="136"/>
      <c r="W99" s="136"/>
      <c r="X99" s="136"/>
      <c r="Y99" s="136"/>
      <c r="Z99" s="136"/>
      <c r="AA99" s="136"/>
      <c r="AB99" s="136"/>
      <c r="AC99" s="136"/>
      <c r="AD99" s="136"/>
      <c r="AE99" s="136"/>
      <c r="AF99" s="136"/>
      <c r="AG99" s="136"/>
      <c r="AH99" s="136"/>
      <c r="AI99" s="136"/>
      <c r="AJ99" s="136"/>
      <c r="AK99" s="136"/>
      <c r="AL99" s="136"/>
      <c r="AM99" s="136"/>
      <c r="AN99" s="136"/>
      <c r="AO99" s="136"/>
      <c r="AP99" s="136"/>
      <c r="AQ99" s="136"/>
      <c r="AR99" s="136"/>
      <c r="AS99" s="136"/>
      <c r="AT99" s="136"/>
      <c r="AU99" s="136"/>
      <c r="AV99" s="136"/>
      <c r="AW99" s="136"/>
      <c r="AX99" s="136"/>
      <c r="AY99" s="136"/>
      <c r="AZ99" s="136"/>
      <c r="BA99" s="136"/>
      <c r="BB99" s="136"/>
      <c r="BC99" s="136"/>
      <c r="BD99" s="136"/>
      <c r="BE99" s="136"/>
      <c r="BF99" s="135">
        <v>-2.5999999999999999E-3</v>
      </c>
      <c r="BG99" s="136"/>
      <c r="BH99" s="136"/>
      <c r="BI99" s="136"/>
      <c r="BJ99" s="136"/>
      <c r="BK99" s="135">
        <v>-7.5700000000000003E-2</v>
      </c>
      <c r="BL99" s="136"/>
      <c r="BM99" s="136"/>
    </row>
    <row r="100" spans="1:65">
      <c r="A100">
        <v>285</v>
      </c>
      <c r="B100" s="128" t="s">
        <v>2590</v>
      </c>
      <c r="C100" s="137">
        <v>1.4455269999999999E-2</v>
      </c>
      <c r="D100" s="137">
        <v>6.5000000000000006E-3</v>
      </c>
      <c r="E100" s="137">
        <v>1.443404E-2</v>
      </c>
      <c r="F100" s="137">
        <v>6.3511579999999998E-2</v>
      </c>
      <c r="G100" s="137">
        <v>-0.11847747</v>
      </c>
      <c r="H100" s="138"/>
      <c r="I100" s="138"/>
      <c r="J100" s="138"/>
      <c r="K100" s="138"/>
      <c r="L100" s="138"/>
      <c r="M100" s="138"/>
      <c r="N100" s="138"/>
      <c r="O100" s="138"/>
      <c r="P100" s="138"/>
      <c r="Q100" s="138"/>
      <c r="R100" s="138"/>
      <c r="S100" s="138"/>
      <c r="T100" s="138"/>
      <c r="U100" s="138"/>
      <c r="V100" s="138"/>
      <c r="W100" s="138"/>
      <c r="X100" s="138"/>
      <c r="Y100" s="138"/>
      <c r="Z100" s="138"/>
      <c r="AA100" s="138"/>
      <c r="AB100" s="138"/>
      <c r="AC100" s="138"/>
      <c r="AD100" s="138"/>
      <c r="AE100" s="138"/>
      <c r="AF100" s="138"/>
      <c r="AG100" s="138"/>
      <c r="AH100" s="138"/>
      <c r="AI100" s="138"/>
      <c r="AJ100" s="138"/>
      <c r="AK100" s="138"/>
      <c r="AL100" s="138"/>
      <c r="AM100" s="138"/>
      <c r="AN100" s="138"/>
      <c r="AO100" s="138"/>
      <c r="AP100" s="138"/>
      <c r="AQ100" s="138"/>
      <c r="AR100" s="138"/>
      <c r="AS100" s="138"/>
      <c r="AT100" s="138"/>
      <c r="AU100" s="138"/>
      <c r="AV100" s="138"/>
      <c r="AW100" s="138"/>
      <c r="AX100" s="138"/>
      <c r="AY100" s="138"/>
      <c r="AZ100" s="138"/>
      <c r="BA100" s="138"/>
      <c r="BB100" s="138"/>
      <c r="BC100" s="138"/>
      <c r="BD100" s="138"/>
      <c r="BE100" s="138"/>
      <c r="BF100" s="137">
        <v>2.74189E-2</v>
      </c>
      <c r="BG100" s="138"/>
      <c r="BH100" s="138"/>
      <c r="BI100" s="138"/>
      <c r="BJ100" s="138"/>
      <c r="BK100" s="137">
        <v>7.2850299999999993E-2</v>
      </c>
      <c r="BL100" s="138"/>
      <c r="BM100" s="138"/>
    </row>
    <row r="101" spans="1:65">
      <c r="A101">
        <v>284</v>
      </c>
      <c r="B101" s="128" t="s">
        <v>2591</v>
      </c>
      <c r="C101" s="135">
        <v>1.3806590000000001E-2</v>
      </c>
      <c r="D101" s="135">
        <v>7.1999999999999998E-3</v>
      </c>
      <c r="E101" s="135">
        <v>1.3812659999999999E-2</v>
      </c>
      <c r="F101" s="135">
        <v>-0.16952418</v>
      </c>
      <c r="G101" s="135">
        <v>0.28872050999999999</v>
      </c>
      <c r="H101" s="136"/>
      <c r="I101" s="136"/>
      <c r="J101" s="136"/>
      <c r="K101" s="136"/>
      <c r="L101" s="136"/>
      <c r="M101" s="136"/>
      <c r="N101" s="136"/>
      <c r="O101" s="136"/>
      <c r="P101" s="136"/>
      <c r="Q101" s="136"/>
      <c r="R101" s="136"/>
      <c r="S101" s="136"/>
      <c r="T101" s="136"/>
      <c r="U101" s="136"/>
      <c r="V101" s="136"/>
      <c r="W101" s="136"/>
      <c r="X101" s="136"/>
      <c r="Y101" s="136"/>
      <c r="Z101" s="136"/>
      <c r="AA101" s="136"/>
      <c r="AB101" s="136"/>
      <c r="AC101" s="136"/>
      <c r="AD101" s="136"/>
      <c r="AE101" s="136"/>
      <c r="AF101" s="136"/>
      <c r="AG101" s="136"/>
      <c r="AH101" s="136"/>
      <c r="AI101" s="136"/>
      <c r="AJ101" s="136"/>
      <c r="AK101" s="136"/>
      <c r="AL101" s="136"/>
      <c r="AM101" s="136"/>
      <c r="AN101" s="136"/>
      <c r="AO101" s="136"/>
      <c r="AP101" s="136"/>
      <c r="AQ101" s="136"/>
      <c r="AR101" s="136"/>
      <c r="AS101" s="136"/>
      <c r="AT101" s="136"/>
      <c r="AU101" s="136"/>
      <c r="AV101" s="136"/>
      <c r="AW101" s="136"/>
      <c r="AX101" s="136"/>
      <c r="AY101" s="136"/>
      <c r="AZ101" s="136"/>
      <c r="BA101" s="136"/>
      <c r="BB101" s="136"/>
      <c r="BC101" s="136"/>
      <c r="BD101" s="136"/>
      <c r="BE101" s="136"/>
      <c r="BF101" s="135">
        <v>3.8127599999999998E-2</v>
      </c>
      <c r="BG101" s="136"/>
      <c r="BH101" s="136"/>
      <c r="BI101" s="136"/>
      <c r="BJ101" s="136"/>
      <c r="BK101" s="135">
        <v>-1.9199999999999998E-2</v>
      </c>
      <c r="BL101" s="136"/>
      <c r="BM101" s="136"/>
    </row>
    <row r="102" spans="1:65">
      <c r="A102">
        <v>283</v>
      </c>
      <c r="B102" s="128" t="s">
        <v>2592</v>
      </c>
      <c r="C102" s="137">
        <v>1.631664E-2</v>
      </c>
      <c r="D102" s="137">
        <v>1.3100000000000001E-2</v>
      </c>
      <c r="E102" s="137">
        <v>1.6459250000000002E-2</v>
      </c>
      <c r="F102" s="137">
        <v>0.17919276000000001</v>
      </c>
      <c r="G102" s="137">
        <v>-6.4160830000000002E-2</v>
      </c>
      <c r="H102" s="138"/>
      <c r="I102" s="138"/>
      <c r="J102" s="138"/>
      <c r="K102" s="138"/>
      <c r="L102" s="138"/>
      <c r="M102" s="138"/>
      <c r="N102" s="138"/>
      <c r="O102" s="138"/>
      <c r="P102" s="138"/>
      <c r="Q102" s="138"/>
      <c r="R102" s="138"/>
      <c r="S102" s="138"/>
      <c r="T102" s="138"/>
      <c r="U102" s="138"/>
      <c r="V102" s="138"/>
      <c r="W102" s="138"/>
      <c r="X102" s="138"/>
      <c r="Y102" s="138"/>
      <c r="Z102" s="138"/>
      <c r="AA102" s="138"/>
      <c r="AB102" s="138"/>
      <c r="AC102" s="138"/>
      <c r="AD102" s="138"/>
      <c r="AE102" s="138"/>
      <c r="AF102" s="138"/>
      <c r="AG102" s="138"/>
      <c r="AH102" s="138"/>
      <c r="AI102" s="138"/>
      <c r="AJ102" s="138"/>
      <c r="AK102" s="138"/>
      <c r="AL102" s="138"/>
      <c r="AM102" s="138"/>
      <c r="AN102" s="138"/>
      <c r="AO102" s="138"/>
      <c r="AP102" s="138"/>
      <c r="AQ102" s="138"/>
      <c r="AR102" s="138"/>
      <c r="AS102" s="138"/>
      <c r="AT102" s="138"/>
      <c r="AU102" s="138"/>
      <c r="AV102" s="138"/>
      <c r="AW102" s="138"/>
      <c r="AX102" s="138"/>
      <c r="AY102" s="138"/>
      <c r="AZ102" s="138"/>
      <c r="BA102" s="138"/>
      <c r="BB102" s="138"/>
      <c r="BC102" s="138"/>
      <c r="BD102" s="138"/>
      <c r="BE102" s="138"/>
      <c r="BF102" s="137">
        <v>0.1188728</v>
      </c>
      <c r="BG102" s="138"/>
      <c r="BH102" s="138"/>
      <c r="BI102" s="138"/>
      <c r="BJ102" s="138"/>
      <c r="BK102" s="137">
        <v>8.4251500000000007E-2</v>
      </c>
      <c r="BL102" s="138"/>
      <c r="BM102" s="138"/>
    </row>
    <row r="103" spans="1:65">
      <c r="A103">
        <v>282</v>
      </c>
      <c r="B103" s="128" t="s">
        <v>2593</v>
      </c>
      <c r="C103" s="135">
        <v>1.530332E-2</v>
      </c>
      <c r="D103" s="135">
        <v>3.0200000000000001E-2</v>
      </c>
      <c r="E103" s="135">
        <v>1.5409310000000001E-2</v>
      </c>
      <c r="F103" s="135">
        <v>3.3539880000000001E-2</v>
      </c>
      <c r="G103" s="135">
        <v>-2.3319600000000001E-3</v>
      </c>
      <c r="H103" s="136"/>
      <c r="I103" s="136"/>
      <c r="J103" s="136"/>
      <c r="K103" s="136"/>
      <c r="L103" s="136"/>
      <c r="M103" s="136"/>
      <c r="N103" s="136"/>
      <c r="O103" s="136"/>
      <c r="P103" s="136"/>
      <c r="Q103" s="136"/>
      <c r="R103" s="136"/>
      <c r="S103" s="136"/>
      <c r="T103" s="136"/>
      <c r="U103" s="136"/>
      <c r="V103" s="136"/>
      <c r="W103" s="136"/>
      <c r="X103" s="136"/>
      <c r="Y103" s="136"/>
      <c r="Z103" s="136"/>
      <c r="AA103" s="136"/>
      <c r="AB103" s="136"/>
      <c r="AC103" s="136"/>
      <c r="AD103" s="136"/>
      <c r="AE103" s="136"/>
      <c r="AF103" s="136"/>
      <c r="AG103" s="136"/>
      <c r="AH103" s="136"/>
      <c r="AI103" s="136"/>
      <c r="AJ103" s="136"/>
      <c r="AK103" s="136"/>
      <c r="AL103" s="136"/>
      <c r="AM103" s="136"/>
      <c r="AN103" s="136"/>
      <c r="AO103" s="136"/>
      <c r="AP103" s="136"/>
      <c r="AQ103" s="136"/>
      <c r="AR103" s="136"/>
      <c r="AS103" s="136"/>
      <c r="AT103" s="136"/>
      <c r="AU103" s="136"/>
      <c r="AV103" s="136"/>
      <c r="AW103" s="136"/>
      <c r="AX103" s="136"/>
      <c r="AY103" s="136"/>
      <c r="AZ103" s="136"/>
      <c r="BA103" s="136"/>
      <c r="BB103" s="136"/>
      <c r="BC103" s="136"/>
      <c r="BD103" s="136"/>
      <c r="BE103" s="136"/>
      <c r="BF103" s="135">
        <v>2.0713499999999999E-2</v>
      </c>
      <c r="BG103" s="136"/>
      <c r="BH103" s="136"/>
      <c r="BI103" s="136"/>
      <c r="BJ103" s="136"/>
      <c r="BK103" s="135">
        <v>1.8612099999999999E-2</v>
      </c>
      <c r="BL103" s="136"/>
      <c r="BM103" s="136"/>
    </row>
    <row r="104" spans="1:65">
      <c r="A104">
        <v>281</v>
      </c>
      <c r="B104" s="128" t="s">
        <v>2594</v>
      </c>
      <c r="C104" s="137">
        <v>1.723995E-2</v>
      </c>
      <c r="D104" s="137">
        <v>2.1000000000000001E-2</v>
      </c>
      <c r="E104" s="137">
        <v>1.7424490000000001E-2</v>
      </c>
      <c r="F104" s="137">
        <v>7.2325849999999997E-2</v>
      </c>
      <c r="G104" s="137">
        <v>-2.8378939999999998E-2</v>
      </c>
      <c r="H104" s="138"/>
      <c r="I104" s="138"/>
      <c r="J104" s="138"/>
      <c r="K104" s="138"/>
      <c r="L104" s="138"/>
      <c r="M104" s="138"/>
      <c r="N104" s="138"/>
      <c r="O104" s="138"/>
      <c r="P104" s="138"/>
      <c r="Q104" s="138"/>
      <c r="R104" s="138"/>
      <c r="S104" s="138"/>
      <c r="T104" s="138"/>
      <c r="U104" s="138"/>
      <c r="V104" s="138"/>
      <c r="W104" s="138"/>
      <c r="X104" s="138"/>
      <c r="Y104" s="138"/>
      <c r="Z104" s="138"/>
      <c r="AA104" s="138"/>
      <c r="AB104" s="138"/>
      <c r="AC104" s="138"/>
      <c r="AD104" s="138"/>
      <c r="AE104" s="138"/>
      <c r="AF104" s="138"/>
      <c r="AG104" s="138"/>
      <c r="AH104" s="138"/>
      <c r="AI104" s="138"/>
      <c r="AJ104" s="138"/>
      <c r="AK104" s="138"/>
      <c r="AL104" s="138"/>
      <c r="AM104" s="138"/>
      <c r="AN104" s="138"/>
      <c r="AO104" s="138"/>
      <c r="AP104" s="138"/>
      <c r="AQ104" s="138"/>
      <c r="AR104" s="138"/>
      <c r="AS104" s="138"/>
      <c r="AT104" s="138"/>
      <c r="AU104" s="138"/>
      <c r="AV104" s="138"/>
      <c r="AW104" s="138"/>
      <c r="AX104" s="138"/>
      <c r="AY104" s="138"/>
      <c r="AZ104" s="138"/>
      <c r="BA104" s="138"/>
      <c r="BB104" s="138"/>
      <c r="BC104" s="138"/>
      <c r="BD104" s="138"/>
      <c r="BE104" s="138"/>
      <c r="BF104" s="137">
        <v>3.0817799999999999E-2</v>
      </c>
      <c r="BG104" s="138"/>
      <c r="BH104" s="138"/>
      <c r="BI104" s="138"/>
      <c r="BJ104" s="138"/>
      <c r="BK104" s="137">
        <v>6.7038799999999996E-2</v>
      </c>
      <c r="BL104" s="138"/>
      <c r="BM104" s="138"/>
    </row>
    <row r="105" spans="1:65">
      <c r="A105">
        <v>280</v>
      </c>
      <c r="B105" s="128" t="s">
        <v>2595</v>
      </c>
      <c r="C105" s="135">
        <v>1.9639920000000002E-2</v>
      </c>
      <c r="D105" s="135">
        <v>2.2499999999999999E-2</v>
      </c>
      <c r="E105" s="135">
        <v>1.971266E-2</v>
      </c>
      <c r="F105" s="135">
        <v>-2.9020230000000001E-2</v>
      </c>
      <c r="G105" s="135">
        <v>-2.1226600000000002E-3</v>
      </c>
      <c r="H105" s="136"/>
      <c r="I105" s="136"/>
      <c r="J105" s="136"/>
      <c r="K105" s="136"/>
      <c r="L105" s="136"/>
      <c r="M105" s="136"/>
      <c r="N105" s="136"/>
      <c r="O105" s="136"/>
      <c r="P105" s="136"/>
      <c r="Q105" s="136"/>
      <c r="R105" s="136"/>
      <c r="S105" s="136"/>
      <c r="T105" s="136"/>
      <c r="U105" s="136"/>
      <c r="V105" s="136"/>
      <c r="W105" s="136"/>
      <c r="X105" s="136"/>
      <c r="Y105" s="136"/>
      <c r="Z105" s="136"/>
      <c r="AA105" s="136"/>
      <c r="AB105" s="136"/>
      <c r="AC105" s="136"/>
      <c r="AD105" s="136"/>
      <c r="AE105" s="136"/>
      <c r="AF105" s="136"/>
      <c r="AG105" s="136"/>
      <c r="AH105" s="136"/>
      <c r="AI105" s="136"/>
      <c r="AJ105" s="136"/>
      <c r="AK105" s="136"/>
      <c r="AL105" s="136"/>
      <c r="AM105" s="136"/>
      <c r="AN105" s="136"/>
      <c r="AO105" s="136"/>
      <c r="AP105" s="136"/>
      <c r="AQ105" s="136"/>
      <c r="AR105" s="136"/>
      <c r="AS105" s="136"/>
      <c r="AT105" s="136"/>
      <c r="AU105" s="136"/>
      <c r="AV105" s="136"/>
      <c r="AW105" s="136"/>
      <c r="AX105" s="136"/>
      <c r="AY105" s="136"/>
      <c r="AZ105" s="136"/>
      <c r="BA105" s="136"/>
      <c r="BB105" s="136"/>
      <c r="BC105" s="136"/>
      <c r="BD105" s="136"/>
      <c r="BE105" s="136"/>
      <c r="BF105" s="135">
        <v>-2.9000000000000001E-2</v>
      </c>
      <c r="BG105" s="136"/>
      <c r="BH105" s="136"/>
      <c r="BI105" s="136"/>
      <c r="BJ105" s="136"/>
      <c r="BK105" s="135">
        <v>-4.1500000000000002E-2</v>
      </c>
      <c r="BL105" s="136"/>
      <c r="BM105" s="136"/>
    </row>
    <row r="106" spans="1:65">
      <c r="A106">
        <v>279</v>
      </c>
      <c r="B106" s="128" t="s">
        <v>2596</v>
      </c>
      <c r="C106" s="137">
        <v>1.824278E-2</v>
      </c>
      <c r="D106" s="137">
        <v>1.5699999999999999E-2</v>
      </c>
      <c r="E106" s="137">
        <v>1.8303799999999999E-2</v>
      </c>
      <c r="F106" s="137">
        <v>-6.0414950000000002E-2</v>
      </c>
      <c r="G106" s="137">
        <v>1.060752E-2</v>
      </c>
      <c r="H106" s="138"/>
      <c r="I106" s="138"/>
      <c r="J106" s="138"/>
      <c r="K106" s="138"/>
      <c r="L106" s="138"/>
      <c r="M106" s="138"/>
      <c r="N106" s="138"/>
      <c r="O106" s="138"/>
      <c r="P106" s="138"/>
      <c r="Q106" s="138"/>
      <c r="R106" s="138"/>
      <c r="S106" s="138"/>
      <c r="T106" s="138"/>
      <c r="U106" s="138"/>
      <c r="V106" s="138"/>
      <c r="W106" s="138"/>
      <c r="X106" s="138"/>
      <c r="Y106" s="138"/>
      <c r="Z106" s="138"/>
      <c r="AA106" s="138"/>
      <c r="AB106" s="138"/>
      <c r="AC106" s="138"/>
      <c r="AD106" s="138"/>
      <c r="AE106" s="138"/>
      <c r="AF106" s="138"/>
      <c r="AG106" s="138"/>
      <c r="AH106" s="138"/>
      <c r="AI106" s="138"/>
      <c r="AJ106" s="138"/>
      <c r="AK106" s="138"/>
      <c r="AL106" s="138"/>
      <c r="AM106" s="138"/>
      <c r="AN106" s="138"/>
      <c r="AO106" s="138"/>
      <c r="AP106" s="138"/>
      <c r="AQ106" s="138"/>
      <c r="AR106" s="138"/>
      <c r="AS106" s="138"/>
      <c r="AT106" s="138"/>
      <c r="AU106" s="138"/>
      <c r="AV106" s="138"/>
      <c r="AW106" s="138"/>
      <c r="AX106" s="138"/>
      <c r="AY106" s="138"/>
      <c r="AZ106" s="138"/>
      <c r="BA106" s="138"/>
      <c r="BB106" s="138"/>
      <c r="BC106" s="138"/>
      <c r="BD106" s="138"/>
      <c r="BE106" s="138"/>
      <c r="BF106" s="137">
        <v>1.89E-3</v>
      </c>
      <c r="BG106" s="138"/>
      <c r="BH106" s="138"/>
      <c r="BI106" s="138"/>
      <c r="BJ106" s="138"/>
      <c r="BK106" s="137">
        <v>-2.3300000000000001E-2</v>
      </c>
      <c r="BL106" s="138"/>
      <c r="BM106" s="138"/>
    </row>
    <row r="107" spans="1:65">
      <c r="A107">
        <v>278</v>
      </c>
      <c r="B107" s="128" t="s">
        <v>2597</v>
      </c>
      <c r="C107" s="135">
        <v>1.773276E-2</v>
      </c>
      <c r="D107" s="135">
        <v>1.23E-2</v>
      </c>
      <c r="E107" s="135">
        <v>1.7770190000000002E-2</v>
      </c>
      <c r="F107" s="135">
        <v>9.6595329999999993E-2</v>
      </c>
      <c r="G107" s="135">
        <v>-5.8963850000000012E-2</v>
      </c>
      <c r="H107" s="136"/>
      <c r="I107" s="136"/>
      <c r="J107" s="136"/>
      <c r="K107" s="136"/>
      <c r="L107" s="136"/>
      <c r="M107" s="136"/>
      <c r="N107" s="136"/>
      <c r="O107" s="136"/>
      <c r="P107" s="136"/>
      <c r="Q107" s="136"/>
      <c r="R107" s="136"/>
      <c r="S107" s="136"/>
      <c r="T107" s="136"/>
      <c r="U107" s="136"/>
      <c r="V107" s="136"/>
      <c r="W107" s="136"/>
      <c r="X107" s="136"/>
      <c r="Y107" s="136"/>
      <c r="Z107" s="136"/>
      <c r="AA107" s="136"/>
      <c r="AB107" s="136"/>
      <c r="AC107" s="136"/>
      <c r="AD107" s="136"/>
      <c r="AE107" s="136"/>
      <c r="AF107" s="136"/>
      <c r="AG107" s="136"/>
      <c r="AH107" s="136"/>
      <c r="AI107" s="136"/>
      <c r="AJ107" s="136"/>
      <c r="AK107" s="136"/>
      <c r="AL107" s="136"/>
      <c r="AM107" s="136"/>
      <c r="AN107" s="136"/>
      <c r="AO107" s="136"/>
      <c r="AP107" s="136"/>
      <c r="AQ107" s="136"/>
      <c r="AR107" s="136"/>
      <c r="AS107" s="136"/>
      <c r="AT107" s="136"/>
      <c r="AU107" s="136"/>
      <c r="AV107" s="136"/>
      <c r="AW107" s="136"/>
      <c r="AX107" s="136"/>
      <c r="AY107" s="136"/>
      <c r="AZ107" s="136"/>
      <c r="BA107" s="136"/>
      <c r="BB107" s="136"/>
      <c r="BC107" s="136"/>
      <c r="BD107" s="136"/>
      <c r="BE107" s="136"/>
      <c r="BF107" s="135">
        <v>1.92108E-2</v>
      </c>
      <c r="BG107" s="136"/>
      <c r="BH107" s="136"/>
      <c r="BI107" s="136"/>
      <c r="BJ107" s="136"/>
      <c r="BK107" s="135">
        <v>2.6414900000000002E-2</v>
      </c>
      <c r="BL107" s="136"/>
      <c r="BM107" s="136"/>
    </row>
    <row r="108" spans="1:65">
      <c r="A108">
        <v>277</v>
      </c>
      <c r="B108" s="128" t="s">
        <v>2598</v>
      </c>
      <c r="C108" s="137">
        <v>1.8657940000000001E-2</v>
      </c>
      <c r="D108" s="137">
        <v>9.7000000000000003E-3</v>
      </c>
      <c r="E108" s="137">
        <v>1.8715949999999999E-2</v>
      </c>
      <c r="F108" s="137">
        <v>0.11381176</v>
      </c>
      <c r="G108" s="137">
        <v>-0.13817065000000001</v>
      </c>
      <c r="H108" s="138"/>
      <c r="I108" s="138"/>
      <c r="J108" s="138"/>
      <c r="K108" s="138"/>
      <c r="L108" s="138"/>
      <c r="M108" s="138"/>
      <c r="N108" s="138"/>
      <c r="O108" s="138"/>
      <c r="P108" s="138"/>
      <c r="Q108" s="138"/>
      <c r="R108" s="138"/>
      <c r="S108" s="138"/>
      <c r="T108" s="138"/>
      <c r="U108" s="138"/>
      <c r="V108" s="138"/>
      <c r="W108" s="138"/>
      <c r="X108" s="138"/>
      <c r="Y108" s="138"/>
      <c r="Z108" s="138"/>
      <c r="AA108" s="138"/>
      <c r="AB108" s="138"/>
      <c r="AC108" s="138"/>
      <c r="AD108" s="138"/>
      <c r="AE108" s="138"/>
      <c r="AF108" s="138"/>
      <c r="AG108" s="138"/>
      <c r="AH108" s="138"/>
      <c r="AI108" s="138"/>
      <c r="AJ108" s="138"/>
      <c r="AK108" s="138"/>
      <c r="AL108" s="138"/>
      <c r="AM108" s="138"/>
      <c r="AN108" s="138"/>
      <c r="AO108" s="138"/>
      <c r="AP108" s="138"/>
      <c r="AQ108" s="138"/>
      <c r="AR108" s="138"/>
      <c r="AS108" s="138"/>
      <c r="AT108" s="138"/>
      <c r="AU108" s="138"/>
      <c r="AV108" s="138"/>
      <c r="AW108" s="138"/>
      <c r="AX108" s="138"/>
      <c r="AY108" s="138"/>
      <c r="AZ108" s="138"/>
      <c r="BA108" s="138"/>
      <c r="BB108" s="138"/>
      <c r="BC108" s="138"/>
      <c r="BD108" s="138"/>
      <c r="BE108" s="138"/>
      <c r="BF108" s="137">
        <v>-1.7000000000000001E-2</v>
      </c>
      <c r="BG108" s="138"/>
      <c r="BH108" s="138"/>
      <c r="BI108" s="138"/>
      <c r="BJ108" s="138"/>
      <c r="BK108" s="137">
        <v>8.0843299999999993E-2</v>
      </c>
      <c r="BL108" s="138"/>
      <c r="BM108" s="138"/>
    </row>
    <row r="109" spans="1:65">
      <c r="A109">
        <v>276</v>
      </c>
      <c r="B109" s="128" t="s">
        <v>2599</v>
      </c>
      <c r="C109" s="135">
        <v>1.9596740000000001E-2</v>
      </c>
      <c r="D109" s="135">
        <v>6.1000000000000004E-3</v>
      </c>
      <c r="E109" s="135">
        <v>1.9653520000000001E-2</v>
      </c>
      <c r="F109" s="135">
        <v>6.8891369999999993E-2</v>
      </c>
      <c r="G109" s="135">
        <v>2.623019E-2</v>
      </c>
      <c r="H109" s="136"/>
      <c r="I109" s="136"/>
      <c r="J109" s="136"/>
      <c r="K109" s="136"/>
      <c r="L109" s="136"/>
      <c r="M109" s="136"/>
      <c r="N109" s="136"/>
      <c r="O109" s="136"/>
      <c r="P109" s="136"/>
      <c r="Q109" s="136"/>
      <c r="R109" s="136"/>
      <c r="S109" s="136"/>
      <c r="T109" s="136"/>
      <c r="U109" s="136"/>
      <c r="V109" s="136"/>
      <c r="W109" s="136"/>
      <c r="X109" s="136"/>
      <c r="Y109" s="136"/>
      <c r="Z109" s="136"/>
      <c r="AA109" s="136"/>
      <c r="AB109" s="136"/>
      <c r="AC109" s="136"/>
      <c r="AD109" s="136"/>
      <c r="AE109" s="136"/>
      <c r="AF109" s="136"/>
      <c r="AG109" s="136"/>
      <c r="AH109" s="136"/>
      <c r="AI109" s="136"/>
      <c r="AJ109" s="136"/>
      <c r="AK109" s="136"/>
      <c r="AL109" s="136"/>
      <c r="AM109" s="136"/>
      <c r="AN109" s="136"/>
      <c r="AO109" s="136"/>
      <c r="AP109" s="136"/>
      <c r="AQ109" s="136"/>
      <c r="AR109" s="136"/>
      <c r="AS109" s="136"/>
      <c r="AT109" s="136"/>
      <c r="AU109" s="136"/>
      <c r="AV109" s="136"/>
      <c r="AW109" s="136"/>
      <c r="AX109" s="136"/>
      <c r="AY109" s="136"/>
      <c r="AZ109" s="136"/>
      <c r="BA109" s="136"/>
      <c r="BB109" s="136"/>
      <c r="BC109" s="136"/>
      <c r="BD109" s="136"/>
      <c r="BE109" s="136"/>
      <c r="BF109" s="135">
        <v>6.19315E-2</v>
      </c>
      <c r="BG109" s="136"/>
      <c r="BH109" s="136"/>
      <c r="BI109" s="136"/>
      <c r="BJ109" s="136"/>
      <c r="BK109" s="135">
        <v>5.58284E-2</v>
      </c>
      <c r="BL109" s="136"/>
      <c r="BM109" s="136"/>
    </row>
    <row r="110" spans="1:65">
      <c r="A110">
        <v>275</v>
      </c>
      <c r="B110" s="128" t="s">
        <v>2600</v>
      </c>
      <c r="C110" s="137">
        <v>1.852382E-2</v>
      </c>
      <c r="D110" s="137">
        <v>-1.5E-3</v>
      </c>
      <c r="E110" s="137">
        <v>1.856679E-2</v>
      </c>
      <c r="F110" s="137">
        <v>-3.3455029999999997E-2</v>
      </c>
      <c r="G110" s="137">
        <v>-3.1561909999999999E-2</v>
      </c>
      <c r="H110" s="138"/>
      <c r="I110" s="138"/>
      <c r="J110" s="138"/>
      <c r="K110" s="138"/>
      <c r="L110" s="138"/>
      <c r="M110" s="138"/>
      <c r="N110" s="138"/>
      <c r="O110" s="138"/>
      <c r="P110" s="138"/>
      <c r="Q110" s="138"/>
      <c r="R110" s="138"/>
      <c r="S110" s="138"/>
      <c r="T110" s="138"/>
      <c r="U110" s="138"/>
      <c r="V110" s="138"/>
      <c r="W110" s="138"/>
      <c r="X110" s="138"/>
      <c r="Y110" s="138"/>
      <c r="Z110" s="138"/>
      <c r="AA110" s="138"/>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38"/>
      <c r="AX110" s="138"/>
      <c r="AY110" s="138"/>
      <c r="AZ110" s="138"/>
      <c r="BA110" s="138"/>
      <c r="BB110" s="138"/>
      <c r="BC110" s="138"/>
      <c r="BD110" s="138"/>
      <c r="BE110" s="138"/>
      <c r="BF110" s="137">
        <v>4.4524000000000001E-2</v>
      </c>
      <c r="BG110" s="138"/>
      <c r="BH110" s="138"/>
      <c r="BI110" s="138"/>
      <c r="BJ110" s="138"/>
      <c r="BK110" s="137">
        <v>8.3440000000000007E-3</v>
      </c>
      <c r="BL110" s="138"/>
      <c r="BM110" s="138"/>
    </row>
    <row r="111" spans="1:65">
      <c r="A111">
        <v>274</v>
      </c>
      <c r="B111" s="128" t="s">
        <v>2601</v>
      </c>
      <c r="C111" s="135">
        <v>2.0804119999999999E-2</v>
      </c>
      <c r="D111" s="135">
        <v>2E-3</v>
      </c>
      <c r="E111" s="135">
        <v>2.0842469999999998E-2</v>
      </c>
      <c r="F111" s="135">
        <v>4.6176380000000003E-2</v>
      </c>
      <c r="G111" s="135">
        <v>3.2555710000000002E-2</v>
      </c>
      <c r="H111" s="136"/>
      <c r="I111" s="136"/>
      <c r="J111" s="136"/>
      <c r="K111" s="136"/>
      <c r="L111" s="136"/>
      <c r="M111" s="136"/>
      <c r="N111" s="136"/>
      <c r="O111" s="136"/>
      <c r="P111" s="136"/>
      <c r="Q111" s="136"/>
      <c r="R111" s="136"/>
      <c r="S111" s="136"/>
      <c r="T111" s="136"/>
      <c r="U111" s="136"/>
      <c r="V111" s="136"/>
      <c r="W111" s="136"/>
      <c r="X111" s="136"/>
      <c r="Y111" s="136"/>
      <c r="Z111" s="136"/>
      <c r="AA111" s="136"/>
      <c r="AB111" s="136"/>
      <c r="AC111" s="136"/>
      <c r="AD111" s="136"/>
      <c r="AE111" s="136"/>
      <c r="AF111" s="136"/>
      <c r="AG111" s="136"/>
      <c r="AH111" s="136"/>
      <c r="AI111" s="136"/>
      <c r="AJ111" s="136"/>
      <c r="AK111" s="136"/>
      <c r="AL111" s="136"/>
      <c r="AM111" s="136"/>
      <c r="AN111" s="136"/>
      <c r="AO111" s="136"/>
      <c r="AP111" s="136"/>
      <c r="AQ111" s="136"/>
      <c r="AR111" s="136"/>
      <c r="AS111" s="136"/>
      <c r="AT111" s="136"/>
      <c r="AU111" s="136"/>
      <c r="AV111" s="136"/>
      <c r="AW111" s="136"/>
      <c r="AX111" s="136"/>
      <c r="AY111" s="136"/>
      <c r="AZ111" s="136"/>
      <c r="BA111" s="136"/>
      <c r="BB111" s="136"/>
      <c r="BC111" s="136"/>
      <c r="BD111" s="136"/>
      <c r="BE111" s="136"/>
      <c r="BF111" s="135">
        <v>5.77277E-2</v>
      </c>
      <c r="BG111" s="136"/>
      <c r="BH111" s="136"/>
      <c r="BI111" s="136"/>
      <c r="BJ111" s="136"/>
      <c r="BK111" s="135">
        <v>4.1820099999999999E-2</v>
      </c>
      <c r="BL111" s="136"/>
      <c r="BM111" s="136"/>
    </row>
    <row r="112" spans="1:65">
      <c r="A112">
        <v>273</v>
      </c>
      <c r="B112" s="128" t="s">
        <v>2602</v>
      </c>
      <c r="C112" s="137">
        <v>1.772878E-2</v>
      </c>
      <c r="D112" s="137">
        <v>3.3999999999999998E-3</v>
      </c>
      <c r="E112" s="137">
        <v>1.7742609999999999E-2</v>
      </c>
      <c r="F112" s="137">
        <v>0.11811952000000001</v>
      </c>
      <c r="G112" s="137">
        <v>3.3721000000000001E-4</v>
      </c>
      <c r="H112" s="138"/>
      <c r="I112" s="138"/>
      <c r="J112" s="138"/>
      <c r="K112" s="138"/>
      <c r="L112" s="138"/>
      <c r="M112" s="138"/>
      <c r="N112" s="138"/>
      <c r="O112" s="138"/>
      <c r="P112" s="138"/>
      <c r="Q112" s="138"/>
      <c r="R112" s="138"/>
      <c r="S112" s="138"/>
      <c r="T112" s="138"/>
      <c r="U112" s="138"/>
      <c r="V112" s="138"/>
      <c r="W112" s="138"/>
      <c r="X112" s="138"/>
      <c r="Y112" s="138"/>
      <c r="Z112" s="138"/>
      <c r="AA112" s="138"/>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38"/>
      <c r="BC112" s="138"/>
      <c r="BD112" s="138"/>
      <c r="BE112" s="138"/>
      <c r="BF112" s="137">
        <v>0.10916149999999999</v>
      </c>
      <c r="BG112" s="138"/>
      <c r="BH112" s="138"/>
      <c r="BI112" s="138"/>
      <c r="BJ112" s="138"/>
      <c r="BK112" s="137">
        <v>0.1108624</v>
      </c>
      <c r="BL112" s="138"/>
      <c r="BM112" s="138"/>
    </row>
    <row r="113" spans="1:65">
      <c r="A113">
        <v>272</v>
      </c>
      <c r="B113" s="128" t="s">
        <v>2603</v>
      </c>
      <c r="C113" s="135">
        <v>1.6757560000000001E-2</v>
      </c>
      <c r="D113" s="135">
        <v>7.8000000000000014E-3</v>
      </c>
      <c r="E113" s="135">
        <v>1.6795089999999999E-2</v>
      </c>
      <c r="F113" s="135">
        <v>5.5094240000000003E-2</v>
      </c>
      <c r="G113" s="135">
        <v>-1.4528910000000001E-2</v>
      </c>
      <c r="H113" s="136"/>
      <c r="I113" s="136"/>
      <c r="J113" s="136"/>
      <c r="K113" s="136"/>
      <c r="L113" s="136"/>
      <c r="M113" s="136"/>
      <c r="N113" s="136"/>
      <c r="O113" s="136"/>
      <c r="P113" s="136"/>
      <c r="Q113" s="136"/>
      <c r="R113" s="136"/>
      <c r="S113" s="136"/>
      <c r="T113" s="136"/>
      <c r="U113" s="136"/>
      <c r="V113" s="136"/>
      <c r="W113" s="136"/>
      <c r="X113" s="136"/>
      <c r="Y113" s="136"/>
      <c r="Z113" s="136"/>
      <c r="AA113" s="136"/>
      <c r="AB113" s="136"/>
      <c r="AC113" s="136"/>
      <c r="AD113" s="136"/>
      <c r="AE113" s="136"/>
      <c r="AF113" s="136"/>
      <c r="AG113" s="136"/>
      <c r="AH113" s="136"/>
      <c r="AI113" s="136"/>
      <c r="AJ113" s="136"/>
      <c r="AK113" s="136"/>
      <c r="AL113" s="136"/>
      <c r="AM113" s="136"/>
      <c r="AN113" s="136"/>
      <c r="AO113" s="136"/>
      <c r="AP113" s="136"/>
      <c r="AQ113" s="136"/>
      <c r="AR113" s="136"/>
      <c r="AS113" s="136"/>
      <c r="AT113" s="136"/>
      <c r="AU113" s="136"/>
      <c r="AV113" s="136"/>
      <c r="AW113" s="136"/>
      <c r="AX113" s="136"/>
      <c r="AY113" s="136"/>
      <c r="AZ113" s="136"/>
      <c r="BA113" s="136"/>
      <c r="BB113" s="136"/>
      <c r="BC113" s="136"/>
      <c r="BD113" s="136"/>
      <c r="BE113" s="136"/>
      <c r="BF113" s="135">
        <v>3.4820700000000003E-2</v>
      </c>
      <c r="BG113" s="136"/>
      <c r="BH113" s="136"/>
      <c r="BI113" s="136"/>
      <c r="BJ113" s="136"/>
      <c r="BK113" s="135">
        <v>4.0624200000000013E-2</v>
      </c>
      <c r="BL113" s="136"/>
      <c r="BM113" s="136"/>
    </row>
    <row r="114" spans="1:65">
      <c r="A114">
        <v>271</v>
      </c>
      <c r="B114" s="128" t="s">
        <v>2604</v>
      </c>
      <c r="C114" s="137">
        <v>1.636427E-2</v>
      </c>
      <c r="D114" s="137">
        <v>2.8999999999999998E-3</v>
      </c>
      <c r="E114" s="137">
        <v>1.64206E-2</v>
      </c>
      <c r="F114" s="137">
        <v>0.12317301999999999</v>
      </c>
      <c r="G114" s="137">
        <v>-2.2986929999999999E-2</v>
      </c>
      <c r="H114" s="138"/>
      <c r="I114" s="138"/>
      <c r="J114" s="138"/>
      <c r="K114" s="138"/>
      <c r="L114" s="138"/>
      <c r="M114" s="138"/>
      <c r="N114" s="138"/>
      <c r="O114" s="138"/>
      <c r="P114" s="138"/>
      <c r="Q114" s="138"/>
      <c r="R114" s="138"/>
      <c r="S114" s="138"/>
      <c r="T114" s="138"/>
      <c r="U114" s="138"/>
      <c r="V114" s="138"/>
      <c r="W114" s="138"/>
      <c r="X114" s="138"/>
      <c r="Y114" s="138"/>
      <c r="Z114" s="138"/>
      <c r="AA114" s="138"/>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38"/>
      <c r="BC114" s="138"/>
      <c r="BD114" s="138"/>
      <c r="BE114" s="138"/>
      <c r="BF114" s="137">
        <v>8.2500000000000004E-3</v>
      </c>
      <c r="BG114" s="138"/>
      <c r="BH114" s="138"/>
      <c r="BI114" s="138"/>
      <c r="BJ114" s="138"/>
      <c r="BK114" s="137">
        <v>1.651E-2</v>
      </c>
      <c r="BL114" s="138"/>
      <c r="BM114" s="138"/>
    </row>
    <row r="115" spans="1:65">
      <c r="A115">
        <v>270</v>
      </c>
      <c r="B115" s="128" t="s">
        <v>2605</v>
      </c>
      <c r="C115" s="135">
        <v>1.3432059999999999E-2</v>
      </c>
      <c r="D115" s="135">
        <v>3.3999999999999998E-3</v>
      </c>
      <c r="E115" s="135">
        <v>1.3435310000000001E-2</v>
      </c>
      <c r="F115" s="135">
        <v>0.12240018</v>
      </c>
      <c r="G115" s="135">
        <v>3.2630770000000003E-2</v>
      </c>
      <c r="H115" s="136"/>
      <c r="I115" s="136"/>
      <c r="J115" s="136"/>
      <c r="K115" s="136"/>
      <c r="L115" s="136"/>
      <c r="M115" s="136"/>
      <c r="N115" s="136"/>
      <c r="O115" s="136"/>
      <c r="P115" s="136"/>
      <c r="Q115" s="136"/>
      <c r="R115" s="136"/>
      <c r="S115" s="136"/>
      <c r="T115" s="136"/>
      <c r="U115" s="136"/>
      <c r="V115" s="136"/>
      <c r="W115" s="136"/>
      <c r="X115" s="136"/>
      <c r="Y115" s="136"/>
      <c r="Z115" s="136"/>
      <c r="AA115" s="136"/>
      <c r="AB115" s="136"/>
      <c r="AC115" s="136"/>
      <c r="AD115" s="136"/>
      <c r="AE115" s="136"/>
      <c r="AF115" s="136"/>
      <c r="AG115" s="136"/>
      <c r="AH115" s="136"/>
      <c r="AI115" s="136"/>
      <c r="AJ115" s="136"/>
      <c r="AK115" s="136"/>
      <c r="AL115" s="136"/>
      <c r="AM115" s="136"/>
      <c r="AN115" s="136"/>
      <c r="AO115" s="136"/>
      <c r="AP115" s="136"/>
      <c r="AQ115" s="136"/>
      <c r="AR115" s="136"/>
      <c r="AS115" s="136"/>
      <c r="AT115" s="136"/>
      <c r="AU115" s="136"/>
      <c r="AV115" s="136"/>
      <c r="AW115" s="136"/>
      <c r="AX115" s="136"/>
      <c r="AY115" s="136"/>
      <c r="AZ115" s="136"/>
      <c r="BA115" s="136"/>
      <c r="BB115" s="136"/>
      <c r="BC115" s="136"/>
      <c r="BD115" s="136"/>
      <c r="BE115" s="136"/>
      <c r="BF115" s="135">
        <v>7.5756299999999999E-2</v>
      </c>
      <c r="BG115" s="136"/>
      <c r="BH115" s="136"/>
      <c r="BI115" s="136"/>
      <c r="BJ115" s="136"/>
      <c r="BK115" s="135">
        <v>6.5848900000000002E-2</v>
      </c>
      <c r="BL115" s="136"/>
      <c r="BM115" s="136"/>
    </row>
    <row r="116" spans="1:65">
      <c r="A116">
        <v>269</v>
      </c>
      <c r="B116" s="128" t="s">
        <v>2606</v>
      </c>
      <c r="C116" s="137">
        <v>1.369126E-2</v>
      </c>
      <c r="D116" s="137">
        <v>5.1999999999999998E-3</v>
      </c>
      <c r="E116" s="137">
        <v>1.37325E-2</v>
      </c>
      <c r="F116" s="137">
        <v>0.10171927</v>
      </c>
      <c r="G116" s="137">
        <v>-2.0410930000000001E-2</v>
      </c>
      <c r="H116" s="138"/>
      <c r="I116" s="138"/>
      <c r="J116" s="138"/>
      <c r="K116" s="138"/>
      <c r="L116" s="138"/>
      <c r="M116" s="138"/>
      <c r="N116" s="138"/>
      <c r="O116" s="138"/>
      <c r="P116" s="138"/>
      <c r="Q116" s="138"/>
      <c r="R116" s="138"/>
      <c r="S116" s="138"/>
      <c r="T116" s="138"/>
      <c r="U116" s="138"/>
      <c r="V116" s="138"/>
      <c r="W116" s="138"/>
      <c r="X116" s="138"/>
      <c r="Y116" s="138"/>
      <c r="Z116" s="138"/>
      <c r="AA116" s="138"/>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38"/>
      <c r="BC116" s="138"/>
      <c r="BD116" s="138"/>
      <c r="BE116" s="138"/>
      <c r="BF116" s="137">
        <v>0.11458359999999999</v>
      </c>
      <c r="BG116" s="138"/>
      <c r="BH116" s="138"/>
      <c r="BI116" s="138"/>
      <c r="BJ116" s="138"/>
      <c r="BK116" s="137">
        <v>0.11348279999999999</v>
      </c>
      <c r="BL116" s="138"/>
      <c r="BM116" s="138"/>
    </row>
    <row r="117" spans="1:65">
      <c r="A117">
        <v>268</v>
      </c>
      <c r="B117" s="128" t="s">
        <v>2607</v>
      </c>
      <c r="C117" s="135">
        <v>1.2607449999999999E-2</v>
      </c>
      <c r="D117" s="135">
        <v>7.6E-3</v>
      </c>
      <c r="E117" s="135">
        <v>1.2675509999999999E-2</v>
      </c>
      <c r="F117" s="135">
        <v>-1.731427E-2</v>
      </c>
      <c r="G117" s="135">
        <v>1.7894230000000001E-2</v>
      </c>
      <c r="H117" s="136"/>
      <c r="I117" s="136"/>
      <c r="J117" s="136"/>
      <c r="K117" s="136"/>
      <c r="L117" s="136"/>
      <c r="M117" s="136"/>
      <c r="N117" s="136"/>
      <c r="O117" s="136"/>
      <c r="P117" s="136"/>
      <c r="Q117" s="136"/>
      <c r="R117" s="136"/>
      <c r="S117" s="136"/>
      <c r="T117" s="136"/>
      <c r="U117" s="136"/>
      <c r="V117" s="136"/>
      <c r="W117" s="136"/>
      <c r="X117" s="136"/>
      <c r="Y117" s="136"/>
      <c r="Z117" s="136"/>
      <c r="AA117" s="136"/>
      <c r="AB117" s="136"/>
      <c r="AC117" s="136"/>
      <c r="AD117" s="136"/>
      <c r="AE117" s="136"/>
      <c r="AF117" s="136"/>
      <c r="AG117" s="136"/>
      <c r="AH117" s="136"/>
      <c r="AI117" s="136"/>
      <c r="AJ117" s="136"/>
      <c r="AK117" s="136"/>
      <c r="AL117" s="136"/>
      <c r="AM117" s="136"/>
      <c r="AN117" s="136"/>
      <c r="AO117" s="136"/>
      <c r="AP117" s="136"/>
      <c r="AQ117" s="136"/>
      <c r="AR117" s="136"/>
      <c r="AS117" s="136"/>
      <c r="AT117" s="136"/>
      <c r="AU117" s="136"/>
      <c r="AV117" s="136"/>
      <c r="AW117" s="136"/>
      <c r="AX117" s="136"/>
      <c r="AY117" s="136"/>
      <c r="AZ117" s="136"/>
      <c r="BA117" s="136"/>
      <c r="BB117" s="136"/>
      <c r="BC117" s="136"/>
      <c r="BD117" s="136"/>
      <c r="BE117" s="136"/>
      <c r="BF117" s="135">
        <v>4.6360000000000004E-3</v>
      </c>
      <c r="BG117" s="136"/>
      <c r="BH117" s="136"/>
      <c r="BI117" s="136"/>
      <c r="BJ117" s="136"/>
      <c r="BK117" s="135">
        <v>7.156E-3</v>
      </c>
      <c r="BL117" s="136"/>
      <c r="BM117" s="136"/>
    </row>
    <row r="118" spans="1:65">
      <c r="A118">
        <v>267</v>
      </c>
      <c r="B118" s="128" t="s">
        <v>2608</v>
      </c>
      <c r="C118" s="137">
        <v>1.079568E-2</v>
      </c>
      <c r="D118" s="137">
        <v>6.1000000000000004E-3</v>
      </c>
      <c r="E118" s="137">
        <v>1.084394E-2</v>
      </c>
      <c r="F118" s="137">
        <v>-4.3933899999999996E-3</v>
      </c>
      <c r="G118" s="137">
        <v>-9.21487E-3</v>
      </c>
      <c r="H118" s="138"/>
      <c r="I118" s="138"/>
      <c r="J118" s="138"/>
      <c r="K118" s="138"/>
      <c r="L118" s="138"/>
      <c r="M118" s="138"/>
      <c r="N118" s="138"/>
      <c r="O118" s="138"/>
      <c r="P118" s="138"/>
      <c r="Q118" s="138"/>
      <c r="R118" s="138"/>
      <c r="S118" s="138"/>
      <c r="T118" s="138"/>
      <c r="U118" s="138"/>
      <c r="V118" s="138"/>
      <c r="W118" s="138"/>
      <c r="X118" s="138"/>
      <c r="Y118" s="138"/>
      <c r="Z118" s="138"/>
      <c r="AA118" s="138"/>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38"/>
      <c r="AX118" s="138"/>
      <c r="AY118" s="138"/>
      <c r="AZ118" s="138"/>
      <c r="BA118" s="138"/>
      <c r="BB118" s="138"/>
      <c r="BC118" s="138"/>
      <c r="BD118" s="138"/>
      <c r="BE118" s="138"/>
      <c r="BF118" s="137">
        <v>1.9718200000000002E-2</v>
      </c>
      <c r="BG118" s="138"/>
      <c r="BH118" s="138"/>
      <c r="BI118" s="138"/>
      <c r="BJ118" s="138"/>
      <c r="BK118" s="137">
        <v>1.1810899999999999E-2</v>
      </c>
      <c r="BL118" s="138"/>
      <c r="BM118" s="138"/>
    </row>
    <row r="119" spans="1:65">
      <c r="A119">
        <v>266</v>
      </c>
      <c r="B119" s="128" t="s">
        <v>2609</v>
      </c>
      <c r="C119" s="135">
        <v>1.375174E-2</v>
      </c>
      <c r="D119" s="135">
        <v>4.6999999999999993E-3</v>
      </c>
      <c r="E119" s="135">
        <v>1.379123E-2</v>
      </c>
      <c r="F119" s="135">
        <v>1.7789010000000001E-2</v>
      </c>
      <c r="G119" s="135">
        <v>-1.7846100000000001E-3</v>
      </c>
      <c r="H119" s="136"/>
      <c r="I119" s="136"/>
      <c r="J119" s="136"/>
      <c r="K119" s="136"/>
      <c r="L119" s="136"/>
      <c r="M119" s="136"/>
      <c r="N119" s="136"/>
      <c r="O119" s="136"/>
      <c r="P119" s="136"/>
      <c r="Q119" s="136"/>
      <c r="R119" s="136"/>
      <c r="S119" s="136"/>
      <c r="T119" s="136"/>
      <c r="U119" s="136"/>
      <c r="V119" s="136"/>
      <c r="W119" s="136"/>
      <c r="X119" s="136"/>
      <c r="Y119" s="136"/>
      <c r="Z119" s="136"/>
      <c r="AA119" s="136"/>
      <c r="AB119" s="136"/>
      <c r="AC119" s="136"/>
      <c r="AD119" s="136"/>
      <c r="AE119" s="136"/>
      <c r="AF119" s="136"/>
      <c r="AG119" s="136"/>
      <c r="AH119" s="136"/>
      <c r="AI119" s="136"/>
      <c r="AJ119" s="136"/>
      <c r="AK119" s="136"/>
      <c r="AL119" s="136"/>
      <c r="AM119" s="136"/>
      <c r="AN119" s="136"/>
      <c r="AO119" s="136"/>
      <c r="AP119" s="136"/>
      <c r="AQ119" s="136"/>
      <c r="AR119" s="136"/>
      <c r="AS119" s="136"/>
      <c r="AT119" s="136"/>
      <c r="AU119" s="136"/>
      <c r="AV119" s="136"/>
      <c r="AW119" s="136"/>
      <c r="AX119" s="136"/>
      <c r="AY119" s="136"/>
      <c r="AZ119" s="136"/>
      <c r="BA119" s="136"/>
      <c r="BB119" s="136"/>
      <c r="BC119" s="136"/>
      <c r="BD119" s="136"/>
      <c r="BE119" s="136"/>
      <c r="BF119" s="135">
        <v>2.8620699999999999E-2</v>
      </c>
      <c r="BG119" s="136"/>
      <c r="BH119" s="136"/>
      <c r="BI119" s="136"/>
      <c r="BJ119" s="136"/>
      <c r="BK119" s="135">
        <v>1.07E-3</v>
      </c>
      <c r="BL119" s="136"/>
      <c r="BM119" s="136"/>
    </row>
    <row r="120" spans="1:65">
      <c r="A120">
        <v>265</v>
      </c>
      <c r="B120" s="128" t="s">
        <v>2610</v>
      </c>
      <c r="C120" s="137">
        <v>1.175649E-2</v>
      </c>
      <c r="D120" s="137">
        <v>3.7000000000000002E-3</v>
      </c>
      <c r="E120" s="137">
        <v>1.1818499999999999E-2</v>
      </c>
      <c r="F120" s="137">
        <v>-0.1144883</v>
      </c>
      <c r="G120" s="137">
        <v>1.2411470000000001E-2</v>
      </c>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38"/>
      <c r="AX120" s="138"/>
      <c r="AY120" s="138"/>
      <c r="AZ120" s="138"/>
      <c r="BA120" s="138"/>
      <c r="BB120" s="138"/>
      <c r="BC120" s="138"/>
      <c r="BD120" s="138"/>
      <c r="BE120" s="138"/>
      <c r="BF120" s="137">
        <v>-4.8800000000000003E-2</v>
      </c>
      <c r="BG120" s="138"/>
      <c r="BH120" s="138"/>
      <c r="BI120" s="138"/>
      <c r="BJ120" s="138"/>
      <c r="BK120" s="137">
        <v>-7.3899999999999993E-2</v>
      </c>
      <c r="BL120" s="138"/>
      <c r="BM120" s="138"/>
    </row>
    <row r="121" spans="1:65">
      <c r="A121">
        <v>264</v>
      </c>
      <c r="B121" s="128" t="s">
        <v>2611</v>
      </c>
      <c r="C121" s="135">
        <v>1.2246119999999999E-2</v>
      </c>
      <c r="D121" s="135">
        <v>5.1000000000000004E-3</v>
      </c>
      <c r="E121" s="135">
        <v>1.227805E-2</v>
      </c>
      <c r="F121" s="135">
        <v>-3.2131400000000002E-3</v>
      </c>
      <c r="G121" s="135">
        <v>6.2620979999999993E-2</v>
      </c>
      <c r="H121" s="136"/>
      <c r="I121" s="136"/>
      <c r="J121" s="136"/>
      <c r="K121" s="136"/>
      <c r="L121" s="136"/>
      <c r="M121" s="136"/>
      <c r="N121" s="136"/>
      <c r="O121" s="136"/>
      <c r="P121" s="136"/>
      <c r="Q121" s="136"/>
      <c r="R121" s="136"/>
      <c r="S121" s="136"/>
      <c r="T121" s="136"/>
      <c r="U121" s="136"/>
      <c r="V121" s="136"/>
      <c r="W121" s="136"/>
      <c r="X121" s="136"/>
      <c r="Y121" s="136"/>
      <c r="Z121" s="136"/>
      <c r="AA121" s="136"/>
      <c r="AB121" s="136"/>
      <c r="AC121" s="136"/>
      <c r="AD121" s="136"/>
      <c r="AE121" s="136"/>
      <c r="AF121" s="136"/>
      <c r="AG121" s="136"/>
      <c r="AH121" s="136"/>
      <c r="AI121" s="136"/>
      <c r="AJ121" s="136"/>
      <c r="AK121" s="136"/>
      <c r="AL121" s="136"/>
      <c r="AM121" s="136"/>
      <c r="AN121" s="136"/>
      <c r="AO121" s="136"/>
      <c r="AP121" s="136"/>
      <c r="AQ121" s="136"/>
      <c r="AR121" s="136"/>
      <c r="AS121" s="136"/>
      <c r="AT121" s="136"/>
      <c r="AU121" s="136"/>
      <c r="AV121" s="136"/>
      <c r="AW121" s="136"/>
      <c r="AX121" s="136"/>
      <c r="AY121" s="136"/>
      <c r="AZ121" s="136"/>
      <c r="BA121" s="136"/>
      <c r="BB121" s="136"/>
      <c r="BC121" s="136"/>
      <c r="BD121" s="136"/>
      <c r="BE121" s="136"/>
      <c r="BF121" s="135">
        <v>1.6213200000000001E-2</v>
      </c>
      <c r="BG121" s="136"/>
      <c r="BH121" s="136"/>
      <c r="BI121" s="136"/>
      <c r="BJ121" s="136"/>
      <c r="BK121" s="135">
        <v>1.1291000000000001E-2</v>
      </c>
      <c r="BL121" s="136"/>
      <c r="BM121" s="136"/>
    </row>
    <row r="122" spans="1:65">
      <c r="A122">
        <v>263</v>
      </c>
      <c r="B122" s="128" t="s">
        <v>2612</v>
      </c>
      <c r="C122" s="137">
        <v>1.2238819999999999E-2</v>
      </c>
      <c r="D122" s="137">
        <v>7.1000000000000004E-3</v>
      </c>
      <c r="E122" s="137">
        <v>1.229889E-2</v>
      </c>
      <c r="F122" s="137">
        <v>8.207122E-2</v>
      </c>
      <c r="G122" s="137">
        <v>-6.9029399999999998E-3</v>
      </c>
      <c r="H122" s="138"/>
      <c r="I122" s="138"/>
      <c r="J122" s="138"/>
      <c r="K122" s="138"/>
      <c r="L122" s="138"/>
      <c r="M122" s="138"/>
      <c r="N122" s="138"/>
      <c r="O122" s="138"/>
      <c r="P122" s="138"/>
      <c r="Q122" s="138"/>
      <c r="R122" s="138"/>
      <c r="S122" s="138"/>
      <c r="T122" s="138"/>
      <c r="U122" s="138"/>
      <c r="V122" s="138"/>
      <c r="W122" s="138"/>
      <c r="X122" s="138"/>
      <c r="Y122" s="138"/>
      <c r="Z122" s="138"/>
      <c r="AA122" s="138"/>
      <c r="AB122" s="138"/>
      <c r="AC122" s="138"/>
      <c r="AD122" s="138"/>
      <c r="AE122" s="138"/>
      <c r="AF122" s="138"/>
      <c r="AG122" s="138"/>
      <c r="AH122" s="138"/>
      <c r="AI122" s="138"/>
      <c r="AJ122" s="138"/>
      <c r="AK122" s="138"/>
      <c r="AL122" s="138"/>
      <c r="AM122" s="138"/>
      <c r="AN122" s="138"/>
      <c r="AO122" s="138"/>
      <c r="AP122" s="138"/>
      <c r="AQ122" s="138"/>
      <c r="AR122" s="138"/>
      <c r="AS122" s="138"/>
      <c r="AT122" s="138"/>
      <c r="AU122" s="138"/>
      <c r="AV122" s="138"/>
      <c r="AW122" s="138"/>
      <c r="AX122" s="138"/>
      <c r="AY122" s="138"/>
      <c r="AZ122" s="138"/>
      <c r="BA122" s="138"/>
      <c r="BB122" s="138"/>
      <c r="BC122" s="138"/>
      <c r="BD122" s="138"/>
      <c r="BE122" s="138"/>
      <c r="BF122" s="137">
        <v>5.1341900000000003E-2</v>
      </c>
      <c r="BG122" s="138"/>
      <c r="BH122" s="138"/>
      <c r="BI122" s="138"/>
      <c r="BJ122" s="138"/>
      <c r="BK122" s="137">
        <v>7.8464000000000006E-2</v>
      </c>
      <c r="BL122" s="138"/>
      <c r="BM122" s="138"/>
    </row>
    <row r="123" spans="1:65">
      <c r="A123">
        <v>262</v>
      </c>
      <c r="B123" s="128" t="s">
        <v>2613</v>
      </c>
      <c r="C123" s="135">
        <v>1.2817139999999999E-2</v>
      </c>
      <c r="D123" s="135">
        <v>9.1000000000000004E-3</v>
      </c>
      <c r="E123" s="135">
        <v>1.2868889999999999E-2</v>
      </c>
      <c r="F123" s="135">
        <v>5.617552E-2</v>
      </c>
      <c r="G123" s="135">
        <v>-2.5969430000000002E-2</v>
      </c>
      <c r="H123" s="136"/>
      <c r="I123" s="136"/>
      <c r="J123" s="136"/>
      <c r="K123" s="136"/>
      <c r="L123" s="136"/>
      <c r="M123" s="136"/>
      <c r="N123" s="136"/>
      <c r="O123" s="136"/>
      <c r="P123" s="136"/>
      <c r="Q123" s="136"/>
      <c r="R123" s="136"/>
      <c r="S123" s="136"/>
      <c r="T123" s="136"/>
      <c r="U123" s="136"/>
      <c r="V123" s="136"/>
      <c r="W123" s="136"/>
      <c r="X123" s="136"/>
      <c r="Y123" s="136"/>
      <c r="Z123" s="136"/>
      <c r="AA123" s="136"/>
      <c r="AB123" s="136"/>
      <c r="AC123" s="136"/>
      <c r="AD123" s="136"/>
      <c r="AE123" s="136"/>
      <c r="AF123" s="136"/>
      <c r="AG123" s="136"/>
      <c r="AH123" s="136"/>
      <c r="AI123" s="136"/>
      <c r="AJ123" s="136"/>
      <c r="AK123" s="136"/>
      <c r="AL123" s="136"/>
      <c r="AM123" s="136"/>
      <c r="AN123" s="136"/>
      <c r="AO123" s="136"/>
      <c r="AP123" s="136"/>
      <c r="AQ123" s="136"/>
      <c r="AR123" s="136"/>
      <c r="AS123" s="136"/>
      <c r="AT123" s="136"/>
      <c r="AU123" s="136"/>
      <c r="AV123" s="136"/>
      <c r="AW123" s="136"/>
      <c r="AX123" s="136"/>
      <c r="AY123" s="136"/>
      <c r="AZ123" s="136"/>
      <c r="BA123" s="136"/>
      <c r="BB123" s="136"/>
      <c r="BC123" s="136"/>
      <c r="BD123" s="136"/>
      <c r="BE123" s="136"/>
      <c r="BF123" s="135">
        <v>8.4365700000000002E-2</v>
      </c>
      <c r="BG123" s="136"/>
      <c r="BH123" s="136"/>
      <c r="BI123" s="136"/>
      <c r="BJ123" s="136"/>
      <c r="BK123" s="135">
        <v>6.6852099999999998E-2</v>
      </c>
      <c r="BL123" s="136"/>
      <c r="BM123" s="136"/>
    </row>
    <row r="124" spans="1:65">
      <c r="A124">
        <v>261</v>
      </c>
      <c r="B124" s="128" t="s">
        <v>2614</v>
      </c>
      <c r="C124" s="137">
        <v>1.2858100000000001E-2</v>
      </c>
      <c r="D124" s="137">
        <v>6.8999999999999999E-3</v>
      </c>
      <c r="E124" s="137">
        <v>1.293586E-2</v>
      </c>
      <c r="F124" s="137">
        <v>2.0907950000000002E-2</v>
      </c>
      <c r="G124" s="137">
        <v>-3.0725519999999999E-2</v>
      </c>
      <c r="H124" s="138"/>
      <c r="I124" s="138"/>
      <c r="J124" s="138"/>
      <c r="K124" s="138"/>
      <c r="L124" s="138"/>
      <c r="M124" s="138"/>
      <c r="N124" s="138"/>
      <c r="O124" s="138"/>
      <c r="P124" s="138"/>
      <c r="Q124" s="138"/>
      <c r="R124" s="138"/>
      <c r="S124" s="138"/>
      <c r="T124" s="138"/>
      <c r="U124" s="138"/>
      <c r="V124" s="138"/>
      <c r="W124" s="138"/>
      <c r="X124" s="138"/>
      <c r="Y124" s="138"/>
      <c r="Z124" s="138"/>
      <c r="AA124" s="138"/>
      <c r="AB124" s="138"/>
      <c r="AC124" s="138"/>
      <c r="AD124" s="138"/>
      <c r="AE124" s="138"/>
      <c r="AF124" s="138"/>
      <c r="AG124" s="138"/>
      <c r="AH124" s="138"/>
      <c r="AI124" s="138"/>
      <c r="AJ124" s="138"/>
      <c r="AK124" s="138"/>
      <c r="AL124" s="138"/>
      <c r="AM124" s="138"/>
      <c r="AN124" s="138"/>
      <c r="AO124" s="138"/>
      <c r="AP124" s="138"/>
      <c r="AQ124" s="138"/>
      <c r="AR124" s="138"/>
      <c r="AS124" s="138"/>
      <c r="AT124" s="138"/>
      <c r="AU124" s="138"/>
      <c r="AV124" s="138"/>
      <c r="AW124" s="138"/>
      <c r="AX124" s="138"/>
      <c r="AY124" s="138"/>
      <c r="AZ124" s="138"/>
      <c r="BA124" s="138"/>
      <c r="BB124" s="138"/>
      <c r="BC124" s="138"/>
      <c r="BD124" s="138"/>
      <c r="BE124" s="138"/>
      <c r="BF124" s="137">
        <v>9.6875199999999995E-2</v>
      </c>
      <c r="BG124" s="138"/>
      <c r="BH124" s="138"/>
      <c r="BI124" s="138"/>
      <c r="BJ124" s="138"/>
      <c r="BK124" s="137">
        <v>6.15478E-2</v>
      </c>
      <c r="BL124" s="138"/>
      <c r="BM124" s="138"/>
    </row>
    <row r="125" spans="1:65">
      <c r="A125">
        <v>260</v>
      </c>
      <c r="B125" s="128" t="s">
        <v>2615</v>
      </c>
      <c r="C125" s="135">
        <v>1.242911E-2</v>
      </c>
      <c r="D125" s="135">
        <v>3.3E-3</v>
      </c>
      <c r="E125" s="135">
        <v>1.251327E-2</v>
      </c>
      <c r="F125" s="135">
        <v>1.938341E-2</v>
      </c>
      <c r="G125" s="135">
        <v>-2.5632289999999999E-2</v>
      </c>
      <c r="H125" s="136"/>
      <c r="I125" s="136"/>
      <c r="J125" s="136"/>
      <c r="K125" s="136"/>
      <c r="L125" s="136"/>
      <c r="M125" s="136"/>
      <c r="N125" s="136"/>
      <c r="O125" s="136"/>
      <c r="P125" s="136"/>
      <c r="Q125" s="136"/>
      <c r="R125" s="136"/>
      <c r="S125" s="136"/>
      <c r="T125" s="136"/>
      <c r="U125" s="136"/>
      <c r="V125" s="136"/>
      <c r="W125" s="136"/>
      <c r="X125" s="136"/>
      <c r="Y125" s="136"/>
      <c r="Z125" s="136"/>
      <c r="AA125" s="136"/>
      <c r="AB125" s="136"/>
      <c r="AC125" s="136"/>
      <c r="AD125" s="136"/>
      <c r="AE125" s="136"/>
      <c r="AF125" s="136"/>
      <c r="AG125" s="136"/>
      <c r="AH125" s="136"/>
      <c r="AI125" s="136"/>
      <c r="AJ125" s="136"/>
      <c r="AK125" s="136"/>
      <c r="AL125" s="136"/>
      <c r="AM125" s="136"/>
      <c r="AN125" s="136"/>
      <c r="AO125" s="136"/>
      <c r="AP125" s="136"/>
      <c r="AQ125" s="136"/>
      <c r="AR125" s="136"/>
      <c r="AS125" s="136"/>
      <c r="AT125" s="136"/>
      <c r="AU125" s="136"/>
      <c r="AV125" s="136"/>
      <c r="AW125" s="136"/>
      <c r="AX125" s="136"/>
      <c r="AY125" s="136"/>
      <c r="AZ125" s="136"/>
      <c r="BA125" s="136"/>
      <c r="BB125" s="136"/>
      <c r="BC125" s="136"/>
      <c r="BD125" s="136"/>
      <c r="BE125" s="136"/>
      <c r="BF125" s="135">
        <v>4.5336399999999999E-2</v>
      </c>
      <c r="BG125" s="136"/>
      <c r="BH125" s="136"/>
      <c r="BI125" s="136"/>
      <c r="BJ125" s="136"/>
      <c r="BK125" s="135">
        <v>2.7822300000000001E-2</v>
      </c>
      <c r="BL125" s="136"/>
      <c r="BM125" s="136"/>
    </row>
    <row r="126" spans="1:65">
      <c r="A126">
        <v>259</v>
      </c>
      <c r="B126" s="128" t="s">
        <v>2616</v>
      </c>
      <c r="C126" s="137">
        <v>1.2064210000000001E-2</v>
      </c>
      <c r="D126" s="137">
        <v>4.4000000000000003E-3</v>
      </c>
      <c r="E126" s="137">
        <v>1.2132240000000001E-2</v>
      </c>
      <c r="F126" s="137">
        <v>-8.3028600000000004E-3</v>
      </c>
      <c r="G126" s="137">
        <v>-7.3463000000000001E-4</v>
      </c>
      <c r="H126" s="138"/>
      <c r="I126" s="138"/>
      <c r="J126" s="138"/>
      <c r="K126" s="138"/>
      <c r="L126" s="138"/>
      <c r="M126" s="138"/>
      <c r="N126" s="138"/>
      <c r="O126" s="138"/>
      <c r="P126" s="138"/>
      <c r="Q126" s="138"/>
      <c r="R126" s="138"/>
      <c r="S126" s="138"/>
      <c r="T126" s="138"/>
      <c r="U126" s="138"/>
      <c r="V126" s="138"/>
      <c r="W126" s="138"/>
      <c r="X126" s="138"/>
      <c r="Y126" s="138"/>
      <c r="Z126" s="138"/>
      <c r="AA126" s="138"/>
      <c r="AB126" s="138"/>
      <c r="AC126" s="138"/>
      <c r="AD126" s="138"/>
      <c r="AE126" s="138"/>
      <c r="AF126" s="138"/>
      <c r="AG126" s="138"/>
      <c r="AH126" s="138"/>
      <c r="AI126" s="138"/>
      <c r="AJ126" s="138"/>
      <c r="AK126" s="138"/>
      <c r="AL126" s="138"/>
      <c r="AM126" s="138"/>
      <c r="AN126" s="138"/>
      <c r="AO126" s="138"/>
      <c r="AP126" s="138"/>
      <c r="AQ126" s="138"/>
      <c r="AR126" s="138"/>
      <c r="AS126" s="138"/>
      <c r="AT126" s="138"/>
      <c r="AU126" s="138"/>
      <c r="AV126" s="138"/>
      <c r="AW126" s="138"/>
      <c r="AX126" s="138"/>
      <c r="AY126" s="138"/>
      <c r="AZ126" s="138"/>
      <c r="BA126" s="138"/>
      <c r="BB126" s="138"/>
      <c r="BC126" s="138"/>
      <c r="BD126" s="138"/>
      <c r="BE126" s="138"/>
      <c r="BF126" s="137">
        <v>-1.2200000000000001E-2</v>
      </c>
      <c r="BG126" s="138"/>
      <c r="BH126" s="138"/>
      <c r="BI126" s="138"/>
      <c r="BJ126" s="138"/>
      <c r="BK126" s="137">
        <v>4.2339999999999999E-3</v>
      </c>
      <c r="BL126" s="138"/>
      <c r="BM126" s="138"/>
    </row>
    <row r="127" spans="1:65">
      <c r="A127">
        <v>258</v>
      </c>
      <c r="B127" s="128" t="s">
        <v>2617</v>
      </c>
      <c r="C127" s="135">
        <v>1.2469020000000001E-2</v>
      </c>
      <c r="D127" s="135">
        <v>6.8999999999999999E-3</v>
      </c>
      <c r="E127" s="135">
        <v>1.2509859999999999E-2</v>
      </c>
      <c r="F127" s="135">
        <v>9.0057259999999986E-2</v>
      </c>
      <c r="G127" s="135">
        <v>-4.4039910000000002E-2</v>
      </c>
      <c r="H127" s="136"/>
      <c r="I127" s="136"/>
      <c r="J127" s="136"/>
      <c r="K127" s="136"/>
      <c r="L127" s="136"/>
      <c r="M127" s="136"/>
      <c r="N127" s="136"/>
      <c r="O127" s="136"/>
      <c r="P127" s="136"/>
      <c r="Q127" s="136"/>
      <c r="R127" s="136"/>
      <c r="S127" s="136"/>
      <c r="T127" s="136"/>
      <c r="U127" s="136"/>
      <c r="V127" s="136"/>
      <c r="W127" s="136"/>
      <c r="X127" s="136"/>
      <c r="Y127" s="136"/>
      <c r="Z127" s="136"/>
      <c r="AA127" s="136"/>
      <c r="AB127" s="136"/>
      <c r="AC127" s="136"/>
      <c r="AD127" s="136"/>
      <c r="AE127" s="136"/>
      <c r="AF127" s="136"/>
      <c r="AG127" s="136"/>
      <c r="AH127" s="136"/>
      <c r="AI127" s="136"/>
      <c r="AJ127" s="136"/>
      <c r="AK127" s="136"/>
      <c r="AL127" s="136"/>
      <c r="AM127" s="136"/>
      <c r="AN127" s="136"/>
      <c r="AO127" s="136"/>
      <c r="AP127" s="136"/>
      <c r="AQ127" s="136"/>
      <c r="AR127" s="136"/>
      <c r="AS127" s="136"/>
      <c r="AT127" s="136"/>
      <c r="AU127" s="136"/>
      <c r="AV127" s="136"/>
      <c r="AW127" s="136"/>
      <c r="AX127" s="136"/>
      <c r="AY127" s="136"/>
      <c r="AZ127" s="136"/>
      <c r="BA127" s="136"/>
      <c r="BB127" s="136"/>
      <c r="BC127" s="136"/>
      <c r="BD127" s="136"/>
      <c r="BE127" s="136"/>
      <c r="BF127" s="135">
        <v>6.0248200000000002E-2</v>
      </c>
      <c r="BG127" s="136"/>
      <c r="BH127" s="136"/>
      <c r="BI127" s="136"/>
      <c r="BJ127" s="136"/>
      <c r="BK127" s="135">
        <v>3.7029600000000003E-2</v>
      </c>
      <c r="BL127" s="136"/>
      <c r="BM127" s="136"/>
    </row>
    <row r="128" spans="1:65">
      <c r="A128">
        <v>257</v>
      </c>
      <c r="B128" s="128" t="s">
        <v>2618</v>
      </c>
      <c r="C128" s="137">
        <v>1.477958E-2</v>
      </c>
      <c r="D128" s="137">
        <v>8.6E-3</v>
      </c>
      <c r="E128" s="137">
        <v>1.482823E-2</v>
      </c>
      <c r="F128" s="137">
        <v>4.2512340000000003E-2</v>
      </c>
      <c r="G128" s="137">
        <v>-2.7941549999999999E-2</v>
      </c>
      <c r="H128" s="138"/>
      <c r="I128" s="138"/>
      <c r="J128" s="138"/>
      <c r="K128" s="138"/>
      <c r="L128" s="138"/>
      <c r="M128" s="138"/>
      <c r="N128" s="138"/>
      <c r="O128" s="138"/>
      <c r="P128" s="138"/>
      <c r="Q128" s="138"/>
      <c r="R128" s="138"/>
      <c r="S128" s="138"/>
      <c r="T128" s="138"/>
      <c r="U128" s="138"/>
      <c r="V128" s="138"/>
      <c r="W128" s="138"/>
      <c r="X128" s="138"/>
      <c r="Y128" s="138"/>
      <c r="Z128" s="138"/>
      <c r="AA128" s="138"/>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38"/>
      <c r="BC128" s="138"/>
      <c r="BD128" s="138"/>
      <c r="BE128" s="138"/>
      <c r="BF128" s="137">
        <v>8.3256300000000005E-2</v>
      </c>
      <c r="BG128" s="138"/>
      <c r="BH128" s="138"/>
      <c r="BI128" s="138"/>
      <c r="BJ128" s="138"/>
      <c r="BK128" s="137">
        <v>4.1227800000000002E-2</v>
      </c>
      <c r="BL128" s="138"/>
      <c r="BM128" s="138"/>
    </row>
    <row r="129" spans="1:65">
      <c r="A129">
        <v>256</v>
      </c>
      <c r="B129" s="128" t="s">
        <v>2619</v>
      </c>
      <c r="C129" s="135">
        <v>1.3811189999999999E-2</v>
      </c>
      <c r="D129" s="135">
        <v>5.7999999999999996E-3</v>
      </c>
      <c r="E129" s="135">
        <v>1.383882E-2</v>
      </c>
      <c r="F129" s="135">
        <v>-7.0453979999999999E-2</v>
      </c>
      <c r="G129" s="135">
        <v>-1.1151299999999999E-2</v>
      </c>
      <c r="H129" s="136"/>
      <c r="I129" s="136"/>
      <c r="J129" s="136"/>
      <c r="K129" s="136"/>
      <c r="L129" s="136"/>
      <c r="M129" s="136"/>
      <c r="N129" s="136"/>
      <c r="O129" s="136"/>
      <c r="P129" s="136"/>
      <c r="Q129" s="136"/>
      <c r="R129" s="136"/>
      <c r="S129" s="136"/>
      <c r="T129" s="136"/>
      <c r="U129" s="136"/>
      <c r="V129" s="136"/>
      <c r="W129" s="136"/>
      <c r="X129" s="136"/>
      <c r="Y129" s="136"/>
      <c r="Z129" s="136"/>
      <c r="AA129" s="136"/>
      <c r="AB129" s="136"/>
      <c r="AC129" s="136"/>
      <c r="AD129" s="136"/>
      <c r="AE129" s="136"/>
      <c r="AF129" s="136"/>
      <c r="AG129" s="136"/>
      <c r="AH129" s="136"/>
      <c r="AI129" s="136"/>
      <c r="AJ129" s="136"/>
      <c r="AK129" s="136"/>
      <c r="AL129" s="136"/>
      <c r="AM129" s="136"/>
      <c r="AN129" s="136"/>
      <c r="AO129" s="136"/>
      <c r="AP129" s="136"/>
      <c r="AQ129" s="136"/>
      <c r="AR129" s="136"/>
      <c r="AS129" s="136"/>
      <c r="AT129" s="136"/>
      <c r="AU129" s="136"/>
      <c r="AV129" s="136"/>
      <c r="AW129" s="136"/>
      <c r="AX129" s="136"/>
      <c r="AY129" s="136"/>
      <c r="AZ129" s="136"/>
      <c r="BA129" s="136"/>
      <c r="BB129" s="136"/>
      <c r="BC129" s="136"/>
      <c r="BD129" s="136"/>
      <c r="BE129" s="136"/>
      <c r="BF129" s="135">
        <v>-3.1399999999999997E-2</v>
      </c>
      <c r="BG129" s="136"/>
      <c r="BH129" s="136"/>
      <c r="BI129" s="136"/>
      <c r="BJ129" s="136"/>
      <c r="BK129" s="135">
        <v>-4.7199999999999999E-2</v>
      </c>
      <c r="BL129" s="136"/>
      <c r="BM129" s="136"/>
    </row>
    <row r="130" spans="1:65">
      <c r="A130">
        <v>255</v>
      </c>
      <c r="B130" s="128" t="s">
        <v>2620</v>
      </c>
      <c r="C130" s="137">
        <v>1.214458E-2</v>
      </c>
      <c r="D130" s="137">
        <v>5.8999999999999999E-3</v>
      </c>
      <c r="E130" s="137">
        <v>1.2181859999999999E-2</v>
      </c>
      <c r="F130" s="137">
        <v>0.15558166000000001</v>
      </c>
      <c r="G130" s="137">
        <v>-1.135325E-2</v>
      </c>
      <c r="H130" s="138"/>
      <c r="I130" s="138"/>
      <c r="J130" s="138"/>
      <c r="K130" s="138"/>
      <c r="L130" s="138"/>
      <c r="M130" s="138"/>
      <c r="N130" s="138"/>
      <c r="O130" s="138"/>
      <c r="P130" s="138"/>
      <c r="Q130" s="138"/>
      <c r="R130" s="138"/>
      <c r="S130" s="138"/>
      <c r="T130" s="138"/>
      <c r="U130" s="138"/>
      <c r="V130" s="138"/>
      <c r="W130" s="138"/>
      <c r="X130" s="138"/>
      <c r="Y130" s="138"/>
      <c r="Z130" s="138"/>
      <c r="AA130" s="138"/>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38"/>
      <c r="AX130" s="138"/>
      <c r="AY130" s="138"/>
      <c r="AZ130" s="138"/>
      <c r="BA130" s="138"/>
      <c r="BB130" s="138"/>
      <c r="BC130" s="138"/>
      <c r="BD130" s="138"/>
      <c r="BE130" s="138"/>
      <c r="BF130" s="137">
        <v>7.4361200000000002E-2</v>
      </c>
      <c r="BG130" s="138"/>
      <c r="BH130" s="138"/>
      <c r="BI130" s="138"/>
      <c r="BJ130" s="138"/>
      <c r="BK130" s="137">
        <v>7.3860800000000004E-2</v>
      </c>
      <c r="BL130" s="138"/>
      <c r="BM130" s="138"/>
    </row>
    <row r="131" spans="1:65">
      <c r="A131">
        <v>254</v>
      </c>
      <c r="B131" s="128" t="s">
        <v>2621</v>
      </c>
      <c r="C131" s="135">
        <v>1.52018E-2</v>
      </c>
      <c r="D131" s="135">
        <v>6.1000000000000004E-3</v>
      </c>
      <c r="E131" s="135">
        <v>1.528178E-2</v>
      </c>
      <c r="F131" s="135">
        <v>-5.4318669999999993E-2</v>
      </c>
      <c r="G131" s="135">
        <v>2.7437380000000001E-2</v>
      </c>
      <c r="H131" s="136"/>
      <c r="I131" s="136"/>
      <c r="J131" s="136"/>
      <c r="K131" s="136"/>
      <c r="L131" s="136"/>
      <c r="M131" s="136"/>
      <c r="N131" s="136"/>
      <c r="O131" s="136"/>
      <c r="P131" s="136"/>
      <c r="Q131" s="136"/>
      <c r="R131" s="136"/>
      <c r="S131" s="136"/>
      <c r="T131" s="136"/>
      <c r="U131" s="136"/>
      <c r="V131" s="136"/>
      <c r="W131" s="136"/>
      <c r="X131" s="136"/>
      <c r="Y131" s="136"/>
      <c r="Z131" s="136"/>
      <c r="AA131" s="136"/>
      <c r="AB131" s="136"/>
      <c r="AC131" s="136"/>
      <c r="AD131" s="136"/>
      <c r="AE131" s="136"/>
      <c r="AF131" s="136"/>
      <c r="AG131" s="136"/>
      <c r="AH131" s="136"/>
      <c r="AI131" s="136"/>
      <c r="AJ131" s="136"/>
      <c r="AK131" s="136"/>
      <c r="AL131" s="136"/>
      <c r="AM131" s="136"/>
      <c r="AN131" s="136"/>
      <c r="AO131" s="136"/>
      <c r="AP131" s="136"/>
      <c r="AQ131" s="136"/>
      <c r="AR131" s="136"/>
      <c r="AS131" s="136"/>
      <c r="AT131" s="136"/>
      <c r="AU131" s="136"/>
      <c r="AV131" s="136"/>
      <c r="AW131" s="136"/>
      <c r="AX131" s="136"/>
      <c r="AY131" s="136"/>
      <c r="AZ131" s="136"/>
      <c r="BA131" s="136"/>
      <c r="BB131" s="136"/>
      <c r="BC131" s="136"/>
      <c r="BD131" s="136"/>
      <c r="BE131" s="136"/>
      <c r="BF131" s="135">
        <v>-5.11E-2</v>
      </c>
      <c r="BG131" s="136"/>
      <c r="BH131" s="136"/>
      <c r="BI131" s="136"/>
      <c r="BJ131" s="136"/>
      <c r="BK131" s="135">
        <v>-1.9300000000000001E-2</v>
      </c>
      <c r="BL131" s="136"/>
      <c r="BM131" s="136"/>
    </row>
    <row r="132" spans="1:65">
      <c r="A132">
        <v>253</v>
      </c>
      <c r="B132" s="128" t="s">
        <v>2622</v>
      </c>
      <c r="C132" s="137">
        <v>1.4071749999999999E-2</v>
      </c>
      <c r="D132" s="137">
        <v>8.6999999999999994E-3</v>
      </c>
      <c r="E132" s="137">
        <v>1.4115290000000001E-2</v>
      </c>
      <c r="F132" s="137">
        <v>-6.6400109999999998E-2</v>
      </c>
      <c r="G132" s="137">
        <v>-5.0596349999999998E-2</v>
      </c>
      <c r="H132" s="138"/>
      <c r="I132" s="138"/>
      <c r="J132" s="138"/>
      <c r="K132" s="138"/>
      <c r="L132" s="138"/>
      <c r="M132" s="138"/>
      <c r="N132" s="138"/>
      <c r="O132" s="138"/>
      <c r="P132" s="138"/>
      <c r="Q132" s="138"/>
      <c r="R132" s="138"/>
      <c r="S132" s="138"/>
      <c r="T132" s="138"/>
      <c r="U132" s="138"/>
      <c r="V132" s="138"/>
      <c r="W132" s="138"/>
      <c r="X132" s="138"/>
      <c r="Y132" s="138"/>
      <c r="Z132" s="138"/>
      <c r="AA132" s="138"/>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38"/>
      <c r="AX132" s="138"/>
      <c r="AY132" s="138"/>
      <c r="AZ132" s="138"/>
      <c r="BA132" s="138"/>
      <c r="BB132" s="138"/>
      <c r="BC132" s="138"/>
      <c r="BD132" s="138"/>
      <c r="BE132" s="138"/>
      <c r="BF132" s="137">
        <v>-8.48E-2</v>
      </c>
      <c r="BG132" s="138"/>
      <c r="BH132" s="138"/>
      <c r="BI132" s="138"/>
      <c r="BJ132" s="138"/>
      <c r="BK132" s="137">
        <v>-5.79E-2</v>
      </c>
      <c r="BL132" s="138"/>
      <c r="BM132" s="138"/>
    </row>
    <row r="133" spans="1:65">
      <c r="A133">
        <v>252</v>
      </c>
      <c r="B133" s="128" t="s">
        <v>2623</v>
      </c>
      <c r="C133" s="135">
        <v>1.4993909999999999E-2</v>
      </c>
      <c r="D133" s="135">
        <v>4.8999999999999998E-3</v>
      </c>
      <c r="E133" s="135">
        <v>1.503065E-2</v>
      </c>
      <c r="F133" s="135">
        <v>1.462624E-2</v>
      </c>
      <c r="G133" s="135">
        <v>-5.0369379999999998E-2</v>
      </c>
      <c r="H133" s="136"/>
      <c r="I133" s="136"/>
      <c r="J133" s="136"/>
      <c r="K133" s="136"/>
      <c r="L133" s="136"/>
      <c r="M133" s="136"/>
      <c r="N133" s="136"/>
      <c r="O133" s="136"/>
      <c r="P133" s="136"/>
      <c r="Q133" s="136"/>
      <c r="R133" s="136"/>
      <c r="S133" s="136"/>
      <c r="T133" s="136"/>
      <c r="U133" s="136"/>
      <c r="V133" s="136"/>
      <c r="W133" s="136"/>
      <c r="X133" s="136"/>
      <c r="Y133" s="136"/>
      <c r="Z133" s="136"/>
      <c r="AA133" s="136"/>
      <c r="AB133" s="136"/>
      <c r="AC133" s="136"/>
      <c r="AD133" s="136"/>
      <c r="AE133" s="136"/>
      <c r="AF133" s="136"/>
      <c r="AG133" s="136"/>
      <c r="AH133" s="136"/>
      <c r="AI133" s="136"/>
      <c r="AJ133" s="136"/>
      <c r="AK133" s="136"/>
      <c r="AL133" s="136"/>
      <c r="AM133" s="136"/>
      <c r="AN133" s="136"/>
      <c r="AO133" s="136"/>
      <c r="AP133" s="136"/>
      <c r="AQ133" s="136"/>
      <c r="AR133" s="136"/>
      <c r="AS133" s="136"/>
      <c r="AT133" s="136"/>
      <c r="AU133" s="136"/>
      <c r="AV133" s="136"/>
      <c r="AW133" s="136"/>
      <c r="AX133" s="136"/>
      <c r="AY133" s="136"/>
      <c r="AZ133" s="136"/>
      <c r="BA133" s="136"/>
      <c r="BB133" s="136"/>
      <c r="BC133" s="136"/>
      <c r="BD133" s="136"/>
      <c r="BE133" s="136"/>
      <c r="BF133" s="135">
        <v>7.1469999999999997E-3</v>
      </c>
      <c r="BG133" s="136"/>
      <c r="BH133" s="136"/>
      <c r="BI133" s="136"/>
      <c r="BJ133" s="136"/>
      <c r="BK133" s="135">
        <v>-3.8999999999999998E-3</v>
      </c>
      <c r="BL133" s="136"/>
      <c r="BM133" s="136"/>
    </row>
    <row r="134" spans="1:65">
      <c r="A134">
        <v>251</v>
      </c>
      <c r="B134" s="128" t="s">
        <v>2624</v>
      </c>
      <c r="C134" s="137">
        <v>1.584549E-2</v>
      </c>
      <c r="D134" s="137">
        <v>-2.0000000000000001E-4</v>
      </c>
      <c r="E134" s="137">
        <v>1.585603E-2</v>
      </c>
      <c r="F134" s="137">
        <v>-6.1831899999999999E-3</v>
      </c>
      <c r="G134" s="137">
        <v>-2.2214830000000001E-2</v>
      </c>
      <c r="H134" s="138"/>
      <c r="I134" s="138"/>
      <c r="J134" s="138"/>
      <c r="K134" s="138"/>
      <c r="L134" s="138"/>
      <c r="M134" s="138"/>
      <c r="N134" s="138"/>
      <c r="O134" s="138"/>
      <c r="P134" s="138"/>
      <c r="Q134" s="138"/>
      <c r="R134" s="138"/>
      <c r="S134" s="138"/>
      <c r="T134" s="138"/>
      <c r="U134" s="138"/>
      <c r="V134" s="138"/>
      <c r="W134" s="138"/>
      <c r="X134" s="138"/>
      <c r="Y134" s="138"/>
      <c r="Z134" s="138"/>
      <c r="AA134" s="138"/>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38"/>
      <c r="BC134" s="138"/>
      <c r="BD134" s="138"/>
      <c r="BE134" s="138"/>
      <c r="BF134" s="137">
        <v>8.1499999999999993E-3</v>
      </c>
      <c r="BG134" s="138"/>
      <c r="BH134" s="138"/>
      <c r="BI134" s="138"/>
      <c r="BJ134" s="138"/>
      <c r="BK134" s="137">
        <v>1.67105E-2</v>
      </c>
      <c r="BL134" s="138"/>
      <c r="BM134" s="138"/>
    </row>
    <row r="135" spans="1:65">
      <c r="A135">
        <v>250</v>
      </c>
      <c r="B135" s="128" t="s">
        <v>2625</v>
      </c>
      <c r="C135" s="135">
        <v>1.5099720000000001E-2</v>
      </c>
      <c r="D135" s="135">
        <v>2.5000000000000001E-3</v>
      </c>
      <c r="E135" s="135">
        <v>1.511345E-2</v>
      </c>
      <c r="F135" s="135">
        <v>3.9564960000000003E-2</v>
      </c>
      <c r="G135" s="135">
        <v>1.7060929999999998E-2</v>
      </c>
      <c r="H135" s="136"/>
      <c r="I135" s="136"/>
      <c r="J135" s="136"/>
      <c r="K135" s="136"/>
      <c r="L135" s="136"/>
      <c r="M135" s="136"/>
      <c r="N135" s="136"/>
      <c r="O135" s="136"/>
      <c r="P135" s="136"/>
      <c r="Q135" s="136"/>
      <c r="R135" s="136"/>
      <c r="S135" s="136"/>
      <c r="T135" s="136"/>
      <c r="U135" s="136"/>
      <c r="V135" s="136"/>
      <c r="W135" s="136"/>
      <c r="X135" s="136"/>
      <c r="Y135" s="136"/>
      <c r="Z135" s="136"/>
      <c r="AA135" s="136"/>
      <c r="AB135" s="136"/>
      <c r="AC135" s="136"/>
      <c r="AD135" s="136"/>
      <c r="AE135" s="136"/>
      <c r="AF135" s="136"/>
      <c r="AG135" s="136"/>
      <c r="AH135" s="136"/>
      <c r="AI135" s="136"/>
      <c r="AJ135" s="136"/>
      <c r="AK135" s="136"/>
      <c r="AL135" s="136"/>
      <c r="AM135" s="136"/>
      <c r="AN135" s="136"/>
      <c r="AO135" s="136"/>
      <c r="AP135" s="136"/>
      <c r="AQ135" s="136"/>
      <c r="AR135" s="136"/>
      <c r="AS135" s="136"/>
      <c r="AT135" s="136"/>
      <c r="AU135" s="136"/>
      <c r="AV135" s="136"/>
      <c r="AW135" s="136"/>
      <c r="AX135" s="136"/>
      <c r="AY135" s="136"/>
      <c r="AZ135" s="136"/>
      <c r="BA135" s="136"/>
      <c r="BB135" s="136"/>
      <c r="BC135" s="136"/>
      <c r="BD135" s="136"/>
      <c r="BE135" s="136"/>
      <c r="BF135" s="135">
        <v>6.3141699999999995E-2</v>
      </c>
      <c r="BG135" s="136"/>
      <c r="BH135" s="136"/>
      <c r="BI135" s="136"/>
      <c r="BJ135" s="136"/>
      <c r="BK135" s="135">
        <v>-2.0199999999999999E-2</v>
      </c>
      <c r="BL135" s="136"/>
      <c r="BM135" s="136"/>
    </row>
    <row r="136" spans="1:65">
      <c r="A136">
        <v>249</v>
      </c>
      <c r="B136" s="128" t="s">
        <v>2626</v>
      </c>
      <c r="C136" s="137">
        <v>1.6527529999999999E-2</v>
      </c>
      <c r="D136" s="137">
        <v>1.6999999999999999E-3</v>
      </c>
      <c r="E136" s="137">
        <v>1.6584829999999998E-2</v>
      </c>
      <c r="F136" s="137">
        <v>7.6892799999999997E-2</v>
      </c>
      <c r="G136" s="137">
        <v>-1.121104E-2</v>
      </c>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38"/>
      <c r="BC136" s="138"/>
      <c r="BD136" s="138"/>
      <c r="BE136" s="138"/>
      <c r="BF136" s="137">
        <v>4.7428699999999997E-2</v>
      </c>
      <c r="BG136" s="138"/>
      <c r="BH136" s="138"/>
      <c r="BI136" s="138"/>
      <c r="BJ136" s="138"/>
      <c r="BK136" s="137">
        <v>3.1118799999999999E-2</v>
      </c>
      <c r="BL136" s="138"/>
      <c r="BM136" s="138"/>
    </row>
    <row r="137" spans="1:65">
      <c r="A137">
        <v>248</v>
      </c>
      <c r="B137" s="128" t="s">
        <v>2627</v>
      </c>
      <c r="C137" s="135">
        <v>1.500337E-2</v>
      </c>
      <c r="D137" s="135">
        <v>3.5000000000000001E-3</v>
      </c>
      <c r="E137" s="135">
        <v>1.5031360000000001E-2</v>
      </c>
      <c r="F137" s="135">
        <v>0.12618939000000001</v>
      </c>
      <c r="G137" s="135">
        <v>-5.9863769999999997E-2</v>
      </c>
      <c r="H137" s="136"/>
      <c r="I137" s="136"/>
      <c r="J137" s="136"/>
      <c r="K137" s="136"/>
      <c r="L137" s="136"/>
      <c r="M137" s="136"/>
      <c r="N137" s="136"/>
      <c r="O137" s="136"/>
      <c r="P137" s="136"/>
      <c r="Q137" s="136"/>
      <c r="R137" s="136"/>
      <c r="S137" s="136"/>
      <c r="T137" s="136"/>
      <c r="U137" s="136"/>
      <c r="V137" s="136"/>
      <c r="W137" s="136"/>
      <c r="X137" s="136"/>
      <c r="Y137" s="136"/>
      <c r="Z137" s="136"/>
      <c r="AA137" s="136"/>
      <c r="AB137" s="136"/>
      <c r="AC137" s="136"/>
      <c r="AD137" s="136"/>
      <c r="AE137" s="136"/>
      <c r="AF137" s="136"/>
      <c r="AG137" s="136"/>
      <c r="AH137" s="136"/>
      <c r="AI137" s="136"/>
      <c r="AJ137" s="136"/>
      <c r="AK137" s="136"/>
      <c r="AL137" s="136"/>
      <c r="AM137" s="136"/>
      <c r="AN137" s="136"/>
      <c r="AO137" s="136"/>
      <c r="AP137" s="136"/>
      <c r="AQ137" s="136"/>
      <c r="AR137" s="136"/>
      <c r="AS137" s="136"/>
      <c r="AT137" s="136"/>
      <c r="AU137" s="136"/>
      <c r="AV137" s="136"/>
      <c r="AW137" s="136"/>
      <c r="AX137" s="136"/>
      <c r="AY137" s="136"/>
      <c r="AZ137" s="136"/>
      <c r="BA137" s="136"/>
      <c r="BB137" s="136"/>
      <c r="BC137" s="136"/>
      <c r="BD137" s="136"/>
      <c r="BE137" s="136"/>
      <c r="BF137" s="135">
        <v>0.12358230000000001</v>
      </c>
      <c r="BG137" s="136"/>
      <c r="BH137" s="136"/>
      <c r="BI137" s="136"/>
      <c r="BJ137" s="136"/>
      <c r="BK137" s="135">
        <v>0.1054702</v>
      </c>
      <c r="BL137" s="136"/>
      <c r="BM137" s="136"/>
    </row>
    <row r="138" spans="1:65">
      <c r="A138">
        <v>247</v>
      </c>
      <c r="B138" s="128" t="s">
        <v>2628</v>
      </c>
      <c r="C138" s="137">
        <v>1.4053049999999999E-2</v>
      </c>
      <c r="D138" s="137">
        <v>7.4999999999999997E-3</v>
      </c>
      <c r="E138" s="137">
        <v>1.407164E-2</v>
      </c>
      <c r="F138" s="137">
        <v>-4.401878E-2</v>
      </c>
      <c r="G138" s="137">
        <v>1.444514E-2</v>
      </c>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38"/>
      <c r="BC138" s="138"/>
      <c r="BD138" s="138"/>
      <c r="BE138" s="138"/>
      <c r="BF138" s="137">
        <v>-2.5499999999999998E-2</v>
      </c>
      <c r="BG138" s="138"/>
      <c r="BH138" s="138"/>
      <c r="BI138" s="138"/>
      <c r="BJ138" s="138"/>
      <c r="BK138" s="137">
        <v>8.5000000000000006E-4</v>
      </c>
      <c r="BL138" s="138"/>
      <c r="BM138" s="138"/>
    </row>
    <row r="139" spans="1:65">
      <c r="A139">
        <v>246</v>
      </c>
      <c r="B139" s="128" t="s">
        <v>2629</v>
      </c>
      <c r="C139" s="135">
        <v>1.3779970000000001E-2</v>
      </c>
      <c r="D139" s="135">
        <v>5.5000000000000014E-3</v>
      </c>
      <c r="E139" s="135">
        <v>1.381041E-2</v>
      </c>
      <c r="F139" s="135">
        <v>5.7073520000000003E-2</v>
      </c>
      <c r="G139" s="135">
        <v>-2.098212E-2</v>
      </c>
      <c r="H139" s="136"/>
      <c r="I139" s="136"/>
      <c r="J139" s="136"/>
      <c r="K139" s="136"/>
      <c r="L139" s="136"/>
      <c r="M139" s="136"/>
      <c r="N139" s="136"/>
      <c r="O139" s="136"/>
      <c r="P139" s="136"/>
      <c r="Q139" s="136"/>
      <c r="R139" s="136"/>
      <c r="S139" s="136"/>
      <c r="T139" s="136"/>
      <c r="U139" s="136"/>
      <c r="V139" s="136"/>
      <c r="W139" s="136"/>
      <c r="X139" s="136"/>
      <c r="Y139" s="136"/>
      <c r="Z139" s="136"/>
      <c r="AA139" s="136"/>
      <c r="AB139" s="136"/>
      <c r="AC139" s="136"/>
      <c r="AD139" s="136"/>
      <c r="AE139" s="136"/>
      <c r="AF139" s="136"/>
      <c r="AG139" s="136"/>
      <c r="AH139" s="136"/>
      <c r="AI139" s="136"/>
      <c r="AJ139" s="136"/>
      <c r="AK139" s="136"/>
      <c r="AL139" s="136"/>
      <c r="AM139" s="136"/>
      <c r="AN139" s="136"/>
      <c r="AO139" s="136"/>
      <c r="AP139" s="136"/>
      <c r="AQ139" s="136"/>
      <c r="AR139" s="136"/>
      <c r="AS139" s="136"/>
      <c r="AT139" s="136"/>
      <c r="AU139" s="136"/>
      <c r="AV139" s="136"/>
      <c r="AW139" s="136"/>
      <c r="AX139" s="136"/>
      <c r="AY139" s="136"/>
      <c r="AZ139" s="136"/>
      <c r="BA139" s="136"/>
      <c r="BB139" s="136"/>
      <c r="BC139" s="136"/>
      <c r="BD139" s="136"/>
      <c r="BE139" s="136"/>
      <c r="BF139" s="135">
        <v>5.7741800000000003E-2</v>
      </c>
      <c r="BG139" s="136"/>
      <c r="BH139" s="136"/>
      <c r="BI139" s="136"/>
      <c r="BJ139" s="136"/>
      <c r="BK139" s="135">
        <v>4.2430700000000002E-2</v>
      </c>
      <c r="BL139" s="136"/>
      <c r="BM139" s="136"/>
    </row>
    <row r="140" spans="1:65">
      <c r="A140">
        <v>245</v>
      </c>
      <c r="B140" s="128" t="s">
        <v>2630</v>
      </c>
      <c r="C140" s="137">
        <v>1.46833E-2</v>
      </c>
      <c r="D140" s="137">
        <v>3.5999999999999999E-3</v>
      </c>
      <c r="E140" s="137">
        <v>1.4735720000000001E-2</v>
      </c>
      <c r="F140" s="137">
        <v>4.8224820000000002E-2</v>
      </c>
      <c r="G140" s="137">
        <v>6.0579969999999997E-2</v>
      </c>
      <c r="H140" s="138"/>
      <c r="I140" s="138"/>
      <c r="J140" s="138"/>
      <c r="K140" s="138"/>
      <c r="L140" s="138"/>
      <c r="M140" s="138"/>
      <c r="N140" s="138"/>
      <c r="O140" s="138"/>
      <c r="P140" s="138"/>
      <c r="Q140" s="138"/>
      <c r="R140" s="138"/>
      <c r="S140" s="138"/>
      <c r="T140" s="138"/>
      <c r="U140" s="138"/>
      <c r="V140" s="138"/>
      <c r="W140" s="138"/>
      <c r="X140" s="138"/>
      <c r="Y140" s="138"/>
      <c r="Z140" s="138"/>
      <c r="AA140" s="138"/>
      <c r="AB140" s="138"/>
      <c r="AC140" s="138"/>
      <c r="AD140" s="138"/>
      <c r="AE140" s="138"/>
      <c r="AF140" s="138"/>
      <c r="AG140" s="138"/>
      <c r="AH140" s="138"/>
      <c r="AI140" s="138"/>
      <c r="AJ140" s="138"/>
      <c r="AK140" s="138"/>
      <c r="AL140" s="138"/>
      <c r="AM140" s="138"/>
      <c r="AN140" s="138"/>
      <c r="AO140" s="138"/>
      <c r="AP140" s="138"/>
      <c r="AQ140" s="138"/>
      <c r="AR140" s="138"/>
      <c r="AS140" s="138"/>
      <c r="AT140" s="138"/>
      <c r="AU140" s="138"/>
      <c r="AV140" s="138"/>
      <c r="AW140" s="138"/>
      <c r="AX140" s="138"/>
      <c r="AY140" s="138"/>
      <c r="AZ140" s="138"/>
      <c r="BA140" s="138"/>
      <c r="BB140" s="138"/>
      <c r="BC140" s="138"/>
      <c r="BD140" s="138"/>
      <c r="BE140" s="138"/>
      <c r="BF140" s="137">
        <v>5.2335600000000003E-2</v>
      </c>
      <c r="BG140" s="138"/>
      <c r="BH140" s="138"/>
      <c r="BI140" s="138"/>
      <c r="BJ140" s="138"/>
      <c r="BK140" s="137">
        <v>6.6945499999999991E-2</v>
      </c>
      <c r="BL140" s="138"/>
      <c r="BM140" s="138"/>
    </row>
    <row r="141" spans="1:65">
      <c r="A141">
        <v>244</v>
      </c>
      <c r="B141" s="128" t="s">
        <v>2631</v>
      </c>
      <c r="C141" s="135">
        <v>1.4286689999999999E-2</v>
      </c>
      <c r="D141" s="135">
        <v>5.8999999999999999E-3</v>
      </c>
      <c r="E141" s="135">
        <v>1.4293169999999999E-2</v>
      </c>
      <c r="F141" s="135">
        <v>0.14726412999999999</v>
      </c>
      <c r="G141" s="135">
        <v>-5.3274660000000001E-2</v>
      </c>
      <c r="H141" s="136"/>
      <c r="I141" s="136"/>
      <c r="J141" s="136"/>
      <c r="K141" s="136"/>
      <c r="L141" s="136"/>
      <c r="M141" s="136"/>
      <c r="N141" s="136"/>
      <c r="O141" s="136"/>
      <c r="P141" s="136"/>
      <c r="Q141" s="136"/>
      <c r="R141" s="136"/>
      <c r="S141" s="136"/>
      <c r="T141" s="136"/>
      <c r="U141" s="136"/>
      <c r="V141" s="136"/>
      <c r="W141" s="136"/>
      <c r="X141" s="136"/>
      <c r="Y141" s="136"/>
      <c r="Z141" s="136"/>
      <c r="AA141" s="136"/>
      <c r="AB141" s="136"/>
      <c r="AC141" s="136"/>
      <c r="AD141" s="136"/>
      <c r="AE141" s="136"/>
      <c r="AF141" s="136"/>
      <c r="AG141" s="136"/>
      <c r="AH141" s="136"/>
      <c r="AI141" s="136"/>
      <c r="AJ141" s="136"/>
      <c r="AK141" s="136"/>
      <c r="AL141" s="136"/>
      <c r="AM141" s="136"/>
      <c r="AN141" s="136"/>
      <c r="AO141" s="136"/>
      <c r="AP141" s="136"/>
      <c r="AQ141" s="136"/>
      <c r="AR141" s="136"/>
      <c r="AS141" s="136"/>
      <c r="AT141" s="136"/>
      <c r="AU141" s="136"/>
      <c r="AV141" s="136"/>
      <c r="AW141" s="136"/>
      <c r="AX141" s="136"/>
      <c r="AY141" s="136"/>
      <c r="AZ141" s="136"/>
      <c r="BA141" s="136"/>
      <c r="BB141" s="136"/>
      <c r="BC141" s="136"/>
      <c r="BD141" s="136"/>
      <c r="BE141" s="136"/>
      <c r="BF141" s="135">
        <v>0.1105773</v>
      </c>
      <c r="BG141" s="136"/>
      <c r="BH141" s="136"/>
      <c r="BI141" s="136"/>
      <c r="BJ141" s="136"/>
      <c r="BK141" s="135">
        <v>0.11297889999999999</v>
      </c>
      <c r="BL141" s="136"/>
      <c r="BM141" s="136"/>
    </row>
    <row r="142" spans="1:65">
      <c r="A142">
        <v>243</v>
      </c>
      <c r="B142" s="128" t="s">
        <v>2632</v>
      </c>
      <c r="C142" s="137">
        <v>1.139419E-2</v>
      </c>
      <c r="D142" s="137">
        <v>4.0999999999999986E-3</v>
      </c>
      <c r="E142" s="137">
        <v>1.145063E-2</v>
      </c>
      <c r="F142" s="137">
        <v>5.92948E-3</v>
      </c>
      <c r="G142" s="137">
        <v>-3.6326710000000012E-2</v>
      </c>
      <c r="H142" s="138"/>
      <c r="I142" s="138"/>
      <c r="J142" s="138"/>
      <c r="K142" s="138"/>
      <c r="L142" s="138"/>
      <c r="M142" s="138"/>
      <c r="N142" s="138"/>
      <c r="O142" s="138"/>
      <c r="P142" s="138"/>
      <c r="Q142" s="138"/>
      <c r="R142" s="138"/>
      <c r="S142" s="138"/>
      <c r="T142" s="138"/>
      <c r="U142" s="138"/>
      <c r="V142" s="138"/>
      <c r="W142" s="138"/>
      <c r="X142" s="138"/>
      <c r="Y142" s="138"/>
      <c r="Z142" s="138"/>
      <c r="AA142" s="138"/>
      <c r="AB142" s="138"/>
      <c r="AC142" s="137">
        <v>1.18207E-2</v>
      </c>
      <c r="AD142" s="138"/>
      <c r="AE142" s="138"/>
      <c r="AF142" s="138"/>
      <c r="AG142" s="138"/>
      <c r="AH142" s="138"/>
      <c r="AI142" s="138"/>
      <c r="AJ142" s="138"/>
      <c r="AK142" s="138"/>
      <c r="AL142" s="138"/>
      <c r="AM142" s="138"/>
      <c r="AN142" s="138"/>
      <c r="AO142" s="138"/>
      <c r="AP142" s="138"/>
      <c r="AQ142" s="138"/>
      <c r="AR142" s="138"/>
      <c r="AS142" s="138"/>
      <c r="AT142" s="138"/>
      <c r="AU142" s="138"/>
      <c r="AV142" s="138"/>
      <c r="AW142" s="138"/>
      <c r="AX142" s="138"/>
      <c r="AY142" s="138"/>
      <c r="AZ142" s="138"/>
      <c r="BA142" s="138"/>
      <c r="BB142" s="138"/>
      <c r="BC142" s="138"/>
      <c r="BD142" s="138"/>
      <c r="BE142" s="138"/>
      <c r="BF142" s="137">
        <v>2.34205E-2</v>
      </c>
      <c r="BG142" s="138"/>
      <c r="BH142" s="138"/>
      <c r="BI142" s="138"/>
      <c r="BJ142" s="138"/>
      <c r="BK142" s="137">
        <v>4.8642600000000001E-2</v>
      </c>
      <c r="BL142" s="138"/>
      <c r="BM142" s="138"/>
    </row>
    <row r="143" spans="1:65">
      <c r="A143">
        <v>242</v>
      </c>
      <c r="B143" s="128" t="s">
        <v>2633</v>
      </c>
      <c r="C143" s="135">
        <v>1.421028E-2</v>
      </c>
      <c r="D143" s="135">
        <v>4.3E-3</v>
      </c>
      <c r="E143" s="135">
        <v>1.4223019999999999E-2</v>
      </c>
      <c r="F143" s="135">
        <v>-1.7052919999999999E-2</v>
      </c>
      <c r="G143" s="135">
        <v>1.7279329999999999E-2</v>
      </c>
      <c r="H143" s="136"/>
      <c r="I143" s="136"/>
      <c r="J143" s="136"/>
      <c r="K143" s="136"/>
      <c r="L143" s="136"/>
      <c r="M143" s="136"/>
      <c r="N143" s="136"/>
      <c r="O143" s="136"/>
      <c r="P143" s="136"/>
      <c r="Q143" s="136"/>
      <c r="R143" s="136"/>
      <c r="S143" s="136"/>
      <c r="T143" s="136"/>
      <c r="U143" s="136"/>
      <c r="V143" s="136"/>
      <c r="W143" s="136"/>
      <c r="X143" s="136"/>
      <c r="Y143" s="136"/>
      <c r="Z143" s="136"/>
      <c r="AA143" s="136"/>
      <c r="AB143" s="136"/>
      <c r="AC143" s="135">
        <v>1.1681E-2</v>
      </c>
      <c r="AD143" s="136"/>
      <c r="AE143" s="136"/>
      <c r="AF143" s="136"/>
      <c r="AG143" s="136"/>
      <c r="AH143" s="136"/>
      <c r="AI143" s="136"/>
      <c r="AJ143" s="136"/>
      <c r="AK143" s="136"/>
      <c r="AL143" s="136"/>
      <c r="AM143" s="136"/>
      <c r="AN143" s="136"/>
      <c r="AO143" s="136"/>
      <c r="AP143" s="136"/>
      <c r="AQ143" s="136"/>
      <c r="AR143" s="136"/>
      <c r="AS143" s="136"/>
      <c r="AT143" s="136"/>
      <c r="AU143" s="136"/>
      <c r="AV143" s="136"/>
      <c r="AW143" s="136"/>
      <c r="AX143" s="136"/>
      <c r="AY143" s="136"/>
      <c r="AZ143" s="136"/>
      <c r="BA143" s="136"/>
      <c r="BB143" s="136"/>
      <c r="BC143" s="136"/>
      <c r="BD143" s="136"/>
      <c r="BE143" s="136"/>
      <c r="BF143" s="135">
        <v>7.1500000000000001E-3</v>
      </c>
      <c r="BG143" s="136"/>
      <c r="BH143" s="136"/>
      <c r="BI143" s="136"/>
      <c r="BJ143" s="136"/>
      <c r="BK143" s="135">
        <v>8.9619999999999995E-3</v>
      </c>
      <c r="BL143" s="136"/>
      <c r="BM143" s="136"/>
    </row>
    <row r="144" spans="1:65">
      <c r="A144">
        <v>241</v>
      </c>
      <c r="B144" s="128" t="s">
        <v>2634</v>
      </c>
      <c r="C144" s="137">
        <v>1.0781509999999999E-2</v>
      </c>
      <c r="D144" s="137">
        <v>2.0999999999999999E-3</v>
      </c>
      <c r="E144" s="137">
        <v>1.077878E-2</v>
      </c>
      <c r="F144" s="137">
        <v>6.3539520000000002E-2</v>
      </c>
      <c r="G144" s="137">
        <v>-3.8298659999999998E-2</v>
      </c>
      <c r="H144" s="138"/>
      <c r="I144" s="138"/>
      <c r="J144" s="138"/>
      <c r="K144" s="138"/>
      <c r="L144" s="138"/>
      <c r="M144" s="138"/>
      <c r="N144" s="138"/>
      <c r="O144" s="138"/>
      <c r="P144" s="138"/>
      <c r="Q144" s="138"/>
      <c r="R144" s="138"/>
      <c r="S144" s="138"/>
      <c r="T144" s="138"/>
      <c r="U144" s="138"/>
      <c r="V144" s="138"/>
      <c r="W144" s="138"/>
      <c r="X144" s="138"/>
      <c r="Y144" s="138"/>
      <c r="Z144" s="138"/>
      <c r="AA144" s="138"/>
      <c r="AB144" s="138"/>
      <c r="AC144" s="137">
        <v>1.091E-2</v>
      </c>
      <c r="AD144" s="138"/>
      <c r="AE144" s="138"/>
      <c r="AF144" s="138"/>
      <c r="AG144" s="138"/>
      <c r="AH144" s="138"/>
      <c r="AI144" s="138"/>
      <c r="AJ144" s="138"/>
      <c r="AK144" s="138"/>
      <c r="AL144" s="138"/>
      <c r="AM144" s="138"/>
      <c r="AN144" s="138"/>
      <c r="AO144" s="138"/>
      <c r="AP144" s="138"/>
      <c r="AQ144" s="138"/>
      <c r="AR144" s="138"/>
      <c r="AS144" s="138"/>
      <c r="AT144" s="138"/>
      <c r="AU144" s="138"/>
      <c r="AV144" s="138"/>
      <c r="AW144" s="138"/>
      <c r="AX144" s="138"/>
      <c r="AY144" s="138"/>
      <c r="AZ144" s="138"/>
      <c r="BA144" s="138"/>
      <c r="BB144" s="138"/>
      <c r="BC144" s="138"/>
      <c r="BD144" s="138"/>
      <c r="BE144" s="138"/>
      <c r="BF144" s="137">
        <v>3.9536500000000002E-2</v>
      </c>
      <c r="BG144" s="138"/>
      <c r="BH144" s="138"/>
      <c r="BI144" s="138"/>
      <c r="BJ144" s="138"/>
      <c r="BK144" s="137">
        <v>4.5241900000000002E-2</v>
      </c>
      <c r="BL144" s="138"/>
      <c r="BM144" s="138"/>
    </row>
    <row r="145" spans="1:65">
      <c r="A145">
        <v>240</v>
      </c>
      <c r="B145" s="128" t="s">
        <v>2635</v>
      </c>
      <c r="C145" s="135">
        <v>1.27838E-2</v>
      </c>
      <c r="D145" s="135">
        <v>1E-3</v>
      </c>
      <c r="E145" s="135">
        <v>1.2813659999999999E-2</v>
      </c>
      <c r="F145" s="135">
        <v>-9.4971639999999996E-2</v>
      </c>
      <c r="G145" s="135">
        <v>0.10113919</v>
      </c>
      <c r="H145" s="136"/>
      <c r="I145" s="136"/>
      <c r="J145" s="136"/>
      <c r="K145" s="136"/>
      <c r="L145" s="136"/>
      <c r="M145" s="136"/>
      <c r="N145" s="136"/>
      <c r="O145" s="136"/>
      <c r="P145" s="136"/>
      <c r="Q145" s="136"/>
      <c r="R145" s="136"/>
      <c r="S145" s="136"/>
      <c r="T145" s="136"/>
      <c r="U145" s="136"/>
      <c r="V145" s="136"/>
      <c r="W145" s="136"/>
      <c r="X145" s="136"/>
      <c r="Y145" s="136"/>
      <c r="Z145" s="136"/>
      <c r="AA145" s="136"/>
      <c r="AB145" s="136"/>
      <c r="AC145" s="135">
        <v>1.2697999999999999E-2</v>
      </c>
      <c r="AD145" s="136"/>
      <c r="AE145" s="136"/>
      <c r="AF145" s="136"/>
      <c r="AG145" s="136"/>
      <c r="AH145" s="136"/>
      <c r="AI145" s="136"/>
      <c r="AJ145" s="136"/>
      <c r="AK145" s="136"/>
      <c r="AL145" s="136"/>
      <c r="AM145" s="136"/>
      <c r="AN145" s="136"/>
      <c r="AO145" s="136"/>
      <c r="AP145" s="136"/>
      <c r="AQ145" s="136"/>
      <c r="AR145" s="136"/>
      <c r="AS145" s="136"/>
      <c r="AT145" s="136"/>
      <c r="AU145" s="136"/>
      <c r="AV145" s="136"/>
      <c r="AW145" s="136"/>
      <c r="AX145" s="136"/>
      <c r="AY145" s="136"/>
      <c r="AZ145" s="136"/>
      <c r="BA145" s="136"/>
      <c r="BB145" s="136"/>
      <c r="BC145" s="136"/>
      <c r="BD145" s="136"/>
      <c r="BE145" s="136"/>
      <c r="BF145" s="135">
        <v>-7.1800000000000003E-2</v>
      </c>
      <c r="BG145" s="136"/>
      <c r="BH145" s="136"/>
      <c r="BI145" s="136"/>
      <c r="BJ145" s="136"/>
      <c r="BK145" s="135">
        <v>-6.8600000000000008E-2</v>
      </c>
      <c r="BL145" s="136"/>
      <c r="BM145" s="136"/>
    </row>
    <row r="146" spans="1:65">
      <c r="A146">
        <v>239</v>
      </c>
      <c r="B146" s="128" t="s">
        <v>2636</v>
      </c>
      <c r="C146" s="137">
        <v>1.1838069999999999E-2</v>
      </c>
      <c r="D146" s="137">
        <v>-2.0999999999999999E-3</v>
      </c>
      <c r="E146" s="137">
        <v>1.1843940000000001E-2</v>
      </c>
      <c r="F146" s="137">
        <v>2.7544499999999999E-3</v>
      </c>
      <c r="G146" s="137">
        <v>-5.9204519999999997E-2</v>
      </c>
      <c r="H146" s="138"/>
      <c r="I146" s="138"/>
      <c r="J146" s="138"/>
      <c r="K146" s="138"/>
      <c r="L146" s="138"/>
      <c r="M146" s="138"/>
      <c r="N146" s="138"/>
      <c r="O146" s="138"/>
      <c r="P146" s="138"/>
      <c r="Q146" s="138"/>
      <c r="R146" s="138"/>
      <c r="S146" s="138"/>
      <c r="T146" s="138"/>
      <c r="U146" s="138"/>
      <c r="V146" s="138"/>
      <c r="W146" s="138"/>
      <c r="X146" s="138"/>
      <c r="Y146" s="138"/>
      <c r="Z146" s="138"/>
      <c r="AA146" s="138"/>
      <c r="AB146" s="138"/>
      <c r="AC146" s="137">
        <v>1.1697000000000001E-2</v>
      </c>
      <c r="AD146" s="138"/>
      <c r="AE146" s="138"/>
      <c r="AF146" s="138"/>
      <c r="AG146" s="138"/>
      <c r="AH146" s="138"/>
      <c r="AI146" s="138"/>
      <c r="AJ146" s="138"/>
      <c r="AK146" s="138"/>
      <c r="AL146" s="138"/>
      <c r="AM146" s="138"/>
      <c r="AN146" s="138"/>
      <c r="AO146" s="138"/>
      <c r="AP146" s="138"/>
      <c r="AQ146" s="138"/>
      <c r="AR146" s="138"/>
      <c r="AS146" s="138"/>
      <c r="AT146" s="138"/>
      <c r="AU146" s="138"/>
      <c r="AV146" s="138"/>
      <c r="AW146" s="138"/>
      <c r="AX146" s="138"/>
      <c r="AY146" s="138"/>
      <c r="AZ146" s="138"/>
      <c r="BA146" s="138"/>
      <c r="BB146" s="138"/>
      <c r="BC146" s="138"/>
      <c r="BD146" s="138"/>
      <c r="BE146" s="138"/>
      <c r="BF146" s="137">
        <v>-7.4000000000000003E-3</v>
      </c>
      <c r="BG146" s="138"/>
      <c r="BH146" s="138"/>
      <c r="BI146" s="138"/>
      <c r="BJ146" s="138"/>
      <c r="BK146" s="137">
        <v>3.01254E-2</v>
      </c>
      <c r="BL146" s="138"/>
      <c r="BM146" s="138"/>
    </row>
    <row r="147" spans="1:65">
      <c r="A147">
        <v>238</v>
      </c>
      <c r="B147" s="128" t="s">
        <v>2637</v>
      </c>
      <c r="C147" s="135">
        <v>1.1688870000000001E-2</v>
      </c>
      <c r="D147" s="135">
        <v>1.9E-3</v>
      </c>
      <c r="E147" s="135">
        <v>1.1699660000000001E-2</v>
      </c>
      <c r="F147" s="135">
        <v>1.218815E-2</v>
      </c>
      <c r="G147" s="135">
        <v>5.4983099999999993E-3</v>
      </c>
      <c r="H147" s="136"/>
      <c r="I147" s="136"/>
      <c r="J147" s="136"/>
      <c r="K147" s="136"/>
      <c r="L147" s="136"/>
      <c r="M147" s="136"/>
      <c r="N147" s="136"/>
      <c r="O147" s="136"/>
      <c r="P147" s="136"/>
      <c r="Q147" s="136"/>
      <c r="R147" s="136"/>
      <c r="S147" s="136"/>
      <c r="T147" s="136"/>
      <c r="U147" s="136"/>
      <c r="V147" s="136"/>
      <c r="W147" s="136"/>
      <c r="X147" s="136"/>
      <c r="Y147" s="136"/>
      <c r="Z147" s="136"/>
      <c r="AA147" s="136"/>
      <c r="AB147" s="136"/>
      <c r="AC147" s="135">
        <v>1.1598000000000001E-2</v>
      </c>
      <c r="AD147" s="136"/>
      <c r="AE147" s="136"/>
      <c r="AF147" s="136"/>
      <c r="AG147" s="136"/>
      <c r="AH147" s="136"/>
      <c r="AI147" s="136"/>
      <c r="AJ147" s="136"/>
      <c r="AK147" s="136"/>
      <c r="AL147" s="136"/>
      <c r="AM147" s="136"/>
      <c r="AN147" s="136"/>
      <c r="AO147" s="136"/>
      <c r="AP147" s="136"/>
      <c r="AQ147" s="136"/>
      <c r="AR147" s="136"/>
      <c r="AS147" s="136"/>
      <c r="AT147" s="136"/>
      <c r="AU147" s="136"/>
      <c r="AV147" s="136"/>
      <c r="AW147" s="136"/>
      <c r="AX147" s="136"/>
      <c r="AY147" s="136"/>
      <c r="AZ147" s="136"/>
      <c r="BA147" s="136"/>
      <c r="BB147" s="136"/>
      <c r="BC147" s="136"/>
      <c r="BD147" s="136"/>
      <c r="BE147" s="136"/>
      <c r="BF147" s="135">
        <v>2.59221E-2</v>
      </c>
      <c r="BG147" s="136"/>
      <c r="BH147" s="136"/>
      <c r="BI147" s="136"/>
      <c r="BJ147" s="136"/>
      <c r="BK147" s="135">
        <v>-4.5999999999999999E-3</v>
      </c>
      <c r="BL147" s="136"/>
      <c r="BM147" s="136"/>
    </row>
    <row r="148" spans="1:65">
      <c r="A148">
        <v>237</v>
      </c>
      <c r="B148" s="128" t="s">
        <v>2638</v>
      </c>
      <c r="C148" s="137">
        <v>1.2531520000000001E-2</v>
      </c>
      <c r="D148" s="137">
        <v>5.0000000000000001E-4</v>
      </c>
      <c r="E148" s="137">
        <v>1.256265E-2</v>
      </c>
      <c r="F148" s="137">
        <v>-2.2787640000000001E-2</v>
      </c>
      <c r="G148" s="137">
        <v>-1.718592E-2</v>
      </c>
      <c r="H148" s="138"/>
      <c r="I148" s="138"/>
      <c r="J148" s="138"/>
      <c r="K148" s="138"/>
      <c r="L148" s="138"/>
      <c r="M148" s="138"/>
      <c r="N148" s="138"/>
      <c r="O148" s="138"/>
      <c r="P148" s="138"/>
      <c r="Q148" s="138"/>
      <c r="R148" s="138"/>
      <c r="S148" s="138"/>
      <c r="T148" s="138"/>
      <c r="U148" s="138"/>
      <c r="V148" s="138"/>
      <c r="W148" s="138"/>
      <c r="X148" s="138"/>
      <c r="Y148" s="138"/>
      <c r="Z148" s="138"/>
      <c r="AA148" s="138"/>
      <c r="AB148" s="138"/>
      <c r="AC148" s="137">
        <v>1.2196E-2</v>
      </c>
      <c r="AD148" s="138"/>
      <c r="AE148" s="138"/>
      <c r="AF148" s="138"/>
      <c r="AG148" s="138"/>
      <c r="AH148" s="138"/>
      <c r="AI148" s="138"/>
      <c r="AJ148" s="138"/>
      <c r="AK148" s="138"/>
      <c r="AL148" s="138"/>
      <c r="AM148" s="138"/>
      <c r="AN148" s="138"/>
      <c r="AO148" s="138"/>
      <c r="AP148" s="138"/>
      <c r="AQ148" s="138"/>
      <c r="AR148" s="138"/>
      <c r="AS148" s="138"/>
      <c r="AT148" s="138"/>
      <c r="AU148" s="138"/>
      <c r="AV148" s="138"/>
      <c r="AW148" s="138"/>
      <c r="AX148" s="138"/>
      <c r="AY148" s="138"/>
      <c r="AZ148" s="138"/>
      <c r="BA148" s="138"/>
      <c r="BB148" s="138"/>
      <c r="BC148" s="138"/>
      <c r="BD148" s="138"/>
      <c r="BE148" s="138"/>
      <c r="BF148" s="137">
        <v>3.1825300000000001E-2</v>
      </c>
      <c r="BG148" s="138"/>
      <c r="BH148" s="138"/>
      <c r="BI148" s="138"/>
      <c r="BJ148" s="138"/>
      <c r="BK148" s="137">
        <v>-3.0800000000000001E-2</v>
      </c>
      <c r="BL148" s="138"/>
      <c r="BM148" s="138"/>
    </row>
    <row r="149" spans="1:65">
      <c r="A149">
        <v>236</v>
      </c>
      <c r="B149" s="128" t="s">
        <v>2639</v>
      </c>
      <c r="C149" s="135">
        <v>1.052925E-2</v>
      </c>
      <c r="D149" s="135">
        <v>2.0999999999999999E-3</v>
      </c>
      <c r="E149" s="135">
        <v>1.05731E-2</v>
      </c>
      <c r="F149" s="135">
        <v>5.9941100000000004E-3</v>
      </c>
      <c r="G149" s="135">
        <v>1.6551340000000001E-2</v>
      </c>
      <c r="H149" s="136"/>
      <c r="I149" s="136"/>
      <c r="J149" s="136"/>
      <c r="K149" s="136"/>
      <c r="L149" s="136"/>
      <c r="M149" s="136"/>
      <c r="N149" s="136"/>
      <c r="O149" s="136"/>
      <c r="P149" s="136"/>
      <c r="Q149" s="136"/>
      <c r="R149" s="136"/>
      <c r="S149" s="136"/>
      <c r="T149" s="136"/>
      <c r="U149" s="136"/>
      <c r="V149" s="136"/>
      <c r="W149" s="136"/>
      <c r="X149" s="136"/>
      <c r="Y149" s="136"/>
      <c r="Z149" s="136"/>
      <c r="AA149" s="136"/>
      <c r="AB149" s="136"/>
      <c r="AC149" s="135">
        <v>1.0498E-2</v>
      </c>
      <c r="AD149" s="136"/>
      <c r="AE149" s="136"/>
      <c r="AF149" s="136"/>
      <c r="AG149" s="136"/>
      <c r="AH149" s="136"/>
      <c r="AI149" s="136"/>
      <c r="AJ149" s="136"/>
      <c r="AK149" s="136"/>
      <c r="AL149" s="136"/>
      <c r="AM149" s="136"/>
      <c r="AN149" s="136"/>
      <c r="AO149" s="136"/>
      <c r="AP149" s="136"/>
      <c r="AQ149" s="136"/>
      <c r="AR149" s="136"/>
      <c r="AS149" s="136"/>
      <c r="AT149" s="136"/>
      <c r="AU149" s="136"/>
      <c r="AV149" s="136"/>
      <c r="AW149" s="136"/>
      <c r="AX149" s="136"/>
      <c r="AY149" s="136"/>
      <c r="AZ149" s="136"/>
      <c r="BA149" s="136"/>
      <c r="BB149" s="136"/>
      <c r="BC149" s="136"/>
      <c r="BD149" s="136"/>
      <c r="BE149" s="136"/>
      <c r="BF149" s="135">
        <v>2.9269999999999999E-3</v>
      </c>
      <c r="BG149" s="136"/>
      <c r="BH149" s="136"/>
      <c r="BI149" s="136"/>
      <c r="BJ149" s="136"/>
      <c r="BK149" s="135">
        <v>2.0419400000000001E-2</v>
      </c>
      <c r="BL149" s="136"/>
      <c r="BM149" s="136"/>
    </row>
    <row r="150" spans="1:65">
      <c r="A150">
        <v>235</v>
      </c>
      <c r="B150" s="128" t="s">
        <v>2640</v>
      </c>
      <c r="C150" s="137">
        <v>1.091981E-2</v>
      </c>
      <c r="D150" s="137">
        <v>3.3E-3</v>
      </c>
      <c r="E150" s="137">
        <v>1.0942439999999999E-2</v>
      </c>
      <c r="F150" s="137">
        <v>7.7186180000000007E-2</v>
      </c>
      <c r="G150" s="137">
        <v>-1.4350109999999999E-2</v>
      </c>
      <c r="H150" s="138"/>
      <c r="I150" s="138"/>
      <c r="J150" s="138"/>
      <c r="K150" s="138"/>
      <c r="L150" s="138"/>
      <c r="M150" s="138"/>
      <c r="N150" s="138"/>
      <c r="O150" s="138"/>
      <c r="P150" s="138"/>
      <c r="Q150" s="138"/>
      <c r="R150" s="138"/>
      <c r="S150" s="138"/>
      <c r="T150" s="138"/>
      <c r="U150" s="138"/>
      <c r="V150" s="138"/>
      <c r="W150" s="138"/>
      <c r="X150" s="138"/>
      <c r="Y150" s="138"/>
      <c r="Z150" s="138"/>
      <c r="AA150" s="138"/>
      <c r="AB150" s="138"/>
      <c r="AC150" s="137">
        <v>1.0696000000000001E-2</v>
      </c>
      <c r="AD150" s="138"/>
      <c r="AE150" s="138"/>
      <c r="AF150" s="138"/>
      <c r="AG150" s="138"/>
      <c r="AH150" s="138"/>
      <c r="AI150" s="138"/>
      <c r="AJ150" s="138"/>
      <c r="AK150" s="138"/>
      <c r="AL150" s="138"/>
      <c r="AM150" s="138"/>
      <c r="AN150" s="138"/>
      <c r="AO150" s="138"/>
      <c r="AP150" s="138"/>
      <c r="AQ150" s="138"/>
      <c r="AR150" s="138"/>
      <c r="AS150" s="138"/>
      <c r="AT150" s="138"/>
      <c r="AU150" s="138"/>
      <c r="AV150" s="138"/>
      <c r="AW150" s="138"/>
      <c r="AX150" s="138"/>
      <c r="AY150" s="138"/>
      <c r="AZ150" s="138"/>
      <c r="BA150" s="138"/>
      <c r="BB150" s="138"/>
      <c r="BC150" s="138"/>
      <c r="BD150" s="138"/>
      <c r="BE150" s="138"/>
      <c r="BF150" s="137">
        <v>3.5432400000000003E-2</v>
      </c>
      <c r="BG150" s="138"/>
      <c r="BH150" s="138"/>
      <c r="BI150" s="138"/>
      <c r="BJ150" s="138"/>
      <c r="BK150" s="137">
        <v>3.3530600000000001E-2</v>
      </c>
      <c r="BL150" s="138"/>
      <c r="BM150" s="138"/>
    </row>
    <row r="151" spans="1:65">
      <c r="A151">
        <v>234</v>
      </c>
      <c r="B151" s="128" t="s">
        <v>2641</v>
      </c>
      <c r="C151" s="135">
        <v>1.0191209999999999E-2</v>
      </c>
      <c r="D151" s="135">
        <v>3.0999999999999999E-3</v>
      </c>
      <c r="E151" s="135">
        <v>1.0206049999999999E-2</v>
      </c>
      <c r="F151" s="135">
        <v>6.7979120000000004E-2</v>
      </c>
      <c r="G151" s="135">
        <v>1.110593E-2</v>
      </c>
      <c r="H151" s="136"/>
      <c r="I151" s="136"/>
      <c r="J151" s="136"/>
      <c r="K151" s="136"/>
      <c r="L151" s="136"/>
      <c r="M151" s="136"/>
      <c r="N151" s="136"/>
      <c r="O151" s="136"/>
      <c r="P151" s="136"/>
      <c r="Q151" s="136"/>
      <c r="R151" s="136"/>
      <c r="S151" s="136"/>
      <c r="T151" s="136"/>
      <c r="U151" s="136"/>
      <c r="V151" s="136"/>
      <c r="W151" s="136"/>
      <c r="X151" s="136"/>
      <c r="Y151" s="136"/>
      <c r="Z151" s="136"/>
      <c r="AA151" s="136"/>
      <c r="AB151" s="136"/>
      <c r="AC151" s="135">
        <v>9.7949999999999999E-3</v>
      </c>
      <c r="AD151" s="136"/>
      <c r="AE151" s="136"/>
      <c r="AF151" s="136"/>
      <c r="AG151" s="136"/>
      <c r="AH151" s="136"/>
      <c r="AI151" s="136"/>
      <c r="AJ151" s="136"/>
      <c r="AK151" s="136"/>
      <c r="AL151" s="136"/>
      <c r="AM151" s="136"/>
      <c r="AN151" s="136"/>
      <c r="AO151" s="136"/>
      <c r="AP151" s="136"/>
      <c r="AQ151" s="136"/>
      <c r="AR151" s="136"/>
      <c r="AS151" s="136"/>
      <c r="AT151" s="136"/>
      <c r="AU151" s="136"/>
      <c r="AV151" s="136"/>
      <c r="AW151" s="136"/>
      <c r="AX151" s="136"/>
      <c r="AY151" s="136"/>
      <c r="AZ151" s="136"/>
      <c r="BA151" s="136"/>
      <c r="BB151" s="136"/>
      <c r="BC151" s="136"/>
      <c r="BD151" s="136"/>
      <c r="BE151" s="136"/>
      <c r="BF151" s="135">
        <v>5.4052900000000001E-2</v>
      </c>
      <c r="BG151" s="136"/>
      <c r="BH151" s="136"/>
      <c r="BI151" s="136"/>
      <c r="BJ151" s="136"/>
      <c r="BK151" s="135">
        <v>8.8987200000000002E-2</v>
      </c>
      <c r="BL151" s="136"/>
      <c r="BM151" s="136"/>
    </row>
    <row r="152" spans="1:65">
      <c r="A152">
        <v>233</v>
      </c>
      <c r="B152" s="128" t="s">
        <v>2642</v>
      </c>
      <c r="C152" s="137">
        <v>9.8415900000000008E-3</v>
      </c>
      <c r="D152" s="137">
        <v>4.7999999999999996E-3</v>
      </c>
      <c r="E152" s="137">
        <v>9.8788599999999997E-3</v>
      </c>
      <c r="F152" s="137">
        <v>6.061909E-2</v>
      </c>
      <c r="G152" s="137">
        <v>-1.329149E-2</v>
      </c>
      <c r="H152" s="138"/>
      <c r="I152" s="138"/>
      <c r="J152" s="138"/>
      <c r="K152" s="138"/>
      <c r="L152" s="138"/>
      <c r="M152" s="138"/>
      <c r="N152" s="138"/>
      <c r="O152" s="138"/>
      <c r="P152" s="138"/>
      <c r="Q152" s="138"/>
      <c r="R152" s="138"/>
      <c r="S152" s="138"/>
      <c r="T152" s="138"/>
      <c r="U152" s="138"/>
      <c r="V152" s="138"/>
      <c r="W152" s="138"/>
      <c r="X152" s="138"/>
      <c r="Y152" s="138"/>
      <c r="Z152" s="138"/>
      <c r="AA152" s="138"/>
      <c r="AB152" s="138"/>
      <c r="AC152" s="137">
        <v>9.6970000000000008E-3</v>
      </c>
      <c r="AD152" s="138"/>
      <c r="AE152" s="138"/>
      <c r="AF152" s="138"/>
      <c r="AG152" s="138"/>
      <c r="AH152" s="138"/>
      <c r="AI152" s="138"/>
      <c r="AJ152" s="138"/>
      <c r="AK152" s="138"/>
      <c r="AL152" s="138"/>
      <c r="AM152" s="138"/>
      <c r="AN152" s="138"/>
      <c r="AO152" s="138"/>
      <c r="AP152" s="138"/>
      <c r="AQ152" s="138"/>
      <c r="AR152" s="138"/>
      <c r="AS152" s="138"/>
      <c r="AT152" s="138"/>
      <c r="AU152" s="138"/>
      <c r="AV152" s="138"/>
      <c r="AW152" s="138"/>
      <c r="AX152" s="138"/>
      <c r="AY152" s="138"/>
      <c r="AZ152" s="138"/>
      <c r="BA152" s="138"/>
      <c r="BB152" s="138"/>
      <c r="BC152" s="138"/>
      <c r="BD152" s="138"/>
      <c r="BE152" s="138"/>
      <c r="BF152" s="137">
        <v>7.7378500000000003E-2</v>
      </c>
      <c r="BG152" s="138"/>
      <c r="BH152" s="138"/>
      <c r="BI152" s="138"/>
      <c r="BJ152" s="138"/>
      <c r="BK152" s="137">
        <v>7.1372400000000003E-2</v>
      </c>
      <c r="BL152" s="138"/>
      <c r="BM152" s="138"/>
    </row>
    <row r="153" spans="1:65">
      <c r="A153">
        <v>232</v>
      </c>
      <c r="B153" s="128" t="s">
        <v>2643</v>
      </c>
      <c r="C153" s="135">
        <v>1.0793219999999999E-2</v>
      </c>
      <c r="D153" s="135">
        <v>4.4000000000000003E-3</v>
      </c>
      <c r="E153" s="135">
        <v>1.0828030000000001E-2</v>
      </c>
      <c r="F153" s="135">
        <v>3.7750399999999999E-3</v>
      </c>
      <c r="G153" s="135">
        <v>-6.2207699999999996E-3</v>
      </c>
      <c r="H153" s="136"/>
      <c r="I153" s="136"/>
      <c r="J153" s="136"/>
      <c r="K153" s="136"/>
      <c r="L153" s="136"/>
      <c r="M153" s="136"/>
      <c r="N153" s="136"/>
      <c r="O153" s="136"/>
      <c r="P153" s="136"/>
      <c r="Q153" s="136"/>
      <c r="R153" s="136"/>
      <c r="S153" s="136"/>
      <c r="T153" s="136"/>
      <c r="U153" s="136"/>
      <c r="V153" s="136"/>
      <c r="W153" s="136"/>
      <c r="X153" s="136"/>
      <c r="Y153" s="136"/>
      <c r="Z153" s="136"/>
      <c r="AA153" s="136"/>
      <c r="AB153" s="136"/>
      <c r="AC153" s="135">
        <v>1.0495000000000001E-2</v>
      </c>
      <c r="AD153" s="136"/>
      <c r="AE153" s="136"/>
      <c r="AF153" s="136"/>
      <c r="AG153" s="136"/>
      <c r="AH153" s="136"/>
      <c r="AI153" s="136"/>
      <c r="AJ153" s="136"/>
      <c r="AK153" s="136"/>
      <c r="AL153" s="136"/>
      <c r="AM153" s="136"/>
      <c r="AN153" s="136"/>
      <c r="AO153" s="136"/>
      <c r="AP153" s="136"/>
      <c r="AQ153" s="136"/>
      <c r="AR153" s="136"/>
      <c r="AS153" s="136"/>
      <c r="AT153" s="136"/>
      <c r="AU153" s="136"/>
      <c r="AV153" s="136"/>
      <c r="AW153" s="136"/>
      <c r="AX153" s="136"/>
      <c r="AY153" s="136"/>
      <c r="AZ153" s="136"/>
      <c r="BA153" s="136"/>
      <c r="BB153" s="136"/>
      <c r="BC153" s="136"/>
      <c r="BD153" s="136"/>
      <c r="BE153" s="136"/>
      <c r="BF153" s="135">
        <v>1.7316000000000002E-2</v>
      </c>
      <c r="BG153" s="136"/>
      <c r="BH153" s="136"/>
      <c r="BI153" s="136"/>
      <c r="BJ153" s="136"/>
      <c r="BK153" s="135">
        <v>1.44133E-2</v>
      </c>
      <c r="BL153" s="136"/>
      <c r="BM153" s="136"/>
    </row>
    <row r="154" spans="1:65">
      <c r="A154">
        <v>231</v>
      </c>
      <c r="B154" s="128" t="s">
        <v>2644</v>
      </c>
      <c r="C154" s="137">
        <v>8.6982199999999996E-3</v>
      </c>
      <c r="D154" s="137">
        <v>4.4000000000000003E-3</v>
      </c>
      <c r="E154" s="137">
        <v>8.7248400000000011E-3</v>
      </c>
      <c r="F154" s="137">
        <v>-1.6784569999999999E-2</v>
      </c>
      <c r="G154" s="137">
        <v>-3.0592599999999998E-3</v>
      </c>
      <c r="H154" s="138"/>
      <c r="I154" s="138"/>
      <c r="J154" s="138"/>
      <c r="K154" s="138"/>
      <c r="L154" s="138"/>
      <c r="M154" s="138"/>
      <c r="N154" s="138"/>
      <c r="O154" s="138"/>
      <c r="P154" s="138"/>
      <c r="Q154" s="138"/>
      <c r="R154" s="138"/>
      <c r="S154" s="138"/>
      <c r="T154" s="138"/>
      <c r="U154" s="138"/>
      <c r="V154" s="138"/>
      <c r="W154" s="138"/>
      <c r="X154" s="138"/>
      <c r="Y154" s="138"/>
      <c r="Z154" s="138"/>
      <c r="AA154" s="138"/>
      <c r="AB154" s="138"/>
      <c r="AC154" s="137">
        <v>8.1930000000000006E-3</v>
      </c>
      <c r="AD154" s="138"/>
      <c r="AE154" s="138"/>
      <c r="AF154" s="138"/>
      <c r="AG154" s="138"/>
      <c r="AH154" s="138"/>
      <c r="AI154" s="138"/>
      <c r="AJ154" s="138"/>
      <c r="AK154" s="138"/>
      <c r="AL154" s="138"/>
      <c r="AM154" s="138"/>
      <c r="AN154" s="138"/>
      <c r="AO154" s="138"/>
      <c r="AP154" s="138"/>
      <c r="AQ154" s="138"/>
      <c r="AR154" s="138"/>
      <c r="AS154" s="138"/>
      <c r="AT154" s="138"/>
      <c r="AU154" s="138"/>
      <c r="AV154" s="138"/>
      <c r="AW154" s="138"/>
      <c r="AX154" s="138"/>
      <c r="AY154" s="138"/>
      <c r="AZ154" s="138"/>
      <c r="BA154" s="138"/>
      <c r="BB154" s="138"/>
      <c r="BC154" s="138"/>
      <c r="BD154" s="138"/>
      <c r="BE154" s="138"/>
      <c r="BF154" s="137">
        <v>1.43164E-2</v>
      </c>
      <c r="BG154" s="138"/>
      <c r="BH154" s="138"/>
      <c r="BI154" s="138"/>
      <c r="BJ154" s="138"/>
      <c r="BK154" s="137">
        <v>4.7154099999999997E-2</v>
      </c>
      <c r="BL154" s="138"/>
      <c r="BM154" s="138"/>
    </row>
    <row r="155" spans="1:65">
      <c r="A155">
        <v>230</v>
      </c>
      <c r="B155" s="128" t="s">
        <v>2645</v>
      </c>
      <c r="C155" s="135">
        <v>1.0494069999999999E-2</v>
      </c>
      <c r="D155" s="135">
        <v>3.7000000000000002E-3</v>
      </c>
      <c r="E155" s="135">
        <v>1.052223E-2</v>
      </c>
      <c r="F155" s="135">
        <v>4.3569139999999999E-2</v>
      </c>
      <c r="G155" s="135">
        <v>-3.2008309999999998E-2</v>
      </c>
      <c r="H155" s="136"/>
      <c r="I155" s="136"/>
      <c r="J155" s="136"/>
      <c r="K155" s="136"/>
      <c r="L155" s="136"/>
      <c r="M155" s="136"/>
      <c r="N155" s="136"/>
      <c r="O155" s="136"/>
      <c r="P155" s="136"/>
      <c r="Q155" s="136"/>
      <c r="R155" s="136"/>
      <c r="S155" s="136"/>
      <c r="T155" s="136"/>
      <c r="U155" s="136"/>
      <c r="V155" s="136"/>
      <c r="W155" s="136"/>
      <c r="X155" s="136"/>
      <c r="Y155" s="136"/>
      <c r="Z155" s="136"/>
      <c r="AA155" s="136"/>
      <c r="AB155" s="136"/>
      <c r="AC155" s="135">
        <v>1.0297000000000001E-2</v>
      </c>
      <c r="AD155" s="136"/>
      <c r="AE155" s="136"/>
      <c r="AF155" s="136"/>
      <c r="AG155" s="136"/>
      <c r="AH155" s="136"/>
      <c r="AI155" s="136"/>
      <c r="AJ155" s="136"/>
      <c r="AK155" s="136"/>
      <c r="AL155" s="136"/>
      <c r="AM155" s="136"/>
      <c r="AN155" s="136"/>
      <c r="AO155" s="136"/>
      <c r="AP155" s="136"/>
      <c r="AQ155" s="136"/>
      <c r="AR155" s="136"/>
      <c r="AS155" s="136"/>
      <c r="AT155" s="136"/>
      <c r="AU155" s="136"/>
      <c r="AV155" s="136"/>
      <c r="AW155" s="136"/>
      <c r="AX155" s="136"/>
      <c r="AY155" s="136"/>
      <c r="AZ155" s="136"/>
      <c r="BA155" s="136"/>
      <c r="BB155" s="136"/>
      <c r="BC155" s="136"/>
      <c r="BD155" s="136"/>
      <c r="BE155" s="136"/>
      <c r="BF155" s="135">
        <v>1.93183E-2</v>
      </c>
      <c r="BG155" s="136"/>
      <c r="BH155" s="136"/>
      <c r="BI155" s="136"/>
      <c r="BJ155" s="136"/>
      <c r="BK155" s="135">
        <v>4.4342199999999998E-2</v>
      </c>
      <c r="BL155" s="136"/>
      <c r="BM155" s="136"/>
    </row>
    <row r="156" spans="1:65">
      <c r="A156">
        <v>229</v>
      </c>
      <c r="B156" s="128" t="s">
        <v>2646</v>
      </c>
      <c r="C156" s="137">
        <v>9.4179699999999995E-3</v>
      </c>
      <c r="D156" s="137">
        <v>2.5000000000000001E-3</v>
      </c>
      <c r="E156" s="137">
        <v>9.4482300000000002E-3</v>
      </c>
      <c r="F156" s="137">
        <v>6.8808060000000004E-2</v>
      </c>
      <c r="G156" s="137">
        <v>-8.0472100000000008E-3</v>
      </c>
      <c r="H156" s="138"/>
      <c r="I156" s="138"/>
      <c r="J156" s="138"/>
      <c r="K156" s="138"/>
      <c r="L156" s="138"/>
      <c r="M156" s="138"/>
      <c r="N156" s="138"/>
      <c r="O156" s="138"/>
      <c r="P156" s="138"/>
      <c r="Q156" s="138"/>
      <c r="R156" s="138"/>
      <c r="S156" s="138"/>
      <c r="T156" s="138"/>
      <c r="U156" s="138"/>
      <c r="V156" s="138"/>
      <c r="W156" s="138"/>
      <c r="X156" s="138"/>
      <c r="Y156" s="138"/>
      <c r="Z156" s="138"/>
      <c r="AA156" s="138"/>
      <c r="AB156" s="138"/>
      <c r="AC156" s="137">
        <v>9.0950000000000007E-3</v>
      </c>
      <c r="AD156" s="138"/>
      <c r="AE156" s="138"/>
      <c r="AF156" s="138"/>
      <c r="AG156" s="138"/>
      <c r="AH156" s="138"/>
      <c r="AI156" s="138"/>
      <c r="AJ156" s="138"/>
      <c r="AK156" s="138"/>
      <c r="AL156" s="138"/>
      <c r="AM156" s="138"/>
      <c r="AN156" s="138"/>
      <c r="AO156" s="138"/>
      <c r="AP156" s="138"/>
      <c r="AQ156" s="138"/>
      <c r="AR156" s="138"/>
      <c r="AS156" s="138"/>
      <c r="AT156" s="138"/>
      <c r="AU156" s="138"/>
      <c r="AV156" s="138"/>
      <c r="AW156" s="138"/>
      <c r="AX156" s="138"/>
      <c r="AY156" s="138"/>
      <c r="AZ156" s="138"/>
      <c r="BA156" s="138"/>
      <c r="BB156" s="138"/>
      <c r="BC156" s="138"/>
      <c r="BD156" s="138"/>
      <c r="BE156" s="138"/>
      <c r="BF156" s="137">
        <v>8.2687700000000003E-2</v>
      </c>
      <c r="BG156" s="138"/>
      <c r="BH156" s="138"/>
      <c r="BI156" s="138"/>
      <c r="BJ156" s="138"/>
      <c r="BK156" s="137">
        <v>6.2666399999999997E-2</v>
      </c>
      <c r="BL156" s="138"/>
      <c r="BM156" s="138"/>
    </row>
    <row r="157" spans="1:65">
      <c r="A157">
        <v>228</v>
      </c>
      <c r="B157" s="128" t="s">
        <v>2647</v>
      </c>
      <c r="C157" s="135">
        <v>1.021913E-2</v>
      </c>
      <c r="D157" s="135">
        <v>2.8E-3</v>
      </c>
      <c r="E157" s="135">
        <v>1.028077E-2</v>
      </c>
      <c r="F157" s="135">
        <v>6.7653480000000002E-2</v>
      </c>
      <c r="G157" s="135">
        <v>-5.1624959999999998E-2</v>
      </c>
      <c r="H157" s="136"/>
      <c r="I157" s="136"/>
      <c r="J157" s="136"/>
      <c r="K157" s="136"/>
      <c r="L157" s="136"/>
      <c r="M157" s="136"/>
      <c r="N157" s="136"/>
      <c r="O157" s="136"/>
      <c r="P157" s="136"/>
      <c r="Q157" s="136"/>
      <c r="R157" s="136"/>
      <c r="S157" s="136"/>
      <c r="T157" s="136"/>
      <c r="U157" s="136"/>
      <c r="V157" s="136"/>
      <c r="W157" s="136"/>
      <c r="X157" s="136"/>
      <c r="Y157" s="136"/>
      <c r="Z157" s="136"/>
      <c r="AA157" s="136"/>
      <c r="AB157" s="136"/>
      <c r="AC157" s="135">
        <v>1.0097E-2</v>
      </c>
      <c r="AD157" s="136"/>
      <c r="AE157" s="136"/>
      <c r="AF157" s="136"/>
      <c r="AG157" s="136"/>
      <c r="AH157" s="136"/>
      <c r="AI157" s="136"/>
      <c r="AJ157" s="136"/>
      <c r="AK157" s="136"/>
      <c r="AL157" s="136"/>
      <c r="AM157" s="136"/>
      <c r="AN157" s="136"/>
      <c r="AO157" s="136"/>
      <c r="AP157" s="136"/>
      <c r="AQ157" s="136"/>
      <c r="AR157" s="136"/>
      <c r="AS157" s="136"/>
      <c r="AT157" s="136"/>
      <c r="AU157" s="136"/>
      <c r="AV157" s="136"/>
      <c r="AW157" s="136"/>
      <c r="AX157" s="136"/>
      <c r="AY157" s="136"/>
      <c r="AZ157" s="136"/>
      <c r="BA157" s="136"/>
      <c r="BB157" s="136"/>
      <c r="BC157" s="136"/>
      <c r="BD157" s="136"/>
      <c r="BE157" s="136"/>
      <c r="BF157" s="135">
        <v>7.3571899999999996E-2</v>
      </c>
      <c r="BG157" s="136"/>
      <c r="BH157" s="136"/>
      <c r="BI157" s="136"/>
      <c r="BJ157" s="136"/>
      <c r="BK157" s="135">
        <v>7.2570899999999994E-2</v>
      </c>
      <c r="BL157" s="136"/>
      <c r="BM157" s="136"/>
    </row>
    <row r="158" spans="1:65">
      <c r="A158">
        <v>227</v>
      </c>
      <c r="B158" s="128" t="s">
        <v>2648</v>
      </c>
      <c r="C158" s="137">
        <v>9.0326E-3</v>
      </c>
      <c r="D158" s="137">
        <v>2.8E-3</v>
      </c>
      <c r="E158" s="137">
        <v>9.0562899999999998E-3</v>
      </c>
      <c r="F158" s="137">
        <v>4.0628710000000012E-2</v>
      </c>
      <c r="G158" s="137">
        <v>-1.3997599999999999E-3</v>
      </c>
      <c r="H158" s="138"/>
      <c r="I158" s="138"/>
      <c r="J158" s="138"/>
      <c r="K158" s="138"/>
      <c r="L158" s="138"/>
      <c r="M158" s="138"/>
      <c r="N158" s="138"/>
      <c r="O158" s="138"/>
      <c r="P158" s="138"/>
      <c r="Q158" s="138"/>
      <c r="R158" s="138"/>
      <c r="S158" s="138"/>
      <c r="T158" s="138"/>
      <c r="U158" s="138"/>
      <c r="V158" s="138"/>
      <c r="W158" s="138"/>
      <c r="X158" s="138"/>
      <c r="Y158" s="138"/>
      <c r="Z158" s="138"/>
      <c r="AA158" s="138"/>
      <c r="AB158" s="138"/>
      <c r="AC158" s="137">
        <v>8.796E-3</v>
      </c>
      <c r="AD158" s="138"/>
      <c r="AE158" s="138"/>
      <c r="AF158" s="138"/>
      <c r="AG158" s="138"/>
      <c r="AH158" s="138"/>
      <c r="AI158" s="138"/>
      <c r="AJ158" s="138"/>
      <c r="AK158" s="138"/>
      <c r="AL158" s="138"/>
      <c r="AM158" s="138"/>
      <c r="AN158" s="138"/>
      <c r="AO158" s="138"/>
      <c r="AP158" s="138"/>
      <c r="AQ158" s="138"/>
      <c r="AR158" s="138"/>
      <c r="AS158" s="138"/>
      <c r="AT158" s="138"/>
      <c r="AU158" s="138"/>
      <c r="AV158" s="138"/>
      <c r="AW158" s="138"/>
      <c r="AX158" s="138"/>
      <c r="AY158" s="138"/>
      <c r="AZ158" s="138"/>
      <c r="BA158" s="138"/>
      <c r="BB158" s="138"/>
      <c r="BC158" s="138"/>
      <c r="BD158" s="138"/>
      <c r="BE158" s="138"/>
      <c r="BF158" s="137">
        <v>4.5450200000000003E-2</v>
      </c>
      <c r="BG158" s="138"/>
      <c r="BH158" s="138"/>
      <c r="BI158" s="138"/>
      <c r="BJ158" s="138"/>
      <c r="BK158" s="137">
        <v>5.0656E-2</v>
      </c>
      <c r="BL158" s="138"/>
      <c r="BM158" s="138"/>
    </row>
    <row r="159" spans="1:65">
      <c r="A159">
        <v>226</v>
      </c>
      <c r="B159" s="128" t="s">
        <v>2649</v>
      </c>
      <c r="C159" s="135">
        <v>9.7001199999999996E-3</v>
      </c>
      <c r="D159" s="135">
        <v>2.3999999999999998E-3</v>
      </c>
      <c r="E159" s="135">
        <v>9.72633E-3</v>
      </c>
      <c r="F159" s="135">
        <v>-3.8527700000000002E-3</v>
      </c>
      <c r="G159" s="135">
        <v>-2.523102E-2</v>
      </c>
      <c r="H159" s="136"/>
      <c r="I159" s="136"/>
      <c r="J159" s="136"/>
      <c r="K159" s="136"/>
      <c r="L159" s="136"/>
      <c r="M159" s="136"/>
      <c r="N159" s="136"/>
      <c r="O159" s="136"/>
      <c r="P159" s="136"/>
      <c r="Q159" s="136"/>
      <c r="R159" s="136"/>
      <c r="S159" s="136"/>
      <c r="T159" s="136"/>
      <c r="U159" s="136"/>
      <c r="V159" s="136"/>
      <c r="W159" s="136"/>
      <c r="X159" s="136"/>
      <c r="Y159" s="136"/>
      <c r="Z159" s="136"/>
      <c r="AA159" s="136"/>
      <c r="AB159" s="136"/>
      <c r="AC159" s="135">
        <v>9.3950000000000006E-3</v>
      </c>
      <c r="AD159" s="136"/>
      <c r="AE159" s="136"/>
      <c r="AF159" s="136"/>
      <c r="AG159" s="136"/>
      <c r="AH159" s="136"/>
      <c r="AI159" s="136"/>
      <c r="AJ159" s="136"/>
      <c r="AK159" s="136"/>
      <c r="AL159" s="136"/>
      <c r="AM159" s="136"/>
      <c r="AN159" s="136"/>
      <c r="AO159" s="136"/>
      <c r="AP159" s="136"/>
      <c r="AQ159" s="136"/>
      <c r="AR159" s="136"/>
      <c r="AS159" s="136"/>
      <c r="AT159" s="136"/>
      <c r="AU159" s="136"/>
      <c r="AV159" s="136"/>
      <c r="AW159" s="136"/>
      <c r="AX159" s="136"/>
      <c r="AY159" s="136"/>
      <c r="AZ159" s="136"/>
      <c r="BA159" s="136"/>
      <c r="BB159" s="136"/>
      <c r="BC159" s="136"/>
      <c r="BD159" s="136"/>
      <c r="BE159" s="136"/>
      <c r="BF159" s="135">
        <v>5.7580000000000001E-3</v>
      </c>
      <c r="BG159" s="136"/>
      <c r="BH159" s="136"/>
      <c r="BI159" s="136"/>
      <c r="BJ159" s="136"/>
      <c r="BK159" s="135">
        <v>1.57161E-2</v>
      </c>
      <c r="BL159" s="136"/>
      <c r="BM159" s="136"/>
    </row>
    <row r="160" spans="1:65">
      <c r="A160">
        <v>225</v>
      </c>
      <c r="B160" s="128" t="s">
        <v>2650</v>
      </c>
      <c r="C160" s="137">
        <v>9.8763800000000006E-3</v>
      </c>
      <c r="D160" s="137">
        <v>4.6999999999999993E-3</v>
      </c>
      <c r="E160" s="137">
        <v>9.9263500000000005E-3</v>
      </c>
      <c r="F160" s="137">
        <v>8.3927499999999992E-3</v>
      </c>
      <c r="G160" s="137">
        <v>4.4950999999999998E-2</v>
      </c>
      <c r="H160" s="138"/>
      <c r="I160" s="138"/>
      <c r="J160" s="138"/>
      <c r="K160" s="138"/>
      <c r="L160" s="138"/>
      <c r="M160" s="138"/>
      <c r="N160" s="138"/>
      <c r="O160" s="138"/>
      <c r="P160" s="138"/>
      <c r="Q160" s="138"/>
      <c r="R160" s="138"/>
      <c r="S160" s="138"/>
      <c r="T160" s="138"/>
      <c r="U160" s="138"/>
      <c r="V160" s="138"/>
      <c r="W160" s="138"/>
      <c r="X160" s="138"/>
      <c r="Y160" s="138"/>
      <c r="Z160" s="138"/>
      <c r="AA160" s="138"/>
      <c r="AB160" s="138"/>
      <c r="AC160" s="137">
        <v>9.3939999999999996E-3</v>
      </c>
      <c r="AD160" s="138"/>
      <c r="AE160" s="138"/>
      <c r="AF160" s="138"/>
      <c r="AG160" s="138"/>
      <c r="AH160" s="138"/>
      <c r="AI160" s="138"/>
      <c r="AJ160" s="138"/>
      <c r="AK160" s="138"/>
      <c r="AL160" s="138"/>
      <c r="AM160" s="138"/>
      <c r="AN160" s="138"/>
      <c r="AO160" s="138"/>
      <c r="AP160" s="138"/>
      <c r="AQ160" s="138"/>
      <c r="AR160" s="138"/>
      <c r="AS160" s="138"/>
      <c r="AT160" s="138"/>
      <c r="AU160" s="138"/>
      <c r="AV160" s="138"/>
      <c r="AW160" s="138"/>
      <c r="AX160" s="138"/>
      <c r="AY160" s="138"/>
      <c r="AZ160" s="138"/>
      <c r="BA160" s="138"/>
      <c r="BB160" s="138"/>
      <c r="BC160" s="138"/>
      <c r="BD160" s="138"/>
      <c r="BE160" s="138"/>
      <c r="BF160" s="137">
        <v>-7.3000000000000001E-3</v>
      </c>
      <c r="BG160" s="138"/>
      <c r="BH160" s="138"/>
      <c r="BI160" s="138"/>
      <c r="BJ160" s="138"/>
      <c r="BK160" s="137">
        <v>-1.26E-2</v>
      </c>
      <c r="BL160" s="138"/>
      <c r="BM160" s="138"/>
    </row>
    <row r="161" spans="1:65">
      <c r="A161">
        <v>224</v>
      </c>
      <c r="B161" s="128" t="s">
        <v>2651</v>
      </c>
      <c r="C161" s="135">
        <v>8.0164099999999999E-3</v>
      </c>
      <c r="D161" s="135">
        <v>1.8E-3</v>
      </c>
      <c r="E161" s="135">
        <v>8.0496100000000004E-3</v>
      </c>
      <c r="F161" s="135">
        <v>0.10666388</v>
      </c>
      <c r="G161" s="135">
        <v>-6.2742099999999995E-2</v>
      </c>
      <c r="H161" s="136"/>
      <c r="I161" s="136"/>
      <c r="J161" s="136"/>
      <c r="K161" s="136"/>
      <c r="L161" s="136"/>
      <c r="M161" s="136"/>
      <c r="N161" s="136"/>
      <c r="O161" s="136"/>
      <c r="P161" s="136"/>
      <c r="Q161" s="136"/>
      <c r="R161" s="136"/>
      <c r="S161" s="136"/>
      <c r="T161" s="136"/>
      <c r="U161" s="136"/>
      <c r="V161" s="136"/>
      <c r="W161" s="136"/>
      <c r="X161" s="136"/>
      <c r="Y161" s="136"/>
      <c r="Z161" s="136"/>
      <c r="AA161" s="136"/>
      <c r="AB161" s="136"/>
      <c r="AC161" s="135">
        <v>7.796E-3</v>
      </c>
      <c r="AD161" s="136"/>
      <c r="AE161" s="136"/>
      <c r="AF161" s="136"/>
      <c r="AG161" s="136"/>
      <c r="AH161" s="136"/>
      <c r="AI161" s="136"/>
      <c r="AJ161" s="136"/>
      <c r="AK161" s="136"/>
      <c r="AL161" s="136"/>
      <c r="AM161" s="136"/>
      <c r="AN161" s="136"/>
      <c r="AO161" s="136"/>
      <c r="AP161" s="136"/>
      <c r="AQ161" s="136"/>
      <c r="AR161" s="136"/>
      <c r="AS161" s="136"/>
      <c r="AT161" s="136"/>
      <c r="AU161" s="136"/>
      <c r="AV161" s="136"/>
      <c r="AW161" s="136"/>
      <c r="AX161" s="136"/>
      <c r="AY161" s="136"/>
      <c r="AZ161" s="136"/>
      <c r="BA161" s="136"/>
      <c r="BB161" s="136"/>
      <c r="BC161" s="136"/>
      <c r="BD161" s="136"/>
      <c r="BE161" s="136"/>
      <c r="BF161" s="135">
        <v>2.76344E-2</v>
      </c>
      <c r="BG161" s="136"/>
      <c r="BH161" s="136"/>
      <c r="BI161" s="136"/>
      <c r="BJ161" s="136"/>
      <c r="BK161" s="135">
        <v>-1.2999999999999999E-3</v>
      </c>
      <c r="BL161" s="136"/>
      <c r="BM161" s="135">
        <v>5.1868299999999999E-2</v>
      </c>
    </row>
    <row r="162" spans="1:65">
      <c r="A162">
        <v>223</v>
      </c>
      <c r="B162" s="128" t="s">
        <v>2652</v>
      </c>
      <c r="C162" s="137">
        <v>9.2417799999999998E-3</v>
      </c>
      <c r="D162" s="137">
        <v>3.0000000000000001E-3</v>
      </c>
      <c r="E162" s="137">
        <v>9.2949299999999999E-3</v>
      </c>
      <c r="F162" s="137">
        <v>8.0255270000000004E-2</v>
      </c>
      <c r="G162" s="137">
        <v>-5.1606939999999997E-2</v>
      </c>
      <c r="H162" s="138"/>
      <c r="I162" s="138"/>
      <c r="J162" s="138"/>
      <c r="K162" s="138"/>
      <c r="L162" s="138"/>
      <c r="M162" s="138"/>
      <c r="N162" s="138"/>
      <c r="O162" s="138"/>
      <c r="P162" s="138"/>
      <c r="Q162" s="138"/>
      <c r="R162" s="138"/>
      <c r="S162" s="138"/>
      <c r="T162" s="138"/>
      <c r="U162" s="138"/>
      <c r="V162" s="138"/>
      <c r="W162" s="138"/>
      <c r="X162" s="138"/>
      <c r="Y162" s="138"/>
      <c r="Z162" s="138"/>
      <c r="AA162" s="138"/>
      <c r="AB162" s="138"/>
      <c r="AC162" s="137">
        <v>8.8950000000000001E-3</v>
      </c>
      <c r="AD162" s="138"/>
      <c r="AE162" s="138"/>
      <c r="AF162" s="138"/>
      <c r="AG162" s="138"/>
      <c r="AH162" s="138"/>
      <c r="AI162" s="138"/>
      <c r="AJ162" s="138"/>
      <c r="AK162" s="138"/>
      <c r="AL162" s="138"/>
      <c r="AM162" s="138"/>
      <c r="AN162" s="138"/>
      <c r="AO162" s="138"/>
      <c r="AP162" s="138"/>
      <c r="AQ162" s="138"/>
      <c r="AR162" s="138"/>
      <c r="AS162" s="138"/>
      <c r="AT162" s="138"/>
      <c r="AU162" s="138"/>
      <c r="AV162" s="138"/>
      <c r="AW162" s="138"/>
      <c r="AX162" s="138"/>
      <c r="AY162" s="138"/>
      <c r="AZ162" s="138"/>
      <c r="BA162" s="138"/>
      <c r="BB162" s="138"/>
      <c r="BC162" s="138"/>
      <c r="BD162" s="138"/>
      <c r="BE162" s="138"/>
      <c r="BF162" s="137">
        <v>5.1655800000000002E-2</v>
      </c>
      <c r="BG162" s="138"/>
      <c r="BH162" s="138"/>
      <c r="BI162" s="138"/>
      <c r="BJ162" s="138"/>
      <c r="BK162" s="137">
        <v>3.4236900000000001E-2</v>
      </c>
      <c r="BL162" s="138"/>
      <c r="BM162" s="137">
        <v>4.5549100000000002E-2</v>
      </c>
    </row>
    <row r="163" spans="1:65">
      <c r="A163">
        <v>222</v>
      </c>
      <c r="B163" s="128" t="s">
        <v>2653</v>
      </c>
      <c r="C163" s="135">
        <v>8.3972600000000001E-3</v>
      </c>
      <c r="D163" s="135">
        <v>3.8E-3</v>
      </c>
      <c r="E163" s="135">
        <v>8.4466999999999997E-3</v>
      </c>
      <c r="F163" s="135">
        <v>-3.5389179999999999E-2</v>
      </c>
      <c r="G163" s="135">
        <v>2.2763760000000001E-2</v>
      </c>
      <c r="H163" s="136"/>
      <c r="I163" s="136"/>
      <c r="J163" s="136"/>
      <c r="K163" s="136"/>
      <c r="L163" s="136"/>
      <c r="M163" s="136"/>
      <c r="N163" s="136"/>
      <c r="O163" s="136"/>
      <c r="P163" s="136"/>
      <c r="Q163" s="136"/>
      <c r="R163" s="136"/>
      <c r="S163" s="136"/>
      <c r="T163" s="136"/>
      <c r="U163" s="136"/>
      <c r="V163" s="136"/>
      <c r="W163" s="136"/>
      <c r="X163" s="136"/>
      <c r="Y163" s="136"/>
      <c r="Z163" s="136"/>
      <c r="AA163" s="136"/>
      <c r="AB163" s="136"/>
      <c r="AC163" s="135">
        <v>8.1960000000000002E-3</v>
      </c>
      <c r="AD163" s="136"/>
      <c r="AE163" s="136"/>
      <c r="AF163" s="136"/>
      <c r="AG163" s="136"/>
      <c r="AH163" s="136"/>
      <c r="AI163" s="136"/>
      <c r="AJ163" s="136"/>
      <c r="AK163" s="136"/>
      <c r="AL163" s="136"/>
      <c r="AM163" s="136"/>
      <c r="AN163" s="136"/>
      <c r="AO163" s="136"/>
      <c r="AP163" s="136"/>
      <c r="AQ163" s="136"/>
      <c r="AR163" s="136"/>
      <c r="AS163" s="136"/>
      <c r="AT163" s="136"/>
      <c r="AU163" s="136"/>
      <c r="AV163" s="136"/>
      <c r="AW163" s="136"/>
      <c r="AX163" s="136"/>
      <c r="AY163" s="136"/>
      <c r="AZ163" s="136"/>
      <c r="BA163" s="136"/>
      <c r="BB163" s="136"/>
      <c r="BC163" s="136"/>
      <c r="BD163" s="136"/>
      <c r="BE163" s="136"/>
      <c r="BF163" s="135">
        <v>-3.7699999999999997E-2</v>
      </c>
      <c r="BG163" s="136"/>
      <c r="BH163" s="136"/>
      <c r="BI163" s="136"/>
      <c r="BJ163" s="136"/>
      <c r="BK163" s="135">
        <v>-4.4900000000000002E-2</v>
      </c>
      <c r="BL163" s="136"/>
      <c r="BM163" s="135">
        <v>-3.6299999999999999E-2</v>
      </c>
    </row>
    <row r="164" spans="1:65">
      <c r="A164">
        <v>221</v>
      </c>
      <c r="B164" s="128" t="s">
        <v>2654</v>
      </c>
      <c r="C164" s="137">
        <v>8.3943799999999999E-3</v>
      </c>
      <c r="D164" s="137">
        <v>7.4000000000000003E-3</v>
      </c>
      <c r="E164" s="137">
        <v>8.4466999999999997E-3</v>
      </c>
      <c r="F164" s="137">
        <v>1.396594E-2</v>
      </c>
      <c r="G164" s="137">
        <v>-6.9518399999999999E-3</v>
      </c>
      <c r="H164" s="138"/>
      <c r="I164" s="138"/>
      <c r="J164" s="138"/>
      <c r="K164" s="138"/>
      <c r="L164" s="138"/>
      <c r="M164" s="138"/>
      <c r="N164" s="138"/>
      <c r="O164" s="138"/>
      <c r="P164" s="138"/>
      <c r="Q164" s="138"/>
      <c r="R164" s="138"/>
      <c r="S164" s="138"/>
      <c r="T164" s="138"/>
      <c r="U164" s="138"/>
      <c r="V164" s="138"/>
      <c r="W164" s="138"/>
      <c r="X164" s="138"/>
      <c r="Y164" s="138"/>
      <c r="Z164" s="138"/>
      <c r="AA164" s="138"/>
      <c r="AB164" s="138"/>
      <c r="AC164" s="137">
        <v>8.0949999999999998E-3</v>
      </c>
      <c r="AD164" s="138"/>
      <c r="AE164" s="138"/>
      <c r="AF164" s="138"/>
      <c r="AG164" s="138"/>
      <c r="AH164" s="138"/>
      <c r="AI164" s="138"/>
      <c r="AJ164" s="138"/>
      <c r="AK164" s="138"/>
      <c r="AL164" s="138"/>
      <c r="AM164" s="138"/>
      <c r="AN164" s="138"/>
      <c r="AO164" s="138"/>
      <c r="AP164" s="138"/>
      <c r="AQ164" s="138"/>
      <c r="AR164" s="138"/>
      <c r="AS164" s="138"/>
      <c r="AT164" s="138"/>
      <c r="AU164" s="138"/>
      <c r="AV164" s="138"/>
      <c r="AW164" s="138"/>
      <c r="AX164" s="138"/>
      <c r="AY164" s="138"/>
      <c r="AZ164" s="138"/>
      <c r="BA164" s="138"/>
      <c r="BB164" s="138"/>
      <c r="BC164" s="138"/>
      <c r="BD164" s="138"/>
      <c r="BE164" s="138"/>
      <c r="BF164" s="137">
        <v>-2.7000000000000001E-3</v>
      </c>
      <c r="BG164" s="138"/>
      <c r="BH164" s="138"/>
      <c r="BI164" s="138"/>
      <c r="BJ164" s="138"/>
      <c r="BK164" s="137">
        <v>1.7821099999999999E-2</v>
      </c>
      <c r="BL164" s="138"/>
      <c r="BM164" s="137">
        <v>-2.2800000000000001E-2</v>
      </c>
    </row>
    <row r="165" spans="1:65">
      <c r="A165">
        <v>220</v>
      </c>
      <c r="B165" s="128" t="s">
        <v>2655</v>
      </c>
      <c r="C165" s="135">
        <v>9.2201999999999996E-3</v>
      </c>
      <c r="D165" s="135">
        <v>5.4000000000000003E-3</v>
      </c>
      <c r="E165" s="135">
        <v>9.2938399999999994E-3</v>
      </c>
      <c r="F165" s="135">
        <v>-6.8805259999999993E-2</v>
      </c>
      <c r="G165" s="135">
        <v>-6.2101300000000003E-3</v>
      </c>
      <c r="H165" s="136"/>
      <c r="I165" s="136"/>
      <c r="J165" s="136"/>
      <c r="K165" s="136"/>
      <c r="L165" s="136"/>
      <c r="M165" s="136"/>
      <c r="N165" s="136"/>
      <c r="O165" s="136"/>
      <c r="P165" s="136"/>
      <c r="Q165" s="136"/>
      <c r="R165" s="136"/>
      <c r="S165" s="136"/>
      <c r="T165" s="136"/>
      <c r="U165" s="136"/>
      <c r="V165" s="136"/>
      <c r="W165" s="136"/>
      <c r="X165" s="136"/>
      <c r="Y165" s="136"/>
      <c r="Z165" s="136"/>
      <c r="AA165" s="136"/>
      <c r="AB165" s="136"/>
      <c r="AC165" s="135">
        <v>8.7939999999999997E-3</v>
      </c>
      <c r="AD165" s="136"/>
      <c r="AE165" s="136"/>
      <c r="AF165" s="136"/>
      <c r="AG165" s="136"/>
      <c r="AH165" s="136"/>
      <c r="AI165" s="136"/>
      <c r="AJ165" s="136"/>
      <c r="AK165" s="136"/>
      <c r="AL165" s="136"/>
      <c r="AM165" s="136"/>
      <c r="AN165" s="136"/>
      <c r="AO165" s="136"/>
      <c r="AP165" s="136"/>
      <c r="AQ165" s="136"/>
      <c r="AR165" s="136"/>
      <c r="AS165" s="136"/>
      <c r="AT165" s="136"/>
      <c r="AU165" s="136"/>
      <c r="AV165" s="136"/>
      <c r="AW165" s="136"/>
      <c r="AX165" s="136"/>
      <c r="AY165" s="136"/>
      <c r="AZ165" s="136"/>
      <c r="BA165" s="136"/>
      <c r="BB165" s="136"/>
      <c r="BC165" s="136"/>
      <c r="BD165" s="136"/>
      <c r="BE165" s="136"/>
      <c r="BF165" s="135">
        <v>-7.5200000000000003E-2</v>
      </c>
      <c r="BG165" s="136"/>
      <c r="BH165" s="136"/>
      <c r="BI165" s="136"/>
      <c r="BJ165" s="136"/>
      <c r="BK165" s="135">
        <v>-9.2600000000000002E-2</v>
      </c>
      <c r="BL165" s="136"/>
      <c r="BM165" s="135">
        <v>-8.9700000000000002E-2</v>
      </c>
    </row>
    <row r="166" spans="1:65">
      <c r="A166">
        <v>219</v>
      </c>
      <c r="B166" s="128" t="s">
        <v>2656</v>
      </c>
      <c r="C166" s="137">
        <v>7.9509799999999999E-3</v>
      </c>
      <c r="D166" s="137">
        <v>4.8999999999999998E-3</v>
      </c>
      <c r="E166" s="137">
        <v>8.0223199999999995E-3</v>
      </c>
      <c r="F166" s="137">
        <v>6.7219249999999994E-2</v>
      </c>
      <c r="G166" s="137">
        <v>-4.3742540000000003E-2</v>
      </c>
      <c r="H166" s="138"/>
      <c r="I166" s="138"/>
      <c r="J166" s="138"/>
      <c r="K166" s="138"/>
      <c r="L166" s="138"/>
      <c r="M166" s="138"/>
      <c r="N166" s="138"/>
      <c r="O166" s="138"/>
      <c r="P166" s="138"/>
      <c r="Q166" s="138"/>
      <c r="R166" s="138"/>
      <c r="S166" s="138"/>
      <c r="T166" s="138"/>
      <c r="U166" s="138"/>
      <c r="V166" s="138"/>
      <c r="W166" s="138"/>
      <c r="X166" s="138"/>
      <c r="Y166" s="138"/>
      <c r="Z166" s="138"/>
      <c r="AA166" s="138"/>
      <c r="AB166" s="138"/>
      <c r="AC166" s="137">
        <v>7.6949999999999996E-3</v>
      </c>
      <c r="AD166" s="138"/>
      <c r="AE166" s="138"/>
      <c r="AF166" s="138"/>
      <c r="AG166" s="138"/>
      <c r="AH166" s="138"/>
      <c r="AI166" s="138"/>
      <c r="AJ166" s="138"/>
      <c r="AK166" s="138"/>
      <c r="AL166" s="138"/>
      <c r="AM166" s="138"/>
      <c r="AN166" s="138"/>
      <c r="AO166" s="138"/>
      <c r="AP166" s="138"/>
      <c r="AQ166" s="138"/>
      <c r="AR166" s="138"/>
      <c r="AS166" s="138"/>
      <c r="AT166" s="138"/>
      <c r="AU166" s="138"/>
      <c r="AV166" s="138"/>
      <c r="AW166" s="138"/>
      <c r="AX166" s="138"/>
      <c r="AY166" s="138"/>
      <c r="AZ166" s="138"/>
      <c r="BA166" s="138"/>
      <c r="BB166" s="138"/>
      <c r="BC166" s="138"/>
      <c r="BD166" s="138"/>
      <c r="BE166" s="138"/>
      <c r="BF166" s="137">
        <v>9.4210000000000002E-2</v>
      </c>
      <c r="BG166" s="138"/>
      <c r="BH166" s="138"/>
      <c r="BI166" s="138"/>
      <c r="BJ166" s="138"/>
      <c r="BK166" s="137">
        <v>3.2040199999999998E-2</v>
      </c>
      <c r="BL166" s="138"/>
      <c r="BM166" s="137">
        <v>7.26913E-2</v>
      </c>
    </row>
    <row r="167" spans="1:65">
      <c r="A167">
        <v>218</v>
      </c>
      <c r="B167" s="128" t="s">
        <v>2657</v>
      </c>
      <c r="C167" s="135">
        <v>8.3828700000000006E-3</v>
      </c>
      <c r="D167" s="135">
        <v>4.7999999999999996E-3</v>
      </c>
      <c r="E167" s="135">
        <v>8.4459799999999988E-3</v>
      </c>
      <c r="F167" s="135">
        <v>-3.9711099999999999E-2</v>
      </c>
      <c r="G167" s="135">
        <v>3.908988E-2</v>
      </c>
      <c r="H167" s="136"/>
      <c r="I167" s="136"/>
      <c r="J167" s="136"/>
      <c r="K167" s="136"/>
      <c r="L167" s="136"/>
      <c r="M167" s="136"/>
      <c r="N167" s="136"/>
      <c r="O167" s="136"/>
      <c r="P167" s="136"/>
      <c r="Q167" s="136"/>
      <c r="R167" s="136"/>
      <c r="S167" s="136"/>
      <c r="T167" s="136"/>
      <c r="U167" s="136"/>
      <c r="V167" s="136"/>
      <c r="W167" s="136"/>
      <c r="X167" s="136"/>
      <c r="Y167" s="136"/>
      <c r="Z167" s="136"/>
      <c r="AA167" s="136"/>
      <c r="AB167" s="136"/>
      <c r="AC167" s="135">
        <v>8.1960000000000002E-3</v>
      </c>
      <c r="AD167" s="136"/>
      <c r="AE167" s="136"/>
      <c r="AF167" s="136"/>
      <c r="AG167" s="136"/>
      <c r="AH167" s="136"/>
      <c r="AI167" s="136"/>
      <c r="AJ167" s="136"/>
      <c r="AK167" s="136"/>
      <c r="AL167" s="136"/>
      <c r="AM167" s="136"/>
      <c r="AN167" s="136"/>
      <c r="AO167" s="136"/>
      <c r="AP167" s="136"/>
      <c r="AQ167" s="136"/>
      <c r="AR167" s="136"/>
      <c r="AS167" s="136"/>
      <c r="AT167" s="136"/>
      <c r="AU167" s="136"/>
      <c r="AV167" s="136"/>
      <c r="AW167" s="136"/>
      <c r="AX167" s="136"/>
      <c r="AY167" s="136"/>
      <c r="AZ167" s="136"/>
      <c r="BA167" s="136"/>
      <c r="BB167" s="136"/>
      <c r="BC167" s="136"/>
      <c r="BD167" s="136"/>
      <c r="BE167" s="136"/>
      <c r="BF167" s="135">
        <v>-4.1099999999999998E-2</v>
      </c>
      <c r="BG167" s="136"/>
      <c r="BH167" s="136"/>
      <c r="BI167" s="136"/>
      <c r="BJ167" s="136"/>
      <c r="BK167" s="135">
        <v>-7.4200000000000002E-2</v>
      </c>
      <c r="BL167" s="136"/>
      <c r="BM167" s="135">
        <v>-4.2199999999999988E-2</v>
      </c>
    </row>
    <row r="168" spans="1:65">
      <c r="A168">
        <v>217</v>
      </c>
      <c r="B168" s="128" t="s">
        <v>2658</v>
      </c>
      <c r="C168" s="137">
        <v>8.9630999999999999E-3</v>
      </c>
      <c r="D168" s="137">
        <v>5.5000000000000014E-3</v>
      </c>
      <c r="E168" s="137">
        <v>9.0142599999999996E-3</v>
      </c>
      <c r="F168" s="137">
        <v>0.11318039000000001</v>
      </c>
      <c r="G168" s="137">
        <v>-3.5389629999999998E-2</v>
      </c>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7">
        <v>8.5939999999999992E-3</v>
      </c>
      <c r="AD168" s="138"/>
      <c r="AE168" s="138"/>
      <c r="AF168" s="138"/>
      <c r="AG168" s="138"/>
      <c r="AH168" s="138"/>
      <c r="AI168" s="138"/>
      <c r="AJ168" s="138"/>
      <c r="AK168" s="138"/>
      <c r="AL168" s="138"/>
      <c r="AM168" s="138"/>
      <c r="AN168" s="138"/>
      <c r="AO168" s="138"/>
      <c r="AP168" s="138"/>
      <c r="AQ168" s="138"/>
      <c r="AR168" s="138"/>
      <c r="AS168" s="138"/>
      <c r="AT168" s="138"/>
      <c r="AU168" s="138"/>
      <c r="AV168" s="138"/>
      <c r="AW168" s="138"/>
      <c r="AX168" s="138"/>
      <c r="AY168" s="138"/>
      <c r="AZ168" s="138"/>
      <c r="BA168" s="138"/>
      <c r="BB168" s="138"/>
      <c r="BC168" s="138"/>
      <c r="BD168" s="138"/>
      <c r="BE168" s="138"/>
      <c r="BF168" s="137">
        <v>5.8164800000000003E-2</v>
      </c>
      <c r="BG168" s="138"/>
      <c r="BH168" s="138"/>
      <c r="BI168" s="138"/>
      <c r="BJ168" s="138"/>
      <c r="BK168" s="137">
        <v>1.65183E-2</v>
      </c>
      <c r="BL168" s="138"/>
      <c r="BM168" s="137">
        <v>4.3048000000000003E-2</v>
      </c>
    </row>
    <row r="169" spans="1:65">
      <c r="A169">
        <v>216</v>
      </c>
      <c r="B169" s="128" t="s">
        <v>2659</v>
      </c>
      <c r="C169" s="135">
        <v>8.7129400000000006E-3</v>
      </c>
      <c r="D169" s="135">
        <v>7.9000000000000008E-3</v>
      </c>
      <c r="E169" s="135">
        <v>8.767829999999999E-3</v>
      </c>
      <c r="F169" s="135">
        <v>6.9605819999999999E-2</v>
      </c>
      <c r="G169" s="135">
        <v>-3.4257940000000001E-2</v>
      </c>
      <c r="H169" s="136"/>
      <c r="I169" s="136"/>
      <c r="J169" s="136"/>
      <c r="K169" s="136"/>
      <c r="L169" s="136"/>
      <c r="M169" s="136"/>
      <c r="N169" s="136"/>
      <c r="O169" s="136"/>
      <c r="P169" s="136"/>
      <c r="Q169" s="136"/>
      <c r="R169" s="136"/>
      <c r="S169" s="136"/>
      <c r="T169" s="136"/>
      <c r="U169" s="136"/>
      <c r="V169" s="136"/>
      <c r="W169" s="136"/>
      <c r="X169" s="136"/>
      <c r="Y169" s="136"/>
      <c r="Z169" s="136"/>
      <c r="AA169" s="136"/>
      <c r="AB169" s="136"/>
      <c r="AC169" s="135">
        <v>8.3949999999999997E-3</v>
      </c>
      <c r="AD169" s="136"/>
      <c r="AE169" s="136"/>
      <c r="AF169" s="136"/>
      <c r="AG169" s="136"/>
      <c r="AH169" s="136"/>
      <c r="AI169" s="136"/>
      <c r="AJ169" s="136"/>
      <c r="AK169" s="136"/>
      <c r="AL169" s="136"/>
      <c r="AM169" s="136"/>
      <c r="AN169" s="136"/>
      <c r="AO169" s="136"/>
      <c r="AP169" s="136"/>
      <c r="AQ169" s="136"/>
      <c r="AR169" s="136"/>
      <c r="AS169" s="136"/>
      <c r="AT169" s="136"/>
      <c r="AU169" s="136"/>
      <c r="AV169" s="136"/>
      <c r="AW169" s="136"/>
      <c r="AX169" s="136"/>
      <c r="AY169" s="136"/>
      <c r="AZ169" s="136"/>
      <c r="BA169" s="136"/>
      <c r="BB169" s="136"/>
      <c r="BC169" s="136"/>
      <c r="BD169" s="136"/>
      <c r="BE169" s="136"/>
      <c r="BF169" s="135">
        <v>6.4774200000000004E-2</v>
      </c>
      <c r="BG169" s="136"/>
      <c r="BH169" s="136"/>
      <c r="BI169" s="136"/>
      <c r="BJ169" s="136"/>
      <c r="BK169" s="135">
        <v>9.0410000000000004E-2</v>
      </c>
      <c r="BL169" s="136"/>
      <c r="BM169" s="135">
        <v>6.6776500000000003E-2</v>
      </c>
    </row>
    <row r="170" spans="1:65">
      <c r="A170">
        <v>215</v>
      </c>
      <c r="B170" s="128" t="s">
        <v>2660</v>
      </c>
      <c r="C170" s="137">
        <v>9.4628799999999999E-3</v>
      </c>
      <c r="D170" s="137">
        <v>7.4000000000000003E-3</v>
      </c>
      <c r="E170" s="137">
        <v>9.5559200000000007E-3</v>
      </c>
      <c r="F170" s="137">
        <v>-0.10434852</v>
      </c>
      <c r="G170" s="137">
        <v>-2.3014610000000001E-2</v>
      </c>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7">
        <v>9.0950000000000007E-3</v>
      </c>
      <c r="AD170" s="138"/>
      <c r="AE170" s="138"/>
      <c r="AF170" s="138"/>
      <c r="AG170" s="138"/>
      <c r="AH170" s="138"/>
      <c r="AI170" s="138"/>
      <c r="AJ170" s="138"/>
      <c r="AK170" s="138"/>
      <c r="AL170" s="138"/>
      <c r="AM170" s="138"/>
      <c r="AN170" s="138"/>
      <c r="AO170" s="138"/>
      <c r="AP170" s="138"/>
      <c r="AQ170" s="138"/>
      <c r="AR170" s="138"/>
      <c r="AS170" s="138"/>
      <c r="AT170" s="138"/>
      <c r="AU170" s="138"/>
      <c r="AV170" s="138"/>
      <c r="AW170" s="138"/>
      <c r="AX170" s="138"/>
      <c r="AY170" s="138"/>
      <c r="AZ170" s="138"/>
      <c r="BA170" s="138"/>
      <c r="BB170" s="138"/>
      <c r="BC170" s="138"/>
      <c r="BD170" s="138"/>
      <c r="BE170" s="138"/>
      <c r="BF170" s="137">
        <v>-5.9700000000000003E-2</v>
      </c>
      <c r="BG170" s="138"/>
      <c r="BH170" s="138"/>
      <c r="BI170" s="138"/>
      <c r="BJ170" s="138"/>
      <c r="BK170" s="137">
        <v>-7.51E-2</v>
      </c>
      <c r="BL170" s="138"/>
      <c r="BM170" s="137">
        <v>-4.4600000000000001E-2</v>
      </c>
    </row>
    <row r="171" spans="1:65">
      <c r="A171">
        <v>214</v>
      </c>
      <c r="B171" s="128" t="s">
        <v>2661</v>
      </c>
      <c r="C171" s="135">
        <v>1.0615329999999999E-2</v>
      </c>
      <c r="D171" s="135">
        <v>5.3E-3</v>
      </c>
      <c r="E171" s="135">
        <v>1.069671E-2</v>
      </c>
      <c r="F171" s="135">
        <v>-8.4783380000000005E-2</v>
      </c>
      <c r="G171" s="135">
        <v>-1.5892960000000001E-2</v>
      </c>
      <c r="H171" s="136"/>
      <c r="I171" s="136"/>
      <c r="J171" s="136"/>
      <c r="K171" s="136"/>
      <c r="L171" s="136"/>
      <c r="M171" s="136"/>
      <c r="N171" s="136"/>
      <c r="O171" s="136"/>
      <c r="P171" s="136"/>
      <c r="Q171" s="136"/>
      <c r="R171" s="136"/>
      <c r="S171" s="136"/>
      <c r="T171" s="136"/>
      <c r="U171" s="136"/>
      <c r="V171" s="136"/>
      <c r="W171" s="136"/>
      <c r="X171" s="136"/>
      <c r="Y171" s="136"/>
      <c r="Z171" s="136"/>
      <c r="AA171" s="136"/>
      <c r="AB171" s="136"/>
      <c r="AC171" s="135">
        <v>1.0296E-2</v>
      </c>
      <c r="AD171" s="136"/>
      <c r="AE171" s="136"/>
      <c r="AF171" s="136"/>
      <c r="AG171" s="136"/>
      <c r="AH171" s="136"/>
      <c r="AI171" s="135">
        <v>1.45136E-2</v>
      </c>
      <c r="AJ171" s="136"/>
      <c r="AK171" s="136"/>
      <c r="AL171" s="136"/>
      <c r="AM171" s="136"/>
      <c r="AN171" s="136"/>
      <c r="AO171" s="136"/>
      <c r="AP171" s="136"/>
      <c r="AQ171" s="136"/>
      <c r="AR171" s="136"/>
      <c r="AS171" s="136"/>
      <c r="AT171" s="136"/>
      <c r="AU171" s="136"/>
      <c r="AV171" s="136"/>
      <c r="AW171" s="136"/>
      <c r="AX171" s="136"/>
      <c r="AY171" s="136"/>
      <c r="AZ171" s="136"/>
      <c r="BA171" s="136"/>
      <c r="BB171" s="135">
        <v>-3.7400000000000003E-2</v>
      </c>
      <c r="BC171" s="136"/>
      <c r="BD171" s="136"/>
      <c r="BE171" s="136"/>
      <c r="BF171" s="135">
        <v>-4.0399999999999998E-2</v>
      </c>
      <c r="BG171" s="136"/>
      <c r="BH171" s="136"/>
      <c r="BI171" s="136"/>
      <c r="BJ171" s="136"/>
      <c r="BK171" s="135">
        <v>-7.3099999999999998E-2</v>
      </c>
      <c r="BL171" s="136"/>
      <c r="BM171" s="135">
        <v>-7.1999999999999998E-3</v>
      </c>
    </row>
    <row r="172" spans="1:65">
      <c r="A172">
        <v>213</v>
      </c>
      <c r="B172" s="128" t="s">
        <v>2662</v>
      </c>
      <c r="C172" s="137">
        <v>1.0129269999999999E-2</v>
      </c>
      <c r="D172" s="137">
        <v>2.8E-3</v>
      </c>
      <c r="E172" s="137">
        <v>1.0176569999999999E-2</v>
      </c>
      <c r="F172" s="137">
        <v>-6.4276100000000003E-2</v>
      </c>
      <c r="G172" s="137">
        <v>4.3278440000000001E-2</v>
      </c>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7">
        <v>9.7949999999999999E-3</v>
      </c>
      <c r="AD172" s="138"/>
      <c r="AE172" s="138"/>
      <c r="AF172" s="138"/>
      <c r="AG172" s="138"/>
      <c r="AH172" s="138"/>
      <c r="AI172" s="137">
        <v>8.699999999999999E-4</v>
      </c>
      <c r="AJ172" s="138"/>
      <c r="AK172" s="138"/>
      <c r="AL172" s="138"/>
      <c r="AM172" s="138"/>
      <c r="AN172" s="138"/>
      <c r="AO172" s="138"/>
      <c r="AP172" s="138"/>
      <c r="AQ172" s="138"/>
      <c r="AR172" s="138"/>
      <c r="AS172" s="138"/>
      <c r="AT172" s="138"/>
      <c r="AU172" s="138"/>
      <c r="AV172" s="138"/>
      <c r="AW172" s="138"/>
      <c r="AX172" s="138"/>
      <c r="AY172" s="138"/>
      <c r="AZ172" s="138"/>
      <c r="BA172" s="138"/>
      <c r="BB172" s="137">
        <v>-7.9000000000000008E-3</v>
      </c>
      <c r="BC172" s="138"/>
      <c r="BD172" s="138"/>
      <c r="BE172" s="138"/>
      <c r="BF172" s="137">
        <v>-2.3400000000000001E-2</v>
      </c>
      <c r="BG172" s="138"/>
      <c r="BH172" s="138"/>
      <c r="BI172" s="138"/>
      <c r="BJ172" s="138"/>
      <c r="BK172" s="137">
        <v>-5.7299999999999997E-2</v>
      </c>
      <c r="BL172" s="138"/>
      <c r="BM172" s="137">
        <v>-6.13E-2</v>
      </c>
    </row>
    <row r="173" spans="1:65">
      <c r="A173">
        <v>212</v>
      </c>
      <c r="B173" s="128" t="s">
        <v>2663</v>
      </c>
      <c r="C173" s="135">
        <v>1.09579E-2</v>
      </c>
      <c r="D173" s="135">
        <v>2.5999999999999999E-3</v>
      </c>
      <c r="E173" s="135">
        <v>1.103091E-2</v>
      </c>
      <c r="F173" s="135">
        <v>-0.11025673</v>
      </c>
      <c r="G173" s="135">
        <v>0.17125551</v>
      </c>
      <c r="H173" s="136"/>
      <c r="I173" s="136"/>
      <c r="J173" s="136"/>
      <c r="K173" s="136"/>
      <c r="L173" s="136"/>
      <c r="M173" s="136"/>
      <c r="N173" s="136"/>
      <c r="O173" s="136"/>
      <c r="P173" s="136"/>
      <c r="Q173" s="136"/>
      <c r="R173" s="136"/>
      <c r="S173" s="136"/>
      <c r="T173" s="136"/>
      <c r="U173" s="136"/>
      <c r="V173" s="136"/>
      <c r="W173" s="136"/>
      <c r="X173" s="136"/>
      <c r="Y173" s="136"/>
      <c r="Z173" s="136"/>
      <c r="AA173" s="136"/>
      <c r="AB173" s="136"/>
      <c r="AC173" s="135">
        <v>9.8890000000000002E-3</v>
      </c>
      <c r="AD173" s="136"/>
      <c r="AE173" s="136"/>
      <c r="AF173" s="136"/>
      <c r="AG173" s="136"/>
      <c r="AH173" s="136"/>
      <c r="AI173" s="135">
        <v>-3.6299999999999999E-2</v>
      </c>
      <c r="AJ173" s="136"/>
      <c r="AK173" s="136"/>
      <c r="AL173" s="136"/>
      <c r="AM173" s="136"/>
      <c r="AN173" s="136"/>
      <c r="AO173" s="136"/>
      <c r="AP173" s="136"/>
      <c r="AQ173" s="136"/>
      <c r="AR173" s="136"/>
      <c r="AS173" s="136"/>
      <c r="AT173" s="136"/>
      <c r="AU173" s="136"/>
      <c r="AV173" s="136"/>
      <c r="AW173" s="136"/>
      <c r="AX173" s="136"/>
      <c r="AY173" s="136"/>
      <c r="AZ173" s="136"/>
      <c r="BA173" s="136"/>
      <c r="BB173" s="135">
        <v>-0.12920000000000001</v>
      </c>
      <c r="BC173" s="136"/>
      <c r="BD173" s="136"/>
      <c r="BE173" s="136"/>
      <c r="BF173" s="135">
        <v>-0.13930000000000001</v>
      </c>
      <c r="BG173" s="136"/>
      <c r="BH173" s="136"/>
      <c r="BI173" s="136"/>
      <c r="BJ173" s="136"/>
      <c r="BK173" s="135">
        <v>-0.09</v>
      </c>
      <c r="BL173" s="136"/>
      <c r="BM173" s="135">
        <v>-0.15909999999999999</v>
      </c>
    </row>
    <row r="174" spans="1:65">
      <c r="A174">
        <v>211</v>
      </c>
      <c r="B174" s="128" t="s">
        <v>2664</v>
      </c>
      <c r="C174" s="137">
        <v>1.173859E-2</v>
      </c>
      <c r="D174" s="137">
        <v>4.5000000000000014E-3</v>
      </c>
      <c r="E174" s="137">
        <v>1.175877E-2</v>
      </c>
      <c r="F174" s="137">
        <v>-0.24796356999999999</v>
      </c>
      <c r="G174" s="137">
        <v>0.10499922</v>
      </c>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7">
        <v>1.0892000000000001E-2</v>
      </c>
      <c r="AD174" s="138"/>
      <c r="AE174" s="138"/>
      <c r="AF174" s="138"/>
      <c r="AG174" s="138"/>
      <c r="AH174" s="138"/>
      <c r="AI174" s="137">
        <v>-7.2300000000000003E-2</v>
      </c>
      <c r="AJ174" s="138"/>
      <c r="AK174" s="138"/>
      <c r="AL174" s="138"/>
      <c r="AM174" s="138"/>
      <c r="AN174" s="138"/>
      <c r="AO174" s="138"/>
      <c r="AP174" s="138"/>
      <c r="AQ174" s="138"/>
      <c r="AR174" s="138"/>
      <c r="AS174" s="138"/>
      <c r="AT174" s="138"/>
      <c r="AU174" s="138"/>
      <c r="AV174" s="138"/>
      <c r="AW174" s="138"/>
      <c r="AX174" s="138"/>
      <c r="AY174" s="138"/>
      <c r="AZ174" s="138"/>
      <c r="BA174" s="138"/>
      <c r="BB174" s="137">
        <v>-0.12959999999999999</v>
      </c>
      <c r="BC174" s="138"/>
      <c r="BD174" s="138"/>
      <c r="BE174" s="138"/>
      <c r="BF174" s="137">
        <v>-0.2019</v>
      </c>
      <c r="BG174" s="138"/>
      <c r="BH174" s="138"/>
      <c r="BI174" s="138"/>
      <c r="BJ174" s="138"/>
      <c r="BK174" s="137">
        <v>-0.1734</v>
      </c>
      <c r="BL174" s="138"/>
      <c r="BM174" s="137">
        <v>-0.14960000000000001</v>
      </c>
    </row>
    <row r="175" spans="1:65">
      <c r="A175">
        <v>210</v>
      </c>
      <c r="B175" s="128" t="s">
        <v>2665</v>
      </c>
      <c r="C175" s="135">
        <v>9.96645E-3</v>
      </c>
      <c r="D175" s="135">
        <v>3.5999999999999999E-3</v>
      </c>
      <c r="E175" s="135">
        <v>1.0199690000000001E-2</v>
      </c>
      <c r="F175" s="135">
        <v>-1.77409E-2</v>
      </c>
      <c r="G175" s="135">
        <v>0.10296412000000001</v>
      </c>
      <c r="H175" s="136"/>
      <c r="I175" s="136"/>
      <c r="J175" s="136"/>
      <c r="K175" s="136"/>
      <c r="L175" s="136"/>
      <c r="M175" s="136"/>
      <c r="N175" s="136"/>
      <c r="O175" s="136"/>
      <c r="P175" s="136"/>
      <c r="Q175" s="136"/>
      <c r="R175" s="136"/>
      <c r="S175" s="136"/>
      <c r="T175" s="136"/>
      <c r="U175" s="136"/>
      <c r="V175" s="136"/>
      <c r="W175" s="136"/>
      <c r="X175" s="136"/>
      <c r="Y175" s="136"/>
      <c r="Z175" s="136"/>
      <c r="AA175" s="136"/>
      <c r="AB175" s="136"/>
      <c r="AC175" s="135">
        <v>9.7970000000000002E-3</v>
      </c>
      <c r="AD175" s="136"/>
      <c r="AE175" s="136"/>
      <c r="AF175" s="136"/>
      <c r="AG175" s="136"/>
      <c r="AH175" s="136"/>
      <c r="AI175" s="135">
        <v>5.6550000000000003E-3</v>
      </c>
      <c r="AJ175" s="136"/>
      <c r="AK175" s="136"/>
      <c r="AL175" s="136"/>
      <c r="AM175" s="136"/>
      <c r="AN175" s="136"/>
      <c r="AO175" s="136"/>
      <c r="AP175" s="136"/>
      <c r="AQ175" s="136"/>
      <c r="AR175" s="136"/>
      <c r="AS175" s="136"/>
      <c r="AT175" s="136"/>
      <c r="AU175" s="136"/>
      <c r="AV175" s="136"/>
      <c r="AW175" s="136"/>
      <c r="AX175" s="136"/>
      <c r="AY175" s="136"/>
      <c r="AZ175" s="136"/>
      <c r="BA175" s="136"/>
      <c r="BB175" s="135">
        <v>-5.8999999999999999E-3</v>
      </c>
      <c r="BC175" s="136"/>
      <c r="BD175" s="136"/>
      <c r="BE175" s="136"/>
      <c r="BF175" s="135">
        <v>7.0770899999999998E-2</v>
      </c>
      <c r="BG175" s="136"/>
      <c r="BH175" s="136"/>
      <c r="BI175" s="136"/>
      <c r="BJ175" s="136"/>
      <c r="BK175" s="135">
        <v>-6.5000000000000006E-3</v>
      </c>
      <c r="BL175" s="136"/>
      <c r="BM175" s="135">
        <v>2.3223199999999999E-2</v>
      </c>
    </row>
    <row r="176" spans="1:65">
      <c r="A176">
        <v>209</v>
      </c>
      <c r="B176" s="128" t="s">
        <v>2666</v>
      </c>
      <c r="C176" s="137">
        <v>1.1101410000000001E-2</v>
      </c>
      <c r="D176" s="137">
        <v>2.8E-3</v>
      </c>
      <c r="E176" s="137">
        <v>1.124093E-2</v>
      </c>
      <c r="F176" s="137">
        <v>2.6080539999999999E-2</v>
      </c>
      <c r="G176" s="137">
        <v>1.6716000000000001E-3</v>
      </c>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7">
        <v>1.0897E-2</v>
      </c>
      <c r="AD176" s="138"/>
      <c r="AE176" s="138"/>
      <c r="AF176" s="138"/>
      <c r="AG176" s="138"/>
      <c r="AH176" s="138"/>
      <c r="AI176" s="137">
        <v>1.8516600000000001E-2</v>
      </c>
      <c r="AJ176" s="138"/>
      <c r="AK176" s="138"/>
      <c r="AL176" s="138"/>
      <c r="AM176" s="138"/>
      <c r="AN176" s="138"/>
      <c r="AO176" s="138"/>
      <c r="AP176" s="138"/>
      <c r="AQ176" s="138"/>
      <c r="AR176" s="138"/>
      <c r="AS176" s="138"/>
      <c r="AT176" s="138"/>
      <c r="AU176" s="138"/>
      <c r="AV176" s="138"/>
      <c r="AW176" s="138"/>
      <c r="AX176" s="138"/>
      <c r="AY176" s="138"/>
      <c r="AZ176" s="138"/>
      <c r="BA176" s="138"/>
      <c r="BB176" s="137">
        <v>7.8270400000000004E-2</v>
      </c>
      <c r="BC176" s="138"/>
      <c r="BD176" s="138"/>
      <c r="BE176" s="138"/>
      <c r="BF176" s="137">
        <v>-1.5599999999999999E-2</v>
      </c>
      <c r="BG176" s="138"/>
      <c r="BH176" s="138"/>
      <c r="BI176" s="138"/>
      <c r="BJ176" s="138"/>
      <c r="BK176" s="137">
        <v>2.35211E-2</v>
      </c>
      <c r="BL176" s="138"/>
      <c r="BM176" s="137">
        <v>2.3421000000000001E-2</v>
      </c>
    </row>
    <row r="177" spans="1:65">
      <c r="A177">
        <v>208</v>
      </c>
      <c r="B177" s="128" t="s">
        <v>2667</v>
      </c>
      <c r="C177" s="135">
        <v>1.046363E-2</v>
      </c>
      <c r="D177" s="135">
        <v>4.7999999999999996E-3</v>
      </c>
      <c r="E177" s="135">
        <v>1.0478070000000001E-2</v>
      </c>
      <c r="F177" s="135">
        <v>4.6616929999999987E-2</v>
      </c>
      <c r="G177" s="135">
        <v>-8.9002999999999999E-3</v>
      </c>
      <c r="H177" s="136"/>
      <c r="I177" s="136"/>
      <c r="J177" s="136"/>
      <c r="K177" s="136"/>
      <c r="L177" s="136"/>
      <c r="M177" s="136"/>
      <c r="N177" s="136"/>
      <c r="O177" s="136"/>
      <c r="P177" s="136"/>
      <c r="Q177" s="136"/>
      <c r="R177" s="136"/>
      <c r="S177" s="136"/>
      <c r="T177" s="136"/>
      <c r="U177" s="136"/>
      <c r="V177" s="136"/>
      <c r="W177" s="136"/>
      <c r="X177" s="136"/>
      <c r="Y177" s="136"/>
      <c r="Z177" s="136"/>
      <c r="AA177" s="136"/>
      <c r="AB177" s="136"/>
      <c r="AC177" s="135">
        <v>1.0196E-2</v>
      </c>
      <c r="AD177" s="136"/>
      <c r="AE177" s="136"/>
      <c r="AF177" s="136"/>
      <c r="AG177" s="136"/>
      <c r="AH177" s="136"/>
      <c r="AI177" s="135">
        <v>2.4122999999999999E-2</v>
      </c>
      <c r="AJ177" s="136"/>
      <c r="AK177" s="136"/>
      <c r="AL177" s="136"/>
      <c r="AM177" s="136"/>
      <c r="AN177" s="136"/>
      <c r="AO177" s="136"/>
      <c r="AP177" s="136"/>
      <c r="AQ177" s="136"/>
      <c r="AR177" s="136"/>
      <c r="AS177" s="136"/>
      <c r="AT177" s="136"/>
      <c r="AU177" s="136"/>
      <c r="AV177" s="136"/>
      <c r="AW177" s="136"/>
      <c r="AX177" s="136"/>
      <c r="AY177" s="136"/>
      <c r="AZ177" s="136"/>
      <c r="BA177" s="136"/>
      <c r="BB177" s="135">
        <v>-1.1599999999999999E-2</v>
      </c>
      <c r="BC177" s="136"/>
      <c r="BD177" s="136"/>
      <c r="BE177" s="136"/>
      <c r="BF177" s="135">
        <v>6.966E-3</v>
      </c>
      <c r="BG177" s="136"/>
      <c r="BH177" s="136"/>
      <c r="BI177" s="136"/>
      <c r="BJ177" s="136"/>
      <c r="BK177" s="135">
        <v>1.2511899999999999E-2</v>
      </c>
      <c r="BL177" s="136"/>
      <c r="BM177" s="135">
        <v>1.07101E-2</v>
      </c>
    </row>
    <row r="178" spans="1:65">
      <c r="A178">
        <v>207</v>
      </c>
      <c r="B178" s="128" t="s">
        <v>2668</v>
      </c>
      <c r="C178" s="137">
        <v>8.5274600000000006E-3</v>
      </c>
      <c r="D178" s="137">
        <v>5.5000000000000014E-3</v>
      </c>
      <c r="E178" s="137">
        <v>8.5508600000000004E-3</v>
      </c>
      <c r="F178" s="137">
        <v>-2.8434029999999999E-2</v>
      </c>
      <c r="G178" s="137">
        <v>2.6854329999999999E-2</v>
      </c>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7">
        <v>8.1949999999999992E-3</v>
      </c>
      <c r="AD178" s="138"/>
      <c r="AE178" s="138"/>
      <c r="AF178" s="138"/>
      <c r="AG178" s="138"/>
      <c r="AH178" s="138"/>
      <c r="AI178" s="137">
        <v>9.1105999999999999E-3</v>
      </c>
      <c r="AJ178" s="138"/>
      <c r="AK178" s="138"/>
      <c r="AL178" s="138"/>
      <c r="AM178" s="138"/>
      <c r="AN178" s="138"/>
      <c r="AO178" s="138"/>
      <c r="AP178" s="138"/>
      <c r="AQ178" s="138"/>
      <c r="AR178" s="138"/>
      <c r="AS178" s="138"/>
      <c r="AT178" s="138"/>
      <c r="AU178" s="138"/>
      <c r="AV178" s="138"/>
      <c r="AW178" s="138"/>
      <c r="AX178" s="138"/>
      <c r="AY178" s="138"/>
      <c r="AZ178" s="138"/>
      <c r="BA178" s="138"/>
      <c r="BB178" s="137">
        <v>5.52647E-2</v>
      </c>
      <c r="BC178" s="138"/>
      <c r="BD178" s="138"/>
      <c r="BE178" s="138"/>
      <c r="BF178" s="137">
        <v>1.3415699999999999E-2</v>
      </c>
      <c r="BG178" s="138"/>
      <c r="BH178" s="138"/>
      <c r="BI178" s="138"/>
      <c r="BJ178" s="138"/>
      <c r="BK178" s="137">
        <v>2.124E-3</v>
      </c>
      <c r="BL178" s="138"/>
      <c r="BM178" s="137">
        <v>-1.2800000000000001E-2</v>
      </c>
    </row>
    <row r="179" spans="1:65">
      <c r="A179">
        <v>206</v>
      </c>
      <c r="B179" s="128" t="s">
        <v>2669</v>
      </c>
      <c r="C179" s="135">
        <v>9.7198500000000004E-3</v>
      </c>
      <c r="D179" s="135">
        <v>2E-3</v>
      </c>
      <c r="E179" s="135">
        <v>9.7088399999999998E-3</v>
      </c>
      <c r="F179" s="135">
        <v>7.1826150000000005E-2</v>
      </c>
      <c r="G179" s="135">
        <v>-2.6572490000000001E-2</v>
      </c>
      <c r="H179" s="136"/>
      <c r="I179" s="136"/>
      <c r="J179" s="136"/>
      <c r="K179" s="136"/>
      <c r="L179" s="136"/>
      <c r="M179" s="136"/>
      <c r="N179" s="136"/>
      <c r="O179" s="136"/>
      <c r="P179" s="136"/>
      <c r="Q179" s="136"/>
      <c r="R179" s="136"/>
      <c r="S179" s="136"/>
      <c r="T179" s="136"/>
      <c r="U179" s="136"/>
      <c r="V179" s="136"/>
      <c r="W179" s="136"/>
      <c r="X179" s="136"/>
      <c r="Y179" s="136"/>
      <c r="Z179" s="136"/>
      <c r="AA179" s="136"/>
      <c r="AB179" s="136"/>
      <c r="AC179" s="135">
        <v>9.2949999999999994E-3</v>
      </c>
      <c r="AD179" s="136"/>
      <c r="AE179" s="136"/>
      <c r="AF179" s="136"/>
      <c r="AG179" s="136"/>
      <c r="AH179" s="136"/>
      <c r="AI179" s="135">
        <v>1.33136E-2</v>
      </c>
      <c r="AJ179" s="136"/>
      <c r="AK179" s="136"/>
      <c r="AL179" s="136"/>
      <c r="AM179" s="136"/>
      <c r="AN179" s="136"/>
      <c r="AO179" s="136"/>
      <c r="AP179" s="136"/>
      <c r="AQ179" s="136"/>
      <c r="AR179" s="136"/>
      <c r="AS179" s="136"/>
      <c r="AT179" s="136"/>
      <c r="AU179" s="136"/>
      <c r="AV179" s="136"/>
      <c r="AW179" s="136"/>
      <c r="AX179" s="136"/>
      <c r="AY179" s="136"/>
      <c r="AZ179" s="136"/>
      <c r="BA179" s="136"/>
      <c r="BB179" s="135">
        <v>-8.8999999999999999E-3</v>
      </c>
      <c r="BC179" s="136"/>
      <c r="BD179" s="136"/>
      <c r="BE179" s="136"/>
      <c r="BF179" s="135">
        <v>4.9350600000000001E-2</v>
      </c>
      <c r="BG179" s="136"/>
      <c r="BH179" s="136"/>
      <c r="BI179" s="136"/>
      <c r="BJ179" s="136"/>
      <c r="BK179" s="135">
        <v>3.3934899999999997E-2</v>
      </c>
      <c r="BL179" s="136"/>
      <c r="BM179" s="135">
        <v>3.0931699999999999E-2</v>
      </c>
    </row>
    <row r="180" spans="1:65">
      <c r="A180">
        <v>205</v>
      </c>
      <c r="B180" s="128" t="s">
        <v>2670</v>
      </c>
      <c r="C180" s="137">
        <v>8.3908100000000003E-3</v>
      </c>
      <c r="D180" s="137">
        <v>4.7999999999999996E-3</v>
      </c>
      <c r="E180" s="137">
        <v>8.3956699999999992E-3</v>
      </c>
      <c r="F180" s="137">
        <v>0.15549236</v>
      </c>
      <c r="G180" s="137">
        <v>-5.9130960000000003E-2</v>
      </c>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7">
        <v>8.0949999999999998E-3</v>
      </c>
      <c r="AD180" s="138"/>
      <c r="AE180" s="138"/>
      <c r="AF180" s="138"/>
      <c r="AG180" s="138"/>
      <c r="AH180" s="138"/>
      <c r="AI180" s="137">
        <v>9.7114999999999996E-3</v>
      </c>
      <c r="AJ180" s="138"/>
      <c r="AK180" s="138"/>
      <c r="AL180" s="138"/>
      <c r="AM180" s="138"/>
      <c r="AN180" s="138"/>
      <c r="AO180" s="138"/>
      <c r="AP180" s="138"/>
      <c r="AQ180" s="138"/>
      <c r="AR180" s="138"/>
      <c r="AS180" s="138"/>
      <c r="AT180" s="138"/>
      <c r="AU180" s="138"/>
      <c r="AV180" s="138"/>
      <c r="AW180" s="138"/>
      <c r="AX180" s="138"/>
      <c r="AY180" s="138"/>
      <c r="AZ180" s="138"/>
      <c r="BA180" s="138"/>
      <c r="BB180" s="137">
        <v>0.21301999999999999</v>
      </c>
      <c r="BC180" s="138"/>
      <c r="BD180" s="138"/>
      <c r="BE180" s="138"/>
      <c r="BF180" s="137">
        <v>0.13941000000000001</v>
      </c>
      <c r="BG180" s="138"/>
      <c r="BH180" s="138"/>
      <c r="BI180" s="138"/>
      <c r="BJ180" s="138"/>
      <c r="BK180" s="137">
        <v>0.20082</v>
      </c>
      <c r="BL180" s="138"/>
      <c r="BM180" s="137">
        <v>0.14651</v>
      </c>
    </row>
    <row r="181" spans="1:65">
      <c r="A181">
        <v>204</v>
      </c>
      <c r="B181" s="128" t="s">
        <v>2671</v>
      </c>
      <c r="C181" s="135">
        <v>7.6689100000000001E-3</v>
      </c>
      <c r="D181" s="135">
        <v>4.6999999999999993E-3</v>
      </c>
      <c r="E181" s="135">
        <v>7.7089300000000001E-3</v>
      </c>
      <c r="F181" s="135">
        <v>0.12493675</v>
      </c>
      <c r="G181" s="135">
        <v>-9.4247809999999987E-2</v>
      </c>
      <c r="H181" s="136"/>
      <c r="I181" s="136"/>
      <c r="J181" s="136"/>
      <c r="K181" s="136"/>
      <c r="L181" s="136"/>
      <c r="M181" s="136"/>
      <c r="N181" s="136"/>
      <c r="O181" s="136"/>
      <c r="P181" s="136"/>
      <c r="Q181" s="136"/>
      <c r="R181" s="136"/>
      <c r="S181" s="136"/>
      <c r="T181" s="136"/>
      <c r="U181" s="136"/>
      <c r="V181" s="136"/>
      <c r="W181" s="136"/>
      <c r="X181" s="136"/>
      <c r="Y181" s="136"/>
      <c r="Z181" s="136"/>
      <c r="AA181" s="136"/>
      <c r="AB181" s="136"/>
      <c r="AC181" s="135">
        <v>7.4960000000000001E-3</v>
      </c>
      <c r="AD181" s="136"/>
      <c r="AE181" s="136"/>
      <c r="AF181" s="136"/>
      <c r="AG181" s="136"/>
      <c r="AH181" s="136"/>
      <c r="AI181" s="135">
        <v>3.4945499999999997E-2</v>
      </c>
      <c r="AJ181" s="136"/>
      <c r="AK181" s="136"/>
      <c r="AL181" s="136"/>
      <c r="AM181" s="136"/>
      <c r="AN181" s="136"/>
      <c r="AO181" s="136"/>
      <c r="AP181" s="136"/>
      <c r="AQ181" s="136"/>
      <c r="AR181" s="136"/>
      <c r="AS181" s="136"/>
      <c r="AT181" s="136"/>
      <c r="AU181" s="136"/>
      <c r="AV181" s="136"/>
      <c r="AW181" s="136"/>
      <c r="AX181" s="136"/>
      <c r="AY181" s="136"/>
      <c r="AZ181" s="136"/>
      <c r="BA181" s="136"/>
      <c r="BB181" s="135">
        <v>0.12321</v>
      </c>
      <c r="BC181" s="136"/>
      <c r="BD181" s="136"/>
      <c r="BE181" s="136"/>
      <c r="BF181" s="135">
        <v>6.2781699999999996E-2</v>
      </c>
      <c r="BG181" s="136"/>
      <c r="BH181" s="136"/>
      <c r="BI181" s="136"/>
      <c r="BJ181" s="136"/>
      <c r="BK181" s="135">
        <v>8.4510000000000002E-2</v>
      </c>
      <c r="BL181" s="136"/>
      <c r="BM181" s="135">
        <v>9.7609999999999988E-2</v>
      </c>
    </row>
    <row r="182" spans="1:65">
      <c r="A182">
        <v>203</v>
      </c>
      <c r="B182" s="128" t="s">
        <v>2672</v>
      </c>
      <c r="C182" s="137">
        <v>7.5526999999999999E-3</v>
      </c>
      <c r="D182" s="137">
        <v>3.5999999999999999E-3</v>
      </c>
      <c r="E182" s="137">
        <v>7.6218200000000014E-3</v>
      </c>
      <c r="F182" s="137">
        <v>-3.2562859999999999E-2</v>
      </c>
      <c r="G182" s="137">
        <v>-1.0846430000000001E-2</v>
      </c>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7">
        <v>7.4970000000000002E-3</v>
      </c>
      <c r="AD182" s="138"/>
      <c r="AE182" s="138"/>
      <c r="AF182" s="138"/>
      <c r="AG182" s="138"/>
      <c r="AH182" s="138"/>
      <c r="AI182" s="137">
        <v>2.1428300000000001E-2</v>
      </c>
      <c r="AJ182" s="138"/>
      <c r="AK182" s="138"/>
      <c r="AL182" s="138"/>
      <c r="AM182" s="138"/>
      <c r="AN182" s="138"/>
      <c r="AO182" s="138"/>
      <c r="AP182" s="138"/>
      <c r="AQ182" s="138"/>
      <c r="AR182" s="138"/>
      <c r="AS182" s="138"/>
      <c r="AT182" s="138"/>
      <c r="AU182" s="138"/>
      <c r="AV182" s="138"/>
      <c r="AW182" s="138"/>
      <c r="AX182" s="138"/>
      <c r="AY182" s="138"/>
      <c r="AZ182" s="138"/>
      <c r="BA182" s="138"/>
      <c r="BB182" s="137">
        <v>5.1568099999999999E-2</v>
      </c>
      <c r="BC182" s="138"/>
      <c r="BD182" s="138"/>
      <c r="BE182" s="138"/>
      <c r="BF182" s="137">
        <v>7.5989999999999999E-3</v>
      </c>
      <c r="BG182" s="138"/>
      <c r="BH182" s="138"/>
      <c r="BI182" s="138"/>
      <c r="BJ182" s="138"/>
      <c r="BK182" s="137">
        <v>-1.2800000000000001E-2</v>
      </c>
      <c r="BL182" s="138"/>
      <c r="BM182" s="137">
        <v>-1.0500000000000001E-2</v>
      </c>
    </row>
    <row r="183" spans="1:65">
      <c r="A183">
        <v>202</v>
      </c>
      <c r="B183" s="128" t="s">
        <v>2673</v>
      </c>
      <c r="C183" s="135">
        <v>7.8536999999999999E-3</v>
      </c>
      <c r="D183" s="135">
        <v>2.3999999999999998E-3</v>
      </c>
      <c r="E183" s="135">
        <v>7.901430000000001E-3</v>
      </c>
      <c r="F183" s="135">
        <v>6.4125730000000006E-2</v>
      </c>
      <c r="G183" s="135">
        <v>-4.0479609999999999E-2</v>
      </c>
      <c r="H183" s="136"/>
      <c r="I183" s="136"/>
      <c r="J183" s="136"/>
      <c r="K183" s="136"/>
      <c r="L183" s="136"/>
      <c r="M183" s="136"/>
      <c r="N183" s="136"/>
      <c r="O183" s="136"/>
      <c r="P183" s="136"/>
      <c r="Q183" s="136"/>
      <c r="R183" s="136"/>
      <c r="S183" s="136"/>
      <c r="T183" s="136"/>
      <c r="U183" s="136"/>
      <c r="V183" s="136"/>
      <c r="W183" s="136"/>
      <c r="X183" s="136"/>
      <c r="Y183" s="136"/>
      <c r="Z183" s="136"/>
      <c r="AA183" s="136"/>
      <c r="AB183" s="136"/>
      <c r="AC183" s="135">
        <v>7.6959999999999997E-3</v>
      </c>
      <c r="AD183" s="136"/>
      <c r="AE183" s="136"/>
      <c r="AF183" s="136"/>
      <c r="AG183" s="136"/>
      <c r="AH183" s="136"/>
      <c r="AI183" s="135">
        <v>2.27289E-2</v>
      </c>
      <c r="AJ183" s="136"/>
      <c r="AK183" s="136"/>
      <c r="AL183" s="136"/>
      <c r="AM183" s="136"/>
      <c r="AN183" s="136"/>
      <c r="AO183" s="136"/>
      <c r="AP183" s="136"/>
      <c r="AQ183" s="136"/>
      <c r="AR183" s="136"/>
      <c r="AS183" s="136"/>
      <c r="AT183" s="136"/>
      <c r="AU183" s="136"/>
      <c r="AV183" s="136"/>
      <c r="AW183" s="136"/>
      <c r="AX183" s="136"/>
      <c r="AY183" s="136"/>
      <c r="AZ183" s="136"/>
      <c r="BA183" s="136"/>
      <c r="BB183" s="135">
        <v>0.15101000000000001</v>
      </c>
      <c r="BC183" s="136"/>
      <c r="BD183" s="136"/>
      <c r="BE183" s="136"/>
      <c r="BF183" s="135">
        <v>6.4782400000000004E-2</v>
      </c>
      <c r="BG183" s="136"/>
      <c r="BH183" s="136"/>
      <c r="BI183" s="136"/>
      <c r="BJ183" s="136"/>
      <c r="BK183" s="135">
        <v>0.10101</v>
      </c>
      <c r="BL183" s="136"/>
      <c r="BM183" s="135">
        <v>8.2909999999999998E-2</v>
      </c>
    </row>
    <row r="184" spans="1:65">
      <c r="A184">
        <v>201</v>
      </c>
      <c r="B184" s="128" t="s">
        <v>2674</v>
      </c>
      <c r="C184" s="137">
        <v>6.9142300000000004E-3</v>
      </c>
      <c r="D184" s="137">
        <v>1.5E-3</v>
      </c>
      <c r="E184" s="137">
        <v>6.9374899999999993E-3</v>
      </c>
      <c r="F184" s="137">
        <v>3.1466029999999999E-2</v>
      </c>
      <c r="G184" s="137">
        <v>7.3694299999999997E-3</v>
      </c>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7">
        <v>6.6950000000000004E-3</v>
      </c>
      <c r="AD184" s="138"/>
      <c r="AE184" s="138"/>
      <c r="AF184" s="138"/>
      <c r="AG184" s="138"/>
      <c r="AH184" s="138"/>
      <c r="AI184" s="137">
        <v>9.2131999999999995E-3</v>
      </c>
      <c r="AJ184" s="138"/>
      <c r="AK184" s="138"/>
      <c r="AL184" s="138"/>
      <c r="AM184" s="138"/>
      <c r="AN184" s="138"/>
      <c r="AO184" s="138"/>
      <c r="AP184" s="138"/>
      <c r="AQ184" s="138"/>
      <c r="AR184" s="138"/>
      <c r="AS184" s="138"/>
      <c r="AT184" s="138"/>
      <c r="AU184" s="138"/>
      <c r="AV184" s="138"/>
      <c r="AW184" s="138"/>
      <c r="AX184" s="138"/>
      <c r="AY184" s="138"/>
      <c r="AZ184" s="138"/>
      <c r="BA184" s="138"/>
      <c r="BB184" s="137">
        <v>7.2910000000000003E-2</v>
      </c>
      <c r="BC184" s="138"/>
      <c r="BD184" s="138"/>
      <c r="BE184" s="138"/>
      <c r="BF184" s="137">
        <v>4.5665900000000002E-2</v>
      </c>
      <c r="BG184" s="138"/>
      <c r="BH184" s="138"/>
      <c r="BI184" s="138"/>
      <c r="BJ184" s="138"/>
      <c r="BK184" s="137">
        <v>3.5451200000000002E-2</v>
      </c>
      <c r="BL184" s="138"/>
      <c r="BM184" s="137">
        <v>4.6467000000000001E-2</v>
      </c>
    </row>
    <row r="185" spans="1:65">
      <c r="A185">
        <v>200</v>
      </c>
      <c r="B185" s="128" t="s">
        <v>2675</v>
      </c>
      <c r="C185" s="135">
        <v>6.9161099999999996E-3</v>
      </c>
      <c r="D185" s="135">
        <v>2.3999999999999998E-3</v>
      </c>
      <c r="E185" s="135">
        <v>6.9374899999999993E-3</v>
      </c>
      <c r="F185" s="135">
        <v>8.9024619999999999E-2</v>
      </c>
      <c r="G185" s="135">
        <v>-5.7410940000000001E-2</v>
      </c>
      <c r="H185" s="136"/>
      <c r="I185" s="136"/>
      <c r="J185" s="136"/>
      <c r="K185" s="136"/>
      <c r="L185" s="136"/>
      <c r="M185" s="136"/>
      <c r="N185" s="136"/>
      <c r="O185" s="136"/>
      <c r="P185" s="136"/>
      <c r="Q185" s="136"/>
      <c r="R185" s="136"/>
      <c r="S185" s="136"/>
      <c r="T185" s="136"/>
      <c r="U185" s="136"/>
      <c r="V185" s="136"/>
      <c r="W185" s="136"/>
      <c r="X185" s="136"/>
      <c r="Y185" s="136"/>
      <c r="Z185" s="136"/>
      <c r="AA185" s="136"/>
      <c r="AB185" s="136"/>
      <c r="AC185" s="135">
        <v>6.6950000000000004E-3</v>
      </c>
      <c r="AD185" s="136"/>
      <c r="AE185" s="136"/>
      <c r="AF185" s="136"/>
      <c r="AG185" s="136"/>
      <c r="AH185" s="136"/>
      <c r="AI185" s="135">
        <v>2.6237799999999999E-2</v>
      </c>
      <c r="AJ185" s="136"/>
      <c r="AK185" s="136"/>
      <c r="AL185" s="136"/>
      <c r="AM185" s="136"/>
      <c r="AN185" s="136"/>
      <c r="AO185" s="136"/>
      <c r="AP185" s="136"/>
      <c r="AQ185" s="136"/>
      <c r="AR185" s="136"/>
      <c r="AS185" s="136"/>
      <c r="AT185" s="136"/>
      <c r="AU185" s="136"/>
      <c r="AV185" s="136"/>
      <c r="AW185" s="136"/>
      <c r="AX185" s="136"/>
      <c r="AY185" s="136"/>
      <c r="AZ185" s="136"/>
      <c r="BA185" s="136"/>
      <c r="BB185" s="135">
        <v>4.0458399999999999E-2</v>
      </c>
      <c r="BC185" s="136"/>
      <c r="BD185" s="136"/>
      <c r="BE185" s="136"/>
      <c r="BF185" s="135">
        <v>5.9285499999999998E-2</v>
      </c>
      <c r="BG185" s="136"/>
      <c r="BH185" s="136"/>
      <c r="BI185" s="136"/>
      <c r="BJ185" s="136"/>
      <c r="BK185" s="135">
        <v>5.1073800000000003E-2</v>
      </c>
      <c r="BL185" s="136"/>
      <c r="BM185" s="135">
        <v>6.8598999999999993E-2</v>
      </c>
    </row>
    <row r="186" spans="1:65">
      <c r="A186">
        <v>199</v>
      </c>
      <c r="B186" s="128" t="s">
        <v>2676</v>
      </c>
      <c r="C186" s="137">
        <v>6.9112599999999998E-3</v>
      </c>
      <c r="D186" s="137">
        <v>2.8E-3</v>
      </c>
      <c r="E186" s="137">
        <v>6.9374899999999993E-3</v>
      </c>
      <c r="F186" s="137">
        <v>4.4881000000000001E-4</v>
      </c>
      <c r="G186" s="137">
        <v>-1.917777E-2</v>
      </c>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7">
        <v>6.6959999999999997E-3</v>
      </c>
      <c r="AD186" s="138"/>
      <c r="AE186" s="138"/>
      <c r="AF186" s="138"/>
      <c r="AG186" s="138"/>
      <c r="AH186" s="138"/>
      <c r="AI186" s="137">
        <v>1.03149E-2</v>
      </c>
      <c r="AJ186" s="138"/>
      <c r="AK186" s="138"/>
      <c r="AL186" s="138"/>
      <c r="AM186" s="138"/>
      <c r="AN186" s="138"/>
      <c r="AO186" s="138"/>
      <c r="AP186" s="138"/>
      <c r="AQ186" s="138"/>
      <c r="AR186" s="138"/>
      <c r="AS186" s="138"/>
      <c r="AT186" s="138"/>
      <c r="AU186" s="138"/>
      <c r="AV186" s="138"/>
      <c r="AW186" s="138"/>
      <c r="AX186" s="138"/>
      <c r="AY186" s="138"/>
      <c r="AZ186" s="138"/>
      <c r="BA186" s="137">
        <v>-2.7000000000000001E-3</v>
      </c>
      <c r="BB186" s="137">
        <v>3.0343800000000001E-2</v>
      </c>
      <c r="BC186" s="138"/>
      <c r="BD186" s="138"/>
      <c r="BE186" s="138"/>
      <c r="BF186" s="137">
        <v>5.0472900000000001E-2</v>
      </c>
      <c r="BG186" s="138"/>
      <c r="BH186" s="138"/>
      <c r="BI186" s="138"/>
      <c r="BJ186" s="138"/>
      <c r="BK186" s="137">
        <v>2.5737099999999999E-2</v>
      </c>
      <c r="BL186" s="138"/>
      <c r="BM186" s="137">
        <v>4.7769000000000013E-2</v>
      </c>
    </row>
    <row r="187" spans="1:65">
      <c r="A187">
        <v>198</v>
      </c>
      <c r="B187" s="128" t="s">
        <v>2677</v>
      </c>
      <c r="C187" s="135">
        <v>6.5902000000000009E-3</v>
      </c>
      <c r="D187" s="135">
        <v>4.0999999999999986E-3</v>
      </c>
      <c r="E187" s="135">
        <v>6.6060399999999997E-3</v>
      </c>
      <c r="F187" s="135">
        <v>8.9347560000000006E-2</v>
      </c>
      <c r="G187" s="135">
        <v>3.7270599999999999E-3</v>
      </c>
      <c r="H187" s="136"/>
      <c r="I187" s="136"/>
      <c r="J187" s="136"/>
      <c r="K187" s="136"/>
      <c r="L187" s="136"/>
      <c r="M187" s="136"/>
      <c r="N187" s="136"/>
      <c r="O187" s="136"/>
      <c r="P187" s="136"/>
      <c r="Q187" s="136"/>
      <c r="R187" s="136"/>
      <c r="S187" s="136"/>
      <c r="T187" s="136"/>
      <c r="U187" s="136"/>
      <c r="V187" s="136"/>
      <c r="W187" s="136"/>
      <c r="X187" s="136"/>
      <c r="Y187" s="136"/>
      <c r="Z187" s="136"/>
      <c r="AA187" s="136"/>
      <c r="AB187" s="136"/>
      <c r="AC187" s="135">
        <v>6.3949999999999996E-3</v>
      </c>
      <c r="AD187" s="136"/>
      <c r="AE187" s="136"/>
      <c r="AF187" s="136"/>
      <c r="AG187" s="136"/>
      <c r="AH187" s="136"/>
      <c r="AI187" s="135">
        <v>9.5142999999999998E-3</v>
      </c>
      <c r="AJ187" s="136"/>
      <c r="AK187" s="136"/>
      <c r="AL187" s="136"/>
      <c r="AM187" s="136"/>
      <c r="AN187" s="136"/>
      <c r="AO187" s="136"/>
      <c r="AP187" s="136"/>
      <c r="AQ187" s="136"/>
      <c r="AR187" s="136"/>
      <c r="AS187" s="136"/>
      <c r="AT187" s="136"/>
      <c r="AU187" s="136"/>
      <c r="AV187" s="136"/>
      <c r="AW187" s="136"/>
      <c r="AX187" s="136"/>
      <c r="AY187" s="136"/>
      <c r="AZ187" s="136"/>
      <c r="BA187" s="135">
        <v>6.1192700000000003E-2</v>
      </c>
      <c r="BB187" s="135">
        <v>8.6610000000000006E-2</v>
      </c>
      <c r="BC187" s="136"/>
      <c r="BD187" s="136"/>
      <c r="BE187" s="136"/>
      <c r="BF187" s="135">
        <v>5.4282200000000003E-2</v>
      </c>
      <c r="BG187" s="136"/>
      <c r="BH187" s="136"/>
      <c r="BI187" s="136"/>
      <c r="BJ187" s="136"/>
      <c r="BK187" s="135">
        <v>7.9409999999999994E-2</v>
      </c>
      <c r="BL187" s="136"/>
      <c r="BM187" s="135">
        <v>8.8409999999999989E-2</v>
      </c>
    </row>
    <row r="188" spans="1:65">
      <c r="A188">
        <v>197</v>
      </c>
      <c r="B188" s="128" t="s">
        <v>2678</v>
      </c>
      <c r="C188" s="137">
        <v>7.2413800000000004E-3</v>
      </c>
      <c r="D188" s="137">
        <v>3.7000000000000002E-3</v>
      </c>
      <c r="E188" s="137">
        <v>7.2686700000000014E-3</v>
      </c>
      <c r="F188" s="137">
        <v>2.3029049999999999E-2</v>
      </c>
      <c r="G188" s="137">
        <v>-5.3127699999999996E-3</v>
      </c>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7">
        <v>7.0959999999999999E-3</v>
      </c>
      <c r="AD188" s="138"/>
      <c r="AE188" s="138"/>
      <c r="AF188" s="138"/>
      <c r="AG188" s="138"/>
      <c r="AH188" s="138"/>
      <c r="AI188" s="137">
        <v>1.3518499999999999E-2</v>
      </c>
      <c r="AJ188" s="138"/>
      <c r="AK188" s="138"/>
      <c r="AL188" s="138"/>
      <c r="AM188" s="138"/>
      <c r="AN188" s="138"/>
      <c r="AO188" s="138"/>
      <c r="AP188" s="138"/>
      <c r="AQ188" s="138"/>
      <c r="AR188" s="138"/>
      <c r="AS188" s="138"/>
      <c r="AT188" s="138"/>
      <c r="AU188" s="138"/>
      <c r="AV188" s="138"/>
      <c r="AW188" s="138"/>
      <c r="AX188" s="138"/>
      <c r="AY188" s="138"/>
      <c r="AZ188" s="138"/>
      <c r="BA188" s="137">
        <v>5.7379100000000002E-2</v>
      </c>
      <c r="BB188" s="137">
        <v>4.2458500000000003E-2</v>
      </c>
      <c r="BC188" s="138"/>
      <c r="BD188" s="138"/>
      <c r="BE188" s="138"/>
      <c r="BF188" s="137">
        <v>6.4488900000000002E-2</v>
      </c>
      <c r="BG188" s="138"/>
      <c r="BH188" s="138"/>
      <c r="BI188" s="138"/>
      <c r="BJ188" s="138"/>
      <c r="BK188" s="137">
        <v>4.7565499999999997E-2</v>
      </c>
      <c r="BL188" s="138"/>
      <c r="BM188" s="137">
        <v>6.408839999999999E-2</v>
      </c>
    </row>
    <row r="189" spans="1:65">
      <c r="A189">
        <v>196</v>
      </c>
      <c r="B189" s="128" t="s">
        <v>2679</v>
      </c>
      <c r="C189" s="135">
        <v>6.5790899999999992E-3</v>
      </c>
      <c r="D189" s="135">
        <v>7.4999999999999997E-3</v>
      </c>
      <c r="E189" s="135">
        <v>6.6056700000000001E-3</v>
      </c>
      <c r="F189" s="135">
        <v>-4.6460330000000001E-2</v>
      </c>
      <c r="G189" s="135">
        <v>7.6728690000000002E-2</v>
      </c>
      <c r="H189" s="136"/>
      <c r="I189" s="136"/>
      <c r="J189" s="136"/>
      <c r="K189" s="136"/>
      <c r="L189" s="136"/>
      <c r="M189" s="136"/>
      <c r="N189" s="136"/>
      <c r="O189" s="136"/>
      <c r="P189" s="136"/>
      <c r="Q189" s="136"/>
      <c r="R189" s="136"/>
      <c r="S189" s="136"/>
      <c r="T189" s="136"/>
      <c r="U189" s="136"/>
      <c r="V189" s="136"/>
      <c r="W189" s="136"/>
      <c r="X189" s="136"/>
      <c r="Y189" s="136"/>
      <c r="Z189" s="136"/>
      <c r="AA189" s="136"/>
      <c r="AB189" s="136"/>
      <c r="AC189" s="135">
        <v>6.3959999999999998E-3</v>
      </c>
      <c r="AD189" s="136"/>
      <c r="AE189" s="136"/>
      <c r="AF189" s="136"/>
      <c r="AG189" s="136"/>
      <c r="AH189" s="136"/>
      <c r="AI189" s="135">
        <v>1.06161E-2</v>
      </c>
      <c r="AJ189" s="136"/>
      <c r="AK189" s="136"/>
      <c r="AL189" s="136"/>
      <c r="AM189" s="136"/>
      <c r="AN189" s="136"/>
      <c r="AO189" s="136"/>
      <c r="AP189" s="136"/>
      <c r="AQ189" s="136"/>
      <c r="AR189" s="136"/>
      <c r="AS189" s="136"/>
      <c r="AT189" s="136"/>
      <c r="AU189" s="136"/>
      <c r="AV189" s="136"/>
      <c r="AW189" s="136"/>
      <c r="AX189" s="136"/>
      <c r="AY189" s="136"/>
      <c r="AZ189" s="136"/>
      <c r="BA189" s="135">
        <v>-1.3899999999999999E-2</v>
      </c>
      <c r="BB189" s="135">
        <v>4.4999999999999999E-4</v>
      </c>
      <c r="BC189" s="136"/>
      <c r="BD189" s="136"/>
      <c r="BE189" s="136"/>
      <c r="BF189" s="135">
        <v>-1.6500000000000001E-2</v>
      </c>
      <c r="BG189" s="136"/>
      <c r="BH189" s="136"/>
      <c r="BI189" s="136"/>
      <c r="BJ189" s="136"/>
      <c r="BK189" s="135">
        <v>-8.199999999999999E-3</v>
      </c>
      <c r="BL189" s="136"/>
      <c r="BM189" s="135">
        <v>-2.98E-2</v>
      </c>
    </row>
    <row r="190" spans="1:65">
      <c r="A190">
        <v>195</v>
      </c>
      <c r="B190" s="128" t="s">
        <v>2680</v>
      </c>
      <c r="C190" s="137">
        <v>5.9254300000000006E-3</v>
      </c>
      <c r="D190" s="137">
        <v>7.8000000000000014E-3</v>
      </c>
      <c r="E190" s="137">
        <v>5.9434800000000001E-3</v>
      </c>
      <c r="F190" s="137">
        <v>1.6842050000000001E-2</v>
      </c>
      <c r="G190" s="137">
        <v>-3.4030299999999999E-2</v>
      </c>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7">
        <v>5.7959999999999999E-3</v>
      </c>
      <c r="AD190" s="138"/>
      <c r="AE190" s="138"/>
      <c r="AF190" s="138"/>
      <c r="AG190" s="138"/>
      <c r="AH190" s="138"/>
      <c r="AI190" s="137">
        <v>7.3123000000000007E-3</v>
      </c>
      <c r="AJ190" s="138"/>
      <c r="AK190" s="138"/>
      <c r="AL190" s="138"/>
      <c r="AM190" s="138"/>
      <c r="AN190" s="138"/>
      <c r="AO190" s="138"/>
      <c r="AP190" s="138"/>
      <c r="AQ190" s="138"/>
      <c r="AR190" s="138"/>
      <c r="AS190" s="138"/>
      <c r="AT190" s="138"/>
      <c r="AU190" s="138"/>
      <c r="AV190" s="138"/>
      <c r="AW190" s="138"/>
      <c r="AX190" s="138"/>
      <c r="AY190" s="138"/>
      <c r="AZ190" s="138"/>
      <c r="BA190" s="137">
        <v>1.4224000000000001E-2</v>
      </c>
      <c r="BB190" s="137">
        <v>2.2000000000000001E-4</v>
      </c>
      <c r="BC190" s="138"/>
      <c r="BD190" s="138"/>
      <c r="BE190" s="138"/>
      <c r="BF190" s="137">
        <v>-2.0000000000000001E-4</v>
      </c>
      <c r="BG190" s="138"/>
      <c r="BH190" s="138"/>
      <c r="BI190" s="138"/>
      <c r="BJ190" s="138"/>
      <c r="BK190" s="137">
        <v>2.3038699999999999E-2</v>
      </c>
      <c r="BL190" s="138"/>
      <c r="BM190" s="137">
        <v>1.7028700000000001E-2</v>
      </c>
    </row>
    <row r="191" spans="1:65">
      <c r="A191">
        <v>194</v>
      </c>
      <c r="B191" s="128" t="s">
        <v>2681</v>
      </c>
      <c r="C191" s="135">
        <v>7.5696799999999996E-3</v>
      </c>
      <c r="D191" s="135">
        <v>5.1999999999999998E-3</v>
      </c>
      <c r="E191" s="135">
        <v>7.6007000000000002E-3</v>
      </c>
      <c r="F191" s="135">
        <v>5.8166610000000001E-2</v>
      </c>
      <c r="G191" s="135">
        <v>-1.6565429999999999E-2</v>
      </c>
      <c r="H191" s="136"/>
      <c r="I191" s="136"/>
      <c r="J191" s="136"/>
      <c r="K191" s="136"/>
      <c r="L191" s="136"/>
      <c r="M191" s="136"/>
      <c r="N191" s="136"/>
      <c r="O191" s="136"/>
      <c r="P191" s="136"/>
      <c r="Q191" s="136"/>
      <c r="R191" s="136"/>
      <c r="S191" s="136"/>
      <c r="T191" s="136"/>
      <c r="U191" s="136"/>
      <c r="V191" s="136"/>
      <c r="W191" s="136"/>
      <c r="X191" s="136"/>
      <c r="Y191" s="136"/>
      <c r="Z191" s="136"/>
      <c r="AA191" s="136"/>
      <c r="AB191" s="136"/>
      <c r="AC191" s="135">
        <v>7.3959999999999998E-3</v>
      </c>
      <c r="AD191" s="136"/>
      <c r="AE191" s="136"/>
      <c r="AF191" s="136"/>
      <c r="AG191" s="136"/>
      <c r="AH191" s="136"/>
      <c r="AI191" s="135">
        <v>5.3700000000000006E-3</v>
      </c>
      <c r="AJ191" s="136"/>
      <c r="AK191" s="136"/>
      <c r="AL191" s="136"/>
      <c r="AM191" s="136"/>
      <c r="AN191" s="136"/>
      <c r="AO191" s="136"/>
      <c r="AP191" s="136"/>
      <c r="AQ191" s="136"/>
      <c r="AR191" s="136"/>
      <c r="AS191" s="136"/>
      <c r="AT191" s="136"/>
      <c r="AU191" s="136"/>
      <c r="AV191" s="136"/>
      <c r="AW191" s="136"/>
      <c r="AX191" s="136"/>
      <c r="AY191" s="136"/>
      <c r="AZ191" s="136"/>
      <c r="BA191" s="135">
        <v>1.65217E-2</v>
      </c>
      <c r="BB191" s="135">
        <v>-4.1000000000000003E-3</v>
      </c>
      <c r="BC191" s="136"/>
      <c r="BD191" s="136"/>
      <c r="BE191" s="136"/>
      <c r="BF191" s="135">
        <v>2.8337399999999999E-2</v>
      </c>
      <c r="BG191" s="136"/>
      <c r="BH191" s="136"/>
      <c r="BI191" s="136"/>
      <c r="BJ191" s="136"/>
      <c r="BK191" s="135">
        <v>1.9926200000000002E-2</v>
      </c>
      <c r="BL191" s="136"/>
      <c r="BM191" s="135">
        <v>2.6935500000000001E-2</v>
      </c>
    </row>
    <row r="192" spans="1:65">
      <c r="A192">
        <v>193</v>
      </c>
      <c r="B192" s="128" t="s">
        <v>2682</v>
      </c>
      <c r="C192" s="137">
        <v>6.6113999999999999E-3</v>
      </c>
      <c r="D192" s="137">
        <v>5.6999999999999993E-3</v>
      </c>
      <c r="E192" s="137">
        <v>6.6591300000000001E-3</v>
      </c>
      <c r="F192" s="137">
        <v>-4.0382939999999999E-2</v>
      </c>
      <c r="G192" s="137">
        <v>-2.8298710000000001E-2</v>
      </c>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7">
        <v>6.3949999999999996E-3</v>
      </c>
      <c r="AD192" s="138"/>
      <c r="AE192" s="138"/>
      <c r="AF192" s="138"/>
      <c r="AG192" s="138"/>
      <c r="AH192" s="138"/>
      <c r="AI192" s="137">
        <v>2.26342E-2</v>
      </c>
      <c r="AJ192" s="138"/>
      <c r="AK192" s="138"/>
      <c r="AL192" s="138"/>
      <c r="AM192" s="138"/>
      <c r="AN192" s="138"/>
      <c r="AO192" s="138"/>
      <c r="AP192" s="138"/>
      <c r="AQ192" s="138"/>
      <c r="AR192" s="138"/>
      <c r="AS192" s="138"/>
      <c r="AT192" s="138"/>
      <c r="AU192" s="138"/>
      <c r="AV192" s="138"/>
      <c r="AW192" s="138"/>
      <c r="AX192" s="138"/>
      <c r="AY192" s="138"/>
      <c r="AZ192" s="138"/>
      <c r="BA192" s="137">
        <v>7.1100000000000004E-4</v>
      </c>
      <c r="BB192" s="137">
        <v>-6.8999999999999999E-3</v>
      </c>
      <c r="BC192" s="138"/>
      <c r="BD192" s="138"/>
      <c r="BE192" s="138"/>
      <c r="BF192" s="137">
        <v>-1.47E-2</v>
      </c>
      <c r="BG192" s="138"/>
      <c r="BH192" s="138"/>
      <c r="BI192" s="138"/>
      <c r="BJ192" s="138"/>
      <c r="BK192" s="137">
        <v>8.2123999999999999E-3</v>
      </c>
      <c r="BL192" s="138"/>
      <c r="BM192" s="137">
        <v>-6.1000000000000004E-3</v>
      </c>
    </row>
    <row r="193" spans="1:65">
      <c r="A193">
        <v>192</v>
      </c>
      <c r="B193" s="128" t="s">
        <v>2683</v>
      </c>
      <c r="C193" s="135">
        <v>7.5013500000000004E-3</v>
      </c>
      <c r="D193" s="135">
        <v>4.3E-3</v>
      </c>
      <c r="E193" s="135">
        <v>7.5136400000000002E-3</v>
      </c>
      <c r="F193" s="135">
        <v>-6.6388829999999996E-2</v>
      </c>
      <c r="G193" s="135">
        <v>4.9751530000000002E-2</v>
      </c>
      <c r="H193" s="136"/>
      <c r="I193" s="136"/>
      <c r="J193" s="136"/>
      <c r="K193" s="136"/>
      <c r="L193" s="136"/>
      <c r="M193" s="136"/>
      <c r="N193" s="136"/>
      <c r="O193" s="136"/>
      <c r="P193" s="136"/>
      <c r="Q193" s="136"/>
      <c r="R193" s="136"/>
      <c r="S193" s="136"/>
      <c r="T193" s="136"/>
      <c r="U193" s="136"/>
      <c r="V193" s="136"/>
      <c r="W193" s="136"/>
      <c r="X193" s="136"/>
      <c r="Y193" s="136"/>
      <c r="Z193" s="136"/>
      <c r="AA193" s="136"/>
      <c r="AB193" s="136"/>
      <c r="AC193" s="135">
        <v>7.2960000000000004E-3</v>
      </c>
      <c r="AD193" s="136"/>
      <c r="AE193" s="136"/>
      <c r="AF193" s="136"/>
      <c r="AG193" s="136"/>
      <c r="AH193" s="136"/>
      <c r="AI193" s="135">
        <v>2.3000000000000001E-4</v>
      </c>
      <c r="AJ193" s="136"/>
      <c r="AK193" s="136"/>
      <c r="AL193" s="136"/>
      <c r="AM193" s="136"/>
      <c r="AN193" s="136"/>
      <c r="AO193" s="136"/>
      <c r="AP193" s="136"/>
      <c r="AQ193" s="136"/>
      <c r="AR193" s="136"/>
      <c r="AS193" s="136"/>
      <c r="AT193" s="136"/>
      <c r="AU193" s="136"/>
      <c r="AV193" s="136"/>
      <c r="AW193" s="136"/>
      <c r="AX193" s="136"/>
      <c r="AY193" s="136"/>
      <c r="AZ193" s="136"/>
      <c r="BA193" s="135">
        <v>1.9250000000000001E-3</v>
      </c>
      <c r="BB193" s="135">
        <v>-1E-3</v>
      </c>
      <c r="BC193" s="136"/>
      <c r="BD193" s="136"/>
      <c r="BE193" s="136"/>
      <c r="BF193" s="135">
        <v>5.9779999999999998E-3</v>
      </c>
      <c r="BG193" s="136"/>
      <c r="BH193" s="136"/>
      <c r="BI193" s="136"/>
      <c r="BJ193" s="136"/>
      <c r="BK193" s="135">
        <v>-1.44E-2</v>
      </c>
      <c r="BL193" s="136"/>
      <c r="BM193" s="135">
        <v>5.4720000000000003E-3</v>
      </c>
    </row>
    <row r="194" spans="1:65">
      <c r="A194">
        <v>191</v>
      </c>
      <c r="B194" s="128" t="s">
        <v>2684</v>
      </c>
      <c r="C194" s="137">
        <v>7.8809599999999994E-3</v>
      </c>
      <c r="D194" s="137">
        <v>0</v>
      </c>
      <c r="E194" s="137">
        <v>7.9257599999999987E-3</v>
      </c>
      <c r="F194" s="137">
        <v>-3.3477029999999998E-2</v>
      </c>
      <c r="G194" s="137">
        <v>-8.3668200000000005E-3</v>
      </c>
      <c r="H194" s="138"/>
      <c r="I194" s="138"/>
      <c r="J194" s="138"/>
      <c r="K194" s="138"/>
      <c r="L194" s="138"/>
      <c r="M194" s="138"/>
      <c r="N194" s="138"/>
      <c r="O194" s="138"/>
      <c r="P194" s="138"/>
      <c r="Q194" s="138"/>
      <c r="R194" s="138"/>
      <c r="S194" s="138"/>
      <c r="T194" s="138"/>
      <c r="U194" s="138"/>
      <c r="V194" s="138"/>
      <c r="W194" s="138"/>
      <c r="X194" s="138"/>
      <c r="Y194" s="138"/>
      <c r="Z194" s="138"/>
      <c r="AA194" s="138"/>
      <c r="AB194" s="138"/>
      <c r="AC194" s="137">
        <v>7.6959999999999997E-3</v>
      </c>
      <c r="AD194" s="138"/>
      <c r="AE194" s="138"/>
      <c r="AF194" s="138"/>
      <c r="AG194" s="138"/>
      <c r="AH194" s="138"/>
      <c r="AI194" s="137">
        <v>-4.0000000000000002E-4</v>
      </c>
      <c r="AJ194" s="138"/>
      <c r="AK194" s="138"/>
      <c r="AL194" s="138"/>
      <c r="AM194" s="138"/>
      <c r="AN194" s="138"/>
      <c r="AO194" s="138"/>
      <c r="AP194" s="138"/>
      <c r="AQ194" s="138"/>
      <c r="AR194" s="138"/>
      <c r="AS194" s="138"/>
      <c r="AT194" s="138"/>
      <c r="AU194" s="138"/>
      <c r="AV194" s="138"/>
      <c r="AW194" s="138"/>
      <c r="AX194" s="138"/>
      <c r="AY194" s="138"/>
      <c r="AZ194" s="138"/>
      <c r="BA194" s="137">
        <v>1.71217E-2</v>
      </c>
      <c r="BB194" s="137">
        <v>1.24157E-2</v>
      </c>
      <c r="BC194" s="138"/>
      <c r="BD194" s="138"/>
      <c r="BE194" s="138"/>
      <c r="BF194" s="137">
        <v>1.63207E-2</v>
      </c>
      <c r="BG194" s="138"/>
      <c r="BH194" s="138"/>
      <c r="BI194" s="138"/>
      <c r="BJ194" s="138"/>
      <c r="BK194" s="137">
        <v>1.9524699999999999E-2</v>
      </c>
      <c r="BL194" s="138"/>
      <c r="BM194" s="137">
        <v>2.94373E-2</v>
      </c>
    </row>
    <row r="195" spans="1:65">
      <c r="A195">
        <v>190</v>
      </c>
      <c r="B195" s="128" t="s">
        <v>2685</v>
      </c>
      <c r="C195" s="135">
        <v>8.57372E-3</v>
      </c>
      <c r="D195" s="135">
        <v>1E-4</v>
      </c>
      <c r="E195" s="135">
        <v>8.6102999999999996E-3</v>
      </c>
      <c r="F195" s="135">
        <v>0.10797412000000001</v>
      </c>
      <c r="G195" s="135">
        <v>-2.4590620000000001E-2</v>
      </c>
      <c r="H195" s="136"/>
      <c r="I195" s="136"/>
      <c r="J195" s="136"/>
      <c r="K195" s="136"/>
      <c r="L195" s="136"/>
      <c r="M195" s="136"/>
      <c r="N195" s="136"/>
      <c r="O195" s="136"/>
      <c r="P195" s="136"/>
      <c r="Q195" s="136"/>
      <c r="R195" s="136"/>
      <c r="S195" s="136"/>
      <c r="T195" s="136"/>
      <c r="U195" s="136"/>
      <c r="V195" s="136"/>
      <c r="W195" s="136"/>
      <c r="X195" s="136"/>
      <c r="Y195" s="136"/>
      <c r="Z195" s="136"/>
      <c r="AA195" s="136"/>
      <c r="AB195" s="136"/>
      <c r="AC195" s="135">
        <v>8.3960000000000007E-3</v>
      </c>
      <c r="AD195" s="136"/>
      <c r="AE195" s="136"/>
      <c r="AF195" s="136"/>
      <c r="AG195" s="136"/>
      <c r="AH195" s="136"/>
      <c r="AI195" s="135">
        <v>2.0230000000000001E-3</v>
      </c>
      <c r="AJ195" s="136"/>
      <c r="AK195" s="136"/>
      <c r="AL195" s="136"/>
      <c r="AM195" s="136"/>
      <c r="AN195" s="136"/>
      <c r="AO195" s="136"/>
      <c r="AP195" s="136"/>
      <c r="AQ195" s="136"/>
      <c r="AR195" s="136"/>
      <c r="AS195" s="136"/>
      <c r="AT195" s="136"/>
      <c r="AU195" s="136"/>
      <c r="AV195" s="136"/>
      <c r="AW195" s="136"/>
      <c r="AX195" s="136"/>
      <c r="AY195" s="136"/>
      <c r="AZ195" s="136"/>
      <c r="BA195" s="135">
        <v>6.6076899999999994E-2</v>
      </c>
      <c r="BB195" s="135">
        <v>8.7010000000000004E-2</v>
      </c>
      <c r="BC195" s="136"/>
      <c r="BD195" s="136"/>
      <c r="BE195" s="136"/>
      <c r="BF195" s="135">
        <v>6.2272500000000001E-2</v>
      </c>
      <c r="BG195" s="136"/>
      <c r="BH195" s="136"/>
      <c r="BI195" s="136"/>
      <c r="BJ195" s="136"/>
      <c r="BK195" s="135">
        <v>3.7243400000000003E-2</v>
      </c>
      <c r="BL195" s="136"/>
      <c r="BM195" s="135">
        <v>6.6677600000000004E-2</v>
      </c>
    </row>
    <row r="196" spans="1:65">
      <c r="A196">
        <v>189</v>
      </c>
      <c r="B196" s="128" t="s">
        <v>2686</v>
      </c>
      <c r="C196" s="137">
        <v>8.8630800000000006E-3</v>
      </c>
      <c r="D196" s="137">
        <v>4.0000000000000002E-4</v>
      </c>
      <c r="E196" s="137">
        <v>8.8821000000000004E-3</v>
      </c>
      <c r="F196" s="137">
        <v>-3.5102359999999999E-2</v>
      </c>
      <c r="G196" s="137">
        <v>-6.8290000000000007E-4</v>
      </c>
      <c r="H196" s="138"/>
      <c r="I196" s="138"/>
      <c r="J196" s="138"/>
      <c r="K196" s="138"/>
      <c r="L196" s="138"/>
      <c r="M196" s="138"/>
      <c r="N196" s="138"/>
      <c r="O196" s="138"/>
      <c r="P196" s="138"/>
      <c r="Q196" s="138"/>
      <c r="R196" s="138"/>
      <c r="S196" s="138"/>
      <c r="T196" s="138"/>
      <c r="U196" s="138"/>
      <c r="V196" s="138"/>
      <c r="W196" s="138"/>
      <c r="X196" s="138"/>
      <c r="Y196" s="138"/>
      <c r="Z196" s="138"/>
      <c r="AA196" s="138"/>
      <c r="AB196" s="138"/>
      <c r="AC196" s="137">
        <v>8.6960000000000006E-3</v>
      </c>
      <c r="AD196" s="138"/>
      <c r="AE196" s="138"/>
      <c r="AF196" s="138"/>
      <c r="AG196" s="138"/>
      <c r="AH196" s="138"/>
      <c r="AI196" s="137">
        <v>1.31147E-2</v>
      </c>
      <c r="AJ196" s="138"/>
      <c r="AK196" s="138"/>
      <c r="AL196" s="138"/>
      <c r="AM196" s="138"/>
      <c r="AN196" s="138"/>
      <c r="AO196" s="138"/>
      <c r="AP196" s="138"/>
      <c r="AQ196" s="138"/>
      <c r="AR196" s="138"/>
      <c r="AS196" s="138"/>
      <c r="AT196" s="138"/>
      <c r="AU196" s="138"/>
      <c r="AV196" s="138"/>
      <c r="AW196" s="138"/>
      <c r="AX196" s="138"/>
      <c r="AY196" s="138"/>
      <c r="AZ196" s="138"/>
      <c r="BA196" s="137">
        <v>2.3259999999999999E-3</v>
      </c>
      <c r="BB196" s="137">
        <v>4.3849300000000001E-2</v>
      </c>
      <c r="BC196" s="138"/>
      <c r="BD196" s="138"/>
      <c r="BE196" s="138"/>
      <c r="BF196" s="137">
        <v>1.7820099999999998E-2</v>
      </c>
      <c r="BG196" s="138"/>
      <c r="BH196" s="138"/>
      <c r="BI196" s="138"/>
      <c r="BJ196" s="138"/>
      <c r="BK196" s="137">
        <v>8.4950000000000008E-3</v>
      </c>
      <c r="BL196" s="138"/>
      <c r="BM196" s="137">
        <v>1.8220500000000001E-2</v>
      </c>
    </row>
    <row r="197" spans="1:65">
      <c r="A197">
        <v>188</v>
      </c>
      <c r="B197" s="128" t="s">
        <v>2687</v>
      </c>
      <c r="C197" s="135">
        <v>8.4463899999999998E-3</v>
      </c>
      <c r="D197" s="135">
        <v>4.5000000000000014E-3</v>
      </c>
      <c r="E197" s="135">
        <v>8.4766600000000004E-3</v>
      </c>
      <c r="F197" s="135">
        <v>6.5765610000000002E-2</v>
      </c>
      <c r="G197" s="135">
        <v>-3.5193620000000002E-2</v>
      </c>
      <c r="H197" s="136"/>
      <c r="I197" s="136"/>
      <c r="J197" s="136"/>
      <c r="K197" s="136"/>
      <c r="L197" s="136"/>
      <c r="M197" s="136"/>
      <c r="N197" s="136"/>
      <c r="O197" s="136"/>
      <c r="P197" s="136"/>
      <c r="Q197" s="136"/>
      <c r="R197" s="136"/>
      <c r="S197" s="136"/>
      <c r="T197" s="136"/>
      <c r="U197" s="136"/>
      <c r="V197" s="136"/>
      <c r="W197" s="136"/>
      <c r="X197" s="136"/>
      <c r="Y197" s="136"/>
      <c r="Z197" s="136"/>
      <c r="AA197" s="136"/>
      <c r="AB197" s="136"/>
      <c r="AC197" s="135">
        <v>8.2959999999999996E-3</v>
      </c>
      <c r="AD197" s="136"/>
      <c r="AE197" s="136"/>
      <c r="AF197" s="136"/>
      <c r="AG197" s="136"/>
      <c r="AH197" s="136"/>
      <c r="AI197" s="135">
        <v>1.54182E-2</v>
      </c>
      <c r="AJ197" s="136"/>
      <c r="AK197" s="136"/>
      <c r="AL197" s="136"/>
      <c r="AM197" s="136"/>
      <c r="AN197" s="136"/>
      <c r="AO197" s="136"/>
      <c r="AP197" s="136"/>
      <c r="AQ197" s="136"/>
      <c r="AR197" s="136"/>
      <c r="AS197" s="136"/>
      <c r="AT197" s="136"/>
      <c r="AU197" s="136"/>
      <c r="AV197" s="136"/>
      <c r="AW197" s="136"/>
      <c r="AX197" s="136"/>
      <c r="AY197" s="136"/>
      <c r="AZ197" s="136"/>
      <c r="BA197" s="135">
        <v>5.3963799999999999E-2</v>
      </c>
      <c r="BB197" s="135">
        <v>6.6979200000000003E-2</v>
      </c>
      <c r="BC197" s="136"/>
      <c r="BD197" s="136"/>
      <c r="BE197" s="136"/>
      <c r="BF197" s="135">
        <v>5.1660999999999999E-2</v>
      </c>
      <c r="BG197" s="136"/>
      <c r="BH197" s="136"/>
      <c r="BI197" s="136"/>
      <c r="BJ197" s="136"/>
      <c r="BK197" s="135">
        <v>2.76327E-2</v>
      </c>
      <c r="BL197" s="136"/>
      <c r="BM197" s="135">
        <v>3.4140400000000001E-2</v>
      </c>
    </row>
    <row r="198" spans="1:65">
      <c r="A198">
        <v>187</v>
      </c>
      <c r="B198" s="128" t="s">
        <v>2688</v>
      </c>
      <c r="C198" s="137">
        <v>8.0556199999999994E-3</v>
      </c>
      <c r="D198" s="137">
        <v>7.4999999999999997E-3</v>
      </c>
      <c r="E198" s="137">
        <v>8.0713799999999995E-3</v>
      </c>
      <c r="F198" s="137">
        <v>1.7910470000000001E-2</v>
      </c>
      <c r="G198" s="137">
        <v>4.2497899999999998E-3</v>
      </c>
      <c r="H198" s="138"/>
      <c r="I198" s="138"/>
      <c r="J198" s="138"/>
      <c r="K198" s="138"/>
      <c r="L198" s="138"/>
      <c r="M198" s="138"/>
      <c r="N198" s="138"/>
      <c r="O198" s="138"/>
      <c r="P198" s="138"/>
      <c r="Q198" s="138"/>
      <c r="R198" s="138"/>
      <c r="S198" s="138"/>
      <c r="T198" s="138"/>
      <c r="U198" s="138"/>
      <c r="V198" s="138"/>
      <c r="W198" s="138"/>
      <c r="X198" s="138"/>
      <c r="Y198" s="138"/>
      <c r="Z198" s="138"/>
      <c r="AA198" s="138"/>
      <c r="AB198" s="138"/>
      <c r="AC198" s="137">
        <v>7.8969999999999995E-3</v>
      </c>
      <c r="AD198" s="138"/>
      <c r="AE198" s="138"/>
      <c r="AF198" s="138"/>
      <c r="AG198" s="138"/>
      <c r="AH198" s="138"/>
      <c r="AI198" s="137">
        <v>1.11138E-2</v>
      </c>
      <c r="AJ198" s="138"/>
      <c r="AK198" s="138"/>
      <c r="AL198" s="138"/>
      <c r="AM198" s="138"/>
      <c r="AN198" s="138"/>
      <c r="AO198" s="138"/>
      <c r="AP198" s="138"/>
      <c r="AQ198" s="138"/>
      <c r="AR198" s="138"/>
      <c r="AS198" s="138"/>
      <c r="AT198" s="138"/>
      <c r="AU198" s="138"/>
      <c r="AV198" s="138"/>
      <c r="AW198" s="138"/>
      <c r="AX198" s="138"/>
      <c r="AY198" s="138"/>
      <c r="AZ198" s="138"/>
      <c r="BA198" s="137">
        <v>4.2052100000000002E-2</v>
      </c>
      <c r="BB198" s="137">
        <v>4.7759200000000002E-2</v>
      </c>
      <c r="BC198" s="138"/>
      <c r="BD198" s="138"/>
      <c r="BE198" s="138"/>
      <c r="BF198" s="137">
        <v>4.9261100000000002E-2</v>
      </c>
      <c r="BG198" s="138"/>
      <c r="BH198" s="138"/>
      <c r="BI198" s="138"/>
      <c r="BJ198" s="138"/>
      <c r="BK198" s="137">
        <v>4.55565E-2</v>
      </c>
      <c r="BL198" s="138"/>
      <c r="BM198" s="137">
        <v>7.2990399999999997E-2</v>
      </c>
    </row>
    <row r="199" spans="1:65">
      <c r="A199">
        <v>186</v>
      </c>
      <c r="B199" s="128" t="s">
        <v>2689</v>
      </c>
      <c r="C199" s="135">
        <v>8.0563500000000003E-3</v>
      </c>
      <c r="D199" s="135">
        <v>8.3000000000000001E-3</v>
      </c>
      <c r="E199" s="135">
        <v>8.0713799999999995E-3</v>
      </c>
      <c r="F199" s="135">
        <v>-4.199464E-2</v>
      </c>
      <c r="G199" s="135">
        <v>8.6399400000000005E-3</v>
      </c>
      <c r="H199" s="136"/>
      <c r="I199" s="136"/>
      <c r="J199" s="136"/>
      <c r="K199" s="136"/>
      <c r="L199" s="136"/>
      <c r="M199" s="136"/>
      <c r="N199" s="136"/>
      <c r="O199" s="136"/>
      <c r="P199" s="136"/>
      <c r="Q199" s="136"/>
      <c r="R199" s="136"/>
      <c r="S199" s="136"/>
      <c r="T199" s="136"/>
      <c r="U199" s="136"/>
      <c r="V199" s="136"/>
      <c r="W199" s="136"/>
      <c r="X199" s="136"/>
      <c r="Y199" s="136"/>
      <c r="Z199" s="136"/>
      <c r="AA199" s="136"/>
      <c r="AB199" s="136"/>
      <c r="AC199" s="135">
        <v>7.8960000000000002E-3</v>
      </c>
      <c r="AD199" s="136"/>
      <c r="AE199" s="136"/>
      <c r="AF199" s="136"/>
      <c r="AG199" s="136"/>
      <c r="AH199" s="136"/>
      <c r="AI199" s="135">
        <v>1.1130000000000001E-3</v>
      </c>
      <c r="AJ199" s="136"/>
      <c r="AK199" s="136"/>
      <c r="AL199" s="136"/>
      <c r="AM199" s="136"/>
      <c r="AN199" s="136"/>
      <c r="AO199" s="136"/>
      <c r="AP199" s="136"/>
      <c r="AQ199" s="136"/>
      <c r="AR199" s="136"/>
      <c r="AS199" s="136"/>
      <c r="AT199" s="136"/>
      <c r="AU199" s="136"/>
      <c r="AV199" s="136"/>
      <c r="AW199" s="136"/>
      <c r="AX199" s="136"/>
      <c r="AY199" s="136"/>
      <c r="AZ199" s="136"/>
      <c r="BA199" s="135">
        <v>1.9023499999999999E-2</v>
      </c>
      <c r="BB199" s="135">
        <v>3.5430000000000001E-3</v>
      </c>
      <c r="BC199" s="136"/>
      <c r="BD199" s="136"/>
      <c r="BE199" s="136"/>
      <c r="BF199" s="135">
        <v>-1.47E-2</v>
      </c>
      <c r="BG199" s="136"/>
      <c r="BH199" s="136"/>
      <c r="BI199" s="136"/>
      <c r="BJ199" s="136"/>
      <c r="BK199" s="135">
        <v>1.33165E-2</v>
      </c>
      <c r="BL199" s="136"/>
      <c r="BM199" s="135">
        <v>1.06131E-2</v>
      </c>
    </row>
    <row r="200" spans="1:65">
      <c r="A200">
        <v>185</v>
      </c>
      <c r="B200" s="128" t="s">
        <v>2690</v>
      </c>
      <c r="C200" s="137">
        <v>9.2715899999999997E-3</v>
      </c>
      <c r="D200" s="137">
        <v>6.3E-3</v>
      </c>
      <c r="E200" s="137">
        <v>9.2887899999999999E-3</v>
      </c>
      <c r="F200" s="137">
        <v>2.3623080000000001E-2</v>
      </c>
      <c r="G200" s="137">
        <v>-2.9077559999999999E-2</v>
      </c>
      <c r="H200" s="138"/>
      <c r="I200" s="138"/>
      <c r="J200" s="138"/>
      <c r="K200" s="138"/>
      <c r="L200" s="138"/>
      <c r="M200" s="138"/>
      <c r="N200" s="138"/>
      <c r="O200" s="138"/>
      <c r="P200" s="138"/>
      <c r="Q200" s="138"/>
      <c r="R200" s="138"/>
      <c r="S200" s="138"/>
      <c r="T200" s="138"/>
      <c r="U200" s="138"/>
      <c r="V200" s="138"/>
      <c r="W200" s="138"/>
      <c r="X200" s="138"/>
      <c r="Y200" s="138"/>
      <c r="Z200" s="138"/>
      <c r="AA200" s="138"/>
      <c r="AB200" s="138"/>
      <c r="AC200" s="137">
        <v>9.0959999999999999E-3</v>
      </c>
      <c r="AD200" s="138"/>
      <c r="AE200" s="138"/>
      <c r="AF200" s="138"/>
      <c r="AG200" s="138"/>
      <c r="AH200" s="138"/>
      <c r="AI200" s="137">
        <v>1.31141E-2</v>
      </c>
      <c r="AJ200" s="138"/>
      <c r="AK200" s="138"/>
      <c r="AL200" s="138"/>
      <c r="AM200" s="138"/>
      <c r="AN200" s="138"/>
      <c r="AO200" s="138"/>
      <c r="AP200" s="138"/>
      <c r="AQ200" s="138"/>
      <c r="AR200" s="138"/>
      <c r="AS200" s="138"/>
      <c r="AT200" s="138"/>
      <c r="AU200" s="138"/>
      <c r="AV200" s="138"/>
      <c r="AW200" s="138"/>
      <c r="AX200" s="138"/>
      <c r="AY200" s="138"/>
      <c r="AZ200" s="138"/>
      <c r="BA200" s="137">
        <v>7.4790000000000004E-3</v>
      </c>
      <c r="BB200" s="137">
        <v>1.6818099999999999E-2</v>
      </c>
      <c r="BC200" s="138"/>
      <c r="BD200" s="138"/>
      <c r="BE200" s="138"/>
      <c r="BF200" s="137">
        <v>2.3525299999999999E-2</v>
      </c>
      <c r="BG200" s="138"/>
      <c r="BH200" s="138"/>
      <c r="BI200" s="138"/>
      <c r="BJ200" s="138"/>
      <c r="BK200" s="137">
        <v>3.0532799999999999E-2</v>
      </c>
      <c r="BL200" s="138"/>
      <c r="BM200" s="137">
        <v>9.299E-3</v>
      </c>
    </row>
    <row r="201" spans="1:65">
      <c r="A201">
        <v>184</v>
      </c>
      <c r="B201" s="128" t="s">
        <v>2691</v>
      </c>
      <c r="C201" s="135">
        <v>8.5879399999999988E-3</v>
      </c>
      <c r="D201" s="135">
        <v>8.3000000000000001E-3</v>
      </c>
      <c r="E201" s="135">
        <v>8.6231999999999993E-3</v>
      </c>
      <c r="F201" s="135">
        <v>-3.93902E-2</v>
      </c>
      <c r="G201" s="135">
        <v>4.3212099999999998E-3</v>
      </c>
      <c r="H201" s="136"/>
      <c r="I201" s="136"/>
      <c r="J201" s="136"/>
      <c r="K201" s="136"/>
      <c r="L201" s="136"/>
      <c r="M201" s="136"/>
      <c r="N201" s="136"/>
      <c r="O201" s="136"/>
      <c r="P201" s="136"/>
      <c r="Q201" s="136"/>
      <c r="R201" s="136"/>
      <c r="S201" s="136"/>
      <c r="T201" s="136"/>
      <c r="U201" s="136"/>
      <c r="V201" s="136"/>
      <c r="W201" s="136"/>
      <c r="X201" s="136"/>
      <c r="Y201" s="136"/>
      <c r="Z201" s="136"/>
      <c r="AA201" s="136"/>
      <c r="AB201" s="136"/>
      <c r="AC201" s="135">
        <v>8.3960000000000007E-3</v>
      </c>
      <c r="AD201" s="136"/>
      <c r="AE201" s="136"/>
      <c r="AF201" s="136"/>
      <c r="AG201" s="136"/>
      <c r="AH201" s="136"/>
      <c r="AI201" s="135">
        <v>2.124E-3</v>
      </c>
      <c r="AJ201" s="136"/>
      <c r="AK201" s="136"/>
      <c r="AL201" s="136"/>
      <c r="AM201" s="136"/>
      <c r="AN201" s="136"/>
      <c r="AO201" s="136"/>
      <c r="AP201" s="136"/>
      <c r="AQ201" s="136"/>
      <c r="AR201" s="136"/>
      <c r="AS201" s="136"/>
      <c r="AT201" s="136"/>
      <c r="AU201" s="136"/>
      <c r="AV201" s="136"/>
      <c r="AW201" s="136"/>
      <c r="AX201" s="136"/>
      <c r="AY201" s="136"/>
      <c r="AZ201" s="136"/>
      <c r="BA201" s="135">
        <v>-2.18E-2</v>
      </c>
      <c r="BB201" s="135">
        <v>-0.02</v>
      </c>
      <c r="BC201" s="136"/>
      <c r="BD201" s="136"/>
      <c r="BE201" s="136"/>
      <c r="BF201" s="135">
        <v>-4.3400000000000001E-2</v>
      </c>
      <c r="BG201" s="136"/>
      <c r="BH201" s="136"/>
      <c r="BI201" s="136"/>
      <c r="BJ201" s="136"/>
      <c r="BK201" s="135">
        <v>-4.1700000000000001E-2</v>
      </c>
      <c r="BL201" s="135">
        <v>-4.6699999999999998E-2</v>
      </c>
      <c r="BM201" s="135">
        <v>-4.2199999999999988E-2</v>
      </c>
    </row>
    <row r="202" spans="1:65">
      <c r="A202">
        <v>183</v>
      </c>
      <c r="B202" s="128" t="s">
        <v>2692</v>
      </c>
      <c r="C202" s="137">
        <v>8.4239299999999996E-3</v>
      </c>
      <c r="D202" s="137">
        <v>8.0000000000000002E-3</v>
      </c>
      <c r="E202" s="137">
        <v>8.4390799999999998E-3</v>
      </c>
      <c r="F202" s="137">
        <v>1.2141819999999999E-2</v>
      </c>
      <c r="G202" s="137">
        <v>-7.2905499999999998E-3</v>
      </c>
      <c r="H202" s="138"/>
      <c r="I202" s="138"/>
      <c r="J202" s="138"/>
      <c r="K202" s="138"/>
      <c r="L202" s="138"/>
      <c r="M202" s="138"/>
      <c r="N202" s="138"/>
      <c r="O202" s="138"/>
      <c r="P202" s="138"/>
      <c r="Q202" s="138"/>
      <c r="R202" s="138"/>
      <c r="S202" s="138"/>
      <c r="T202" s="138"/>
      <c r="U202" s="138"/>
      <c r="V202" s="138"/>
      <c r="W202" s="138"/>
      <c r="X202" s="138"/>
      <c r="Y202" s="138"/>
      <c r="Z202" s="138"/>
      <c r="AA202" s="138"/>
      <c r="AB202" s="138"/>
      <c r="AC202" s="137">
        <v>8.2959999999999996E-3</v>
      </c>
      <c r="AD202" s="138"/>
      <c r="AE202" s="138"/>
      <c r="AF202" s="138"/>
      <c r="AG202" s="138"/>
      <c r="AH202" s="138"/>
      <c r="AI202" s="137">
        <v>1.38164E-2</v>
      </c>
      <c r="AJ202" s="138"/>
      <c r="AK202" s="138"/>
      <c r="AL202" s="138"/>
      <c r="AM202" s="138"/>
      <c r="AN202" s="138"/>
      <c r="AO202" s="138"/>
      <c r="AP202" s="138"/>
      <c r="AQ202" s="138"/>
      <c r="AR202" s="138"/>
      <c r="AS202" s="138"/>
      <c r="AT202" s="138"/>
      <c r="AU202" s="138"/>
      <c r="AV202" s="138"/>
      <c r="AW202" s="138"/>
      <c r="AX202" s="138"/>
      <c r="AY202" s="138"/>
      <c r="AZ202" s="138"/>
      <c r="BA202" s="137">
        <v>2.52299E-2</v>
      </c>
      <c r="BB202" s="137">
        <v>7.3860000000000002E-3</v>
      </c>
      <c r="BC202" s="138"/>
      <c r="BD202" s="138"/>
      <c r="BE202" s="138"/>
      <c r="BF202" s="137">
        <v>2.1725700000000001E-2</v>
      </c>
      <c r="BG202" s="138"/>
      <c r="BH202" s="138"/>
      <c r="BI202" s="138"/>
      <c r="BJ202" s="138"/>
      <c r="BK202" s="137">
        <v>-1.2999999999999999E-3</v>
      </c>
      <c r="BL202" s="137">
        <v>3.3539800000000002E-2</v>
      </c>
      <c r="BM202" s="137">
        <v>-5.5000000000000014E-3</v>
      </c>
    </row>
    <row r="203" spans="1:65">
      <c r="A203">
        <v>182</v>
      </c>
      <c r="B203" s="128" t="s">
        <v>2693</v>
      </c>
      <c r="C203" s="135">
        <v>9.1701899999999999E-3</v>
      </c>
      <c r="D203" s="135">
        <v>7.9000000000000008E-3</v>
      </c>
      <c r="E203" s="135">
        <v>9.2045800000000004E-3</v>
      </c>
      <c r="F203" s="135">
        <v>1.7860230000000001E-2</v>
      </c>
      <c r="G203" s="135">
        <v>-1.9564169999999999E-2</v>
      </c>
      <c r="H203" s="136"/>
      <c r="I203" s="136"/>
      <c r="J203" s="136"/>
      <c r="K203" s="136"/>
      <c r="L203" s="136"/>
      <c r="M203" s="136"/>
      <c r="N203" s="136"/>
      <c r="O203" s="136"/>
      <c r="P203" s="136"/>
      <c r="Q203" s="136"/>
      <c r="R203" s="136"/>
      <c r="S203" s="136"/>
      <c r="T203" s="136"/>
      <c r="U203" s="136"/>
      <c r="V203" s="136"/>
      <c r="W203" s="136"/>
      <c r="X203" s="136"/>
      <c r="Y203" s="136"/>
      <c r="Z203" s="136"/>
      <c r="AA203" s="136"/>
      <c r="AB203" s="136"/>
      <c r="AC203" s="135">
        <v>8.9960000000000005E-3</v>
      </c>
      <c r="AD203" s="136"/>
      <c r="AE203" s="136"/>
      <c r="AF203" s="136"/>
      <c r="AG203" s="136"/>
      <c r="AH203" s="136"/>
      <c r="AI203" s="135">
        <v>9.2100000000000012E-3</v>
      </c>
      <c r="AJ203" s="136"/>
      <c r="AK203" s="136"/>
      <c r="AL203" s="136"/>
      <c r="AM203" s="136"/>
      <c r="AN203" s="136"/>
      <c r="AO203" s="136"/>
      <c r="AP203" s="136"/>
      <c r="AQ203" s="136"/>
      <c r="AR203" s="136"/>
      <c r="AS203" s="136"/>
      <c r="AT203" s="136"/>
      <c r="AU203" s="136"/>
      <c r="AV203" s="136"/>
      <c r="AW203" s="136"/>
      <c r="AX203" s="136"/>
      <c r="AY203" s="136"/>
      <c r="AZ203" s="136"/>
      <c r="BA203" s="135">
        <v>4.1745400000000002E-2</v>
      </c>
      <c r="BB203" s="135">
        <v>2.1022800000000001E-2</v>
      </c>
      <c r="BC203" s="136"/>
      <c r="BD203" s="136"/>
      <c r="BE203" s="136"/>
      <c r="BF203" s="135">
        <v>5.6161200000000001E-2</v>
      </c>
      <c r="BG203" s="136"/>
      <c r="BH203" s="136"/>
      <c r="BI203" s="136"/>
      <c r="BJ203" s="136"/>
      <c r="BK203" s="135">
        <v>3.63396E-2</v>
      </c>
      <c r="BL203" s="135">
        <v>2.0021799999999999E-2</v>
      </c>
      <c r="BM203" s="135">
        <v>4.3847700000000003E-2</v>
      </c>
    </row>
    <row r="204" spans="1:65">
      <c r="A204">
        <v>181</v>
      </c>
      <c r="B204" s="128" t="s">
        <v>2694</v>
      </c>
      <c r="C204" s="137">
        <v>8.3790699999999989E-3</v>
      </c>
      <c r="D204" s="137">
        <v>7.7000000000000002E-3</v>
      </c>
      <c r="E204" s="137">
        <v>8.4015500000000007E-3</v>
      </c>
      <c r="F204" s="137">
        <v>-3.5777200000000002E-2</v>
      </c>
      <c r="G204" s="137">
        <v>-3.4014860000000001E-2</v>
      </c>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7">
        <v>8.1960000000000002E-3</v>
      </c>
      <c r="AD204" s="138"/>
      <c r="AE204" s="138"/>
      <c r="AF204" s="138"/>
      <c r="AG204" s="138"/>
      <c r="AH204" s="138"/>
      <c r="AI204" s="137">
        <v>5.8690000000000001E-3</v>
      </c>
      <c r="AJ204" s="138"/>
      <c r="AK204" s="138"/>
      <c r="AL204" s="138"/>
      <c r="AM204" s="138"/>
      <c r="AN204" s="138"/>
      <c r="AO204" s="138"/>
      <c r="AP204" s="138"/>
      <c r="AQ204" s="138"/>
      <c r="AR204" s="138"/>
      <c r="AS204" s="138"/>
      <c r="AT204" s="138"/>
      <c r="AU204" s="138"/>
      <c r="AV204" s="138"/>
      <c r="AW204" s="138"/>
      <c r="AX204" s="138"/>
      <c r="AY204" s="138"/>
      <c r="AZ204" s="138"/>
      <c r="BA204" s="137">
        <v>4.6540000000000002E-3</v>
      </c>
      <c r="BB204" s="137">
        <v>2.6310000000000001E-3</v>
      </c>
      <c r="BC204" s="138"/>
      <c r="BD204" s="138"/>
      <c r="BE204" s="138"/>
      <c r="BF204" s="137">
        <v>-1.6000000000000001E-3</v>
      </c>
      <c r="BG204" s="138"/>
      <c r="BH204" s="138"/>
      <c r="BI204" s="138"/>
      <c r="BJ204" s="138"/>
      <c r="BK204" s="137">
        <v>1.315E-3</v>
      </c>
      <c r="BL204" s="137">
        <v>-5.0700000000000002E-2</v>
      </c>
      <c r="BM204" s="137">
        <v>4.4529999999999986E-3</v>
      </c>
    </row>
    <row r="205" spans="1:65">
      <c r="A205">
        <v>180</v>
      </c>
      <c r="B205" s="128" t="s">
        <v>2695</v>
      </c>
      <c r="C205" s="135">
        <v>9.8548100000000003E-3</v>
      </c>
      <c r="D205" s="135">
        <v>4.6999999999999993E-3</v>
      </c>
      <c r="E205" s="135">
        <v>9.8798500000000008E-3</v>
      </c>
      <c r="F205" s="135">
        <v>-2.287486E-2</v>
      </c>
      <c r="G205" s="135">
        <v>4.1949999999999999E-3</v>
      </c>
      <c r="H205" s="136"/>
      <c r="I205" s="136"/>
      <c r="J205" s="136"/>
      <c r="K205" s="136"/>
      <c r="L205" s="136"/>
      <c r="M205" s="136"/>
      <c r="N205" s="136"/>
      <c r="O205" s="136"/>
      <c r="P205" s="136"/>
      <c r="Q205" s="136"/>
      <c r="R205" s="136"/>
      <c r="S205" s="136"/>
      <c r="T205" s="136"/>
      <c r="U205" s="136"/>
      <c r="V205" s="136"/>
      <c r="W205" s="136"/>
      <c r="X205" s="136"/>
      <c r="Y205" s="136"/>
      <c r="Z205" s="136"/>
      <c r="AA205" s="136"/>
      <c r="AB205" s="136"/>
      <c r="AC205" s="135">
        <v>9.5960000000000004E-3</v>
      </c>
      <c r="AD205" s="136"/>
      <c r="AE205" s="136"/>
      <c r="AF205" s="136"/>
      <c r="AG205" s="136"/>
      <c r="AH205" s="136"/>
      <c r="AI205" s="135">
        <v>-2.0999999999999999E-3</v>
      </c>
      <c r="AJ205" s="136"/>
      <c r="AK205" s="136"/>
      <c r="AL205" s="136"/>
      <c r="AM205" s="136"/>
      <c r="AN205" s="136"/>
      <c r="AO205" s="136"/>
      <c r="AP205" s="136"/>
      <c r="AQ205" s="136"/>
      <c r="AR205" s="136"/>
      <c r="AS205" s="136"/>
      <c r="AT205" s="136"/>
      <c r="AU205" s="136"/>
      <c r="AV205" s="136"/>
      <c r="AW205" s="136"/>
      <c r="AX205" s="136"/>
      <c r="AY205" s="136"/>
      <c r="AZ205" s="136"/>
      <c r="BA205" s="135">
        <v>-4.0000000000000002E-4</v>
      </c>
      <c r="BB205" s="135">
        <v>1.1E-4</v>
      </c>
      <c r="BC205" s="136"/>
      <c r="BD205" s="136"/>
      <c r="BE205" s="136"/>
      <c r="BF205" s="135">
        <v>7.9799999999999992E-3</v>
      </c>
      <c r="BG205" s="136"/>
      <c r="BH205" s="136"/>
      <c r="BI205" s="136"/>
      <c r="BJ205" s="136"/>
      <c r="BK205" s="135">
        <v>-1.0999999999999999E-2</v>
      </c>
      <c r="BL205" s="135">
        <v>-1.8800000000000001E-2</v>
      </c>
      <c r="BM205" s="135">
        <v>3.434E-3</v>
      </c>
    </row>
    <row r="206" spans="1:65">
      <c r="A206">
        <v>179</v>
      </c>
      <c r="B206" s="128" t="s">
        <v>2696</v>
      </c>
      <c r="C206" s="137">
        <v>9.5159500000000004E-3</v>
      </c>
      <c r="D206" s="137">
        <v>1.5E-3</v>
      </c>
      <c r="E206" s="137">
        <v>9.56276E-3</v>
      </c>
      <c r="F206" s="137">
        <v>-3.429956E-2</v>
      </c>
      <c r="G206" s="137">
        <v>-1.189949E-2</v>
      </c>
      <c r="H206" s="138"/>
      <c r="I206" s="138"/>
      <c r="J206" s="138"/>
      <c r="K206" s="138"/>
      <c r="L206" s="138"/>
      <c r="M206" s="138"/>
      <c r="N206" s="138"/>
      <c r="O206" s="138"/>
      <c r="P206" s="138"/>
      <c r="Q206" s="138"/>
      <c r="R206" s="138"/>
      <c r="S206" s="138"/>
      <c r="T206" s="138"/>
      <c r="U206" s="138"/>
      <c r="V206" s="138"/>
      <c r="W206" s="138"/>
      <c r="X206" s="138"/>
      <c r="Y206" s="138"/>
      <c r="Z206" s="138"/>
      <c r="AA206" s="138"/>
      <c r="AB206" s="138"/>
      <c r="AC206" s="137">
        <v>9.3970000000000008E-3</v>
      </c>
      <c r="AD206" s="138"/>
      <c r="AE206" s="138"/>
      <c r="AF206" s="138"/>
      <c r="AG206" s="138"/>
      <c r="AH206" s="138"/>
      <c r="AI206" s="137">
        <v>5.4559999999999999E-3</v>
      </c>
      <c r="AJ206" s="138"/>
      <c r="AK206" s="138"/>
      <c r="AL206" s="138"/>
      <c r="AM206" s="138"/>
      <c r="AN206" s="138"/>
      <c r="AO206" s="138"/>
      <c r="AP206" s="138"/>
      <c r="AQ206" s="138"/>
      <c r="AR206" s="138"/>
      <c r="AS206" s="138"/>
      <c r="AT206" s="138"/>
      <c r="AU206" s="138"/>
      <c r="AV206" s="138"/>
      <c r="AW206" s="138"/>
      <c r="AX206" s="138"/>
      <c r="AY206" s="138"/>
      <c r="AZ206" s="138"/>
      <c r="BA206" s="137">
        <v>-5.3E-3</v>
      </c>
      <c r="BB206" s="137">
        <v>-9.4000000000000004E-3</v>
      </c>
      <c r="BC206" s="138"/>
      <c r="BD206" s="138"/>
      <c r="BE206" s="138"/>
      <c r="BF206" s="137">
        <v>-1.7000000000000001E-2</v>
      </c>
      <c r="BG206" s="138"/>
      <c r="BH206" s="138"/>
      <c r="BI206" s="138"/>
      <c r="BJ206" s="138"/>
      <c r="BK206" s="137">
        <v>-1.8200000000000001E-2</v>
      </c>
      <c r="BL206" s="137">
        <v>-4.1599999999999998E-2</v>
      </c>
      <c r="BM206" s="137">
        <v>-1.44E-2</v>
      </c>
    </row>
    <row r="207" spans="1:65">
      <c r="A207">
        <v>178</v>
      </c>
      <c r="B207" s="128" t="s">
        <v>2697</v>
      </c>
      <c r="C207" s="135">
        <v>9.6570500000000004E-3</v>
      </c>
      <c r="D207" s="135">
        <v>1.6000000000000001E-3</v>
      </c>
      <c r="E207" s="135">
        <v>9.6788499999999993E-3</v>
      </c>
      <c r="F207" s="135">
        <v>-5.7371489999999997E-2</v>
      </c>
      <c r="G207" s="135">
        <v>-3.0747600000000002E-3</v>
      </c>
      <c r="H207" s="136"/>
      <c r="I207" s="136"/>
      <c r="J207" s="136"/>
      <c r="K207" s="136"/>
      <c r="L207" s="136"/>
      <c r="M207" s="136"/>
      <c r="N207" s="136"/>
      <c r="O207" s="136"/>
      <c r="P207" s="136"/>
      <c r="Q207" s="136"/>
      <c r="R207" s="136"/>
      <c r="S207" s="136"/>
      <c r="T207" s="136"/>
      <c r="U207" s="136"/>
      <c r="V207" s="136"/>
      <c r="W207" s="136"/>
      <c r="X207" s="136"/>
      <c r="Y207" s="136"/>
      <c r="Z207" s="136"/>
      <c r="AA207" s="136"/>
      <c r="AB207" s="136"/>
      <c r="AC207" s="135">
        <v>9.4959999999999992E-3</v>
      </c>
      <c r="AD207" s="136"/>
      <c r="AE207" s="136"/>
      <c r="AF207" s="136"/>
      <c r="AG207" s="136"/>
      <c r="AH207" s="136"/>
      <c r="AI207" s="135">
        <v>8.0820000000000006E-3</v>
      </c>
      <c r="AJ207" s="136"/>
      <c r="AK207" s="136"/>
      <c r="AL207" s="136"/>
      <c r="AM207" s="136"/>
      <c r="AN207" s="136"/>
      <c r="AO207" s="136"/>
      <c r="AP207" s="136"/>
      <c r="AQ207" s="136"/>
      <c r="AR207" s="136"/>
      <c r="AS207" s="136"/>
      <c r="AT207" s="136"/>
      <c r="AU207" s="136"/>
      <c r="AV207" s="136"/>
      <c r="AW207" s="136"/>
      <c r="AX207" s="136"/>
      <c r="AY207" s="136"/>
      <c r="AZ207" s="136"/>
      <c r="BA207" s="135">
        <v>-2.1299999999999999E-2</v>
      </c>
      <c r="BB207" s="135">
        <v>-2.8799999999999999E-2</v>
      </c>
      <c r="BC207" s="136"/>
      <c r="BD207" s="136"/>
      <c r="BE207" s="136"/>
      <c r="BF207" s="135">
        <v>-4.02E-2</v>
      </c>
      <c r="BG207" s="136"/>
      <c r="BH207" s="136"/>
      <c r="BI207" s="136"/>
      <c r="BJ207" s="136"/>
      <c r="BK207" s="135">
        <v>-2.98E-2</v>
      </c>
      <c r="BL207" s="135">
        <v>-5.5999999999999987E-2</v>
      </c>
      <c r="BM207" s="135">
        <v>-2.9399999999999999E-2</v>
      </c>
    </row>
    <row r="208" spans="1:65">
      <c r="A208">
        <v>177</v>
      </c>
      <c r="B208" s="128" t="s">
        <v>2698</v>
      </c>
      <c r="C208" s="137">
        <v>1.072418E-2</v>
      </c>
      <c r="D208" s="137">
        <v>3.7000000000000002E-3</v>
      </c>
      <c r="E208" s="137">
        <v>1.0740629999999999E-2</v>
      </c>
      <c r="F208" s="137">
        <v>-3.9581659999999998E-2</v>
      </c>
      <c r="G208" s="137">
        <v>1.9854779999999999E-2</v>
      </c>
      <c r="H208" s="138"/>
      <c r="I208" s="138"/>
      <c r="J208" s="138"/>
      <c r="K208" s="138"/>
      <c r="L208" s="138"/>
      <c r="M208" s="138"/>
      <c r="N208" s="138"/>
      <c r="O208" s="138"/>
      <c r="P208" s="138"/>
      <c r="Q208" s="138"/>
      <c r="R208" s="138"/>
      <c r="S208" s="138"/>
      <c r="T208" s="138"/>
      <c r="U208" s="138"/>
      <c r="V208" s="138"/>
      <c r="W208" s="138"/>
      <c r="X208" s="138"/>
      <c r="Y208" s="138"/>
      <c r="Z208" s="138"/>
      <c r="AA208" s="138"/>
      <c r="AB208" s="138"/>
      <c r="AC208" s="137">
        <v>1.0496999999999999E-2</v>
      </c>
      <c r="AD208" s="138"/>
      <c r="AE208" s="138"/>
      <c r="AF208" s="138"/>
      <c r="AG208" s="138"/>
      <c r="AH208" s="138"/>
      <c r="AI208" s="137">
        <v>2.7725699999999999E-2</v>
      </c>
      <c r="AJ208" s="138"/>
      <c r="AK208" s="138"/>
      <c r="AL208" s="138"/>
      <c r="AM208" s="138"/>
      <c r="AN208" s="138"/>
      <c r="AO208" s="138"/>
      <c r="AP208" s="138"/>
      <c r="AQ208" s="138"/>
      <c r="AR208" s="138"/>
      <c r="AS208" s="138"/>
      <c r="AT208" s="138"/>
      <c r="AU208" s="138"/>
      <c r="AV208" s="138"/>
      <c r="AW208" s="138"/>
      <c r="AX208" s="138"/>
      <c r="AY208" s="138"/>
      <c r="AZ208" s="138"/>
      <c r="BA208" s="137">
        <v>-2.7099999999999999E-2</v>
      </c>
      <c r="BB208" s="137">
        <v>-2.1299999999999999E-2</v>
      </c>
      <c r="BC208" s="138"/>
      <c r="BD208" s="138"/>
      <c r="BE208" s="138"/>
      <c r="BF208" s="137">
        <v>-1.2200000000000001E-2</v>
      </c>
      <c r="BG208" s="138"/>
      <c r="BH208" s="138"/>
      <c r="BI208" s="138"/>
      <c r="BJ208" s="138"/>
      <c r="BK208" s="137">
        <v>-1.1999999999999999E-3</v>
      </c>
      <c r="BL208" s="137">
        <v>-5.62E-2</v>
      </c>
      <c r="BM208" s="137">
        <v>4.6420000000000003E-3</v>
      </c>
    </row>
    <row r="209" spans="1:65">
      <c r="A209">
        <v>176</v>
      </c>
      <c r="B209" s="128" t="s">
        <v>2699</v>
      </c>
      <c r="C209" s="135">
        <v>9.4160800000000003E-3</v>
      </c>
      <c r="D209" s="135">
        <v>5.3E-3</v>
      </c>
      <c r="E209" s="135">
        <v>9.4176099999999999E-3</v>
      </c>
      <c r="F209" s="135">
        <v>-7.382408E-2</v>
      </c>
      <c r="G209" s="135">
        <v>0.16834677000000001</v>
      </c>
      <c r="H209" s="136"/>
      <c r="I209" s="136"/>
      <c r="J209" s="136"/>
      <c r="K209" s="136"/>
      <c r="L209" s="136"/>
      <c r="M209" s="136"/>
      <c r="N209" s="136"/>
      <c r="O209" s="136"/>
      <c r="P209" s="136"/>
      <c r="Q209" s="136"/>
      <c r="R209" s="136"/>
      <c r="S209" s="136"/>
      <c r="T209" s="136"/>
      <c r="U209" s="136"/>
      <c r="V209" s="136"/>
      <c r="W209" s="136"/>
      <c r="X209" s="136"/>
      <c r="Y209" s="136"/>
      <c r="Z209" s="136"/>
      <c r="AA209" s="136"/>
      <c r="AB209" s="136"/>
      <c r="AC209" s="135">
        <v>9.1959999999999993E-3</v>
      </c>
      <c r="AD209" s="136"/>
      <c r="AE209" s="136"/>
      <c r="AF209" s="136"/>
      <c r="AG209" s="136"/>
      <c r="AH209" s="136"/>
      <c r="AI209" s="135">
        <v>5.0520000000000001E-3</v>
      </c>
      <c r="AJ209" s="136"/>
      <c r="AK209" s="136"/>
      <c r="AL209" s="136"/>
      <c r="AM209" s="136"/>
      <c r="AN209" s="136"/>
      <c r="AO209" s="136"/>
      <c r="AP209" s="136"/>
      <c r="AQ209" s="136"/>
      <c r="AR209" s="136"/>
      <c r="AS209" s="136"/>
      <c r="AT209" s="136"/>
      <c r="AU209" s="136"/>
      <c r="AV209" s="136"/>
      <c r="AW209" s="136"/>
      <c r="AX209" s="136"/>
      <c r="AY209" s="136"/>
      <c r="AZ209" s="136"/>
      <c r="BA209" s="135">
        <v>1.3129999999999999E-3</v>
      </c>
      <c r="BB209" s="135">
        <v>-1.9400000000000001E-2</v>
      </c>
      <c r="BC209" s="136"/>
      <c r="BD209" s="136"/>
      <c r="BE209" s="136"/>
      <c r="BF209" s="135">
        <v>-6.4000000000000003E-3</v>
      </c>
      <c r="BG209" s="136"/>
      <c r="BH209" s="136"/>
      <c r="BI209" s="136"/>
      <c r="BJ209" s="136"/>
      <c r="BK209" s="135">
        <v>-6.1999999999999998E-3</v>
      </c>
      <c r="BL209" s="135">
        <v>-8.4499999999999992E-2</v>
      </c>
      <c r="BM209" s="135">
        <v>-1.6999999999999999E-3</v>
      </c>
    </row>
    <row r="210" spans="1:65">
      <c r="A210">
        <v>175</v>
      </c>
      <c r="B210" s="128" t="s">
        <v>2700</v>
      </c>
      <c r="C210" s="137">
        <v>8.8249999999999995E-3</v>
      </c>
      <c r="D210" s="137">
        <v>4.3E-3</v>
      </c>
      <c r="E210" s="137">
        <v>8.8195500000000007E-3</v>
      </c>
      <c r="F210" s="137">
        <v>0.1149362</v>
      </c>
      <c r="G210" s="137">
        <v>-8.9462899999999998E-2</v>
      </c>
      <c r="H210" s="138"/>
      <c r="I210" s="138"/>
      <c r="J210" s="138"/>
      <c r="K210" s="138"/>
      <c r="L210" s="138"/>
      <c r="M210" s="138"/>
      <c r="N210" s="138"/>
      <c r="O210" s="138"/>
      <c r="P210" s="138"/>
      <c r="Q210" s="138"/>
      <c r="R210" s="138"/>
      <c r="S210" s="138"/>
      <c r="T210" s="138"/>
      <c r="U210" s="138"/>
      <c r="V210" s="138"/>
      <c r="W210" s="138"/>
      <c r="X210" s="138"/>
      <c r="Y210" s="138"/>
      <c r="Z210" s="138"/>
      <c r="AA210" s="138"/>
      <c r="AB210" s="138"/>
      <c r="AC210" s="137">
        <v>8.6969999999999999E-3</v>
      </c>
      <c r="AD210" s="138"/>
      <c r="AE210" s="138"/>
      <c r="AF210" s="138"/>
      <c r="AG210" s="138"/>
      <c r="AH210" s="138"/>
      <c r="AI210" s="137">
        <v>1.1513000000000001E-2</v>
      </c>
      <c r="AJ210" s="138"/>
      <c r="AK210" s="138"/>
      <c r="AL210" s="138"/>
      <c r="AM210" s="138"/>
      <c r="AN210" s="138"/>
      <c r="AO210" s="138"/>
      <c r="AP210" s="138"/>
      <c r="AQ210" s="138"/>
      <c r="AR210" s="138"/>
      <c r="AS210" s="138"/>
      <c r="AT210" s="138"/>
      <c r="AU210" s="138"/>
      <c r="AV210" s="138"/>
      <c r="AW210" s="138"/>
      <c r="AX210" s="138"/>
      <c r="AY210" s="138"/>
      <c r="AZ210" s="138"/>
      <c r="BA210" s="137">
        <v>3.7041900000000003E-2</v>
      </c>
      <c r="BB210" s="137">
        <v>4.2448E-2</v>
      </c>
      <c r="BC210" s="138"/>
      <c r="BD210" s="138"/>
      <c r="BE210" s="138"/>
      <c r="BF210" s="137">
        <v>6.9378499999999996E-2</v>
      </c>
      <c r="BG210" s="138"/>
      <c r="BH210" s="138"/>
      <c r="BI210" s="138"/>
      <c r="BJ210" s="138"/>
      <c r="BK210" s="137">
        <v>4.4149900000000013E-2</v>
      </c>
      <c r="BL210" s="137">
        <v>0.14521000000000001</v>
      </c>
      <c r="BM210" s="137">
        <v>3.4639200000000002E-2</v>
      </c>
    </row>
    <row r="211" spans="1:65">
      <c r="A211">
        <v>174</v>
      </c>
      <c r="B211" s="128" t="s">
        <v>2701</v>
      </c>
      <c r="C211" s="135">
        <v>8.5872299999999995E-3</v>
      </c>
      <c r="D211" s="135">
        <v>5.1999999999999998E-3</v>
      </c>
      <c r="E211" s="135">
        <v>8.6047700000000012E-3</v>
      </c>
      <c r="F211" s="135">
        <v>-2.5084849999999999E-2</v>
      </c>
      <c r="G211" s="135">
        <v>7.2490379999999993E-2</v>
      </c>
      <c r="H211" s="136"/>
      <c r="I211" s="136"/>
      <c r="J211" s="136"/>
      <c r="K211" s="136"/>
      <c r="L211" s="136"/>
      <c r="M211" s="136"/>
      <c r="N211" s="136"/>
      <c r="O211" s="136"/>
      <c r="P211" s="136"/>
      <c r="Q211" s="136"/>
      <c r="R211" s="136"/>
      <c r="S211" s="136"/>
      <c r="T211" s="136"/>
      <c r="U211" s="136"/>
      <c r="V211" s="136"/>
      <c r="W211" s="136"/>
      <c r="X211" s="136"/>
      <c r="Y211" s="136"/>
      <c r="Z211" s="136"/>
      <c r="AA211" s="136"/>
      <c r="AB211" s="136"/>
      <c r="AC211" s="135">
        <v>8.397E-3</v>
      </c>
      <c r="AD211" s="136"/>
      <c r="AE211" s="136"/>
      <c r="AF211" s="136"/>
      <c r="AG211" s="136"/>
      <c r="AH211" s="136"/>
      <c r="AI211" s="135">
        <v>1.17135E-2</v>
      </c>
      <c r="AJ211" s="136"/>
      <c r="AK211" s="136"/>
      <c r="AL211" s="136"/>
      <c r="AM211" s="136"/>
      <c r="AN211" s="136"/>
      <c r="AO211" s="136"/>
      <c r="AP211" s="136"/>
      <c r="AQ211" s="136"/>
      <c r="AR211" s="136"/>
      <c r="AS211" s="136"/>
      <c r="AT211" s="136"/>
      <c r="AU211" s="136"/>
      <c r="AV211" s="136"/>
      <c r="AW211" s="136"/>
      <c r="AX211" s="136"/>
      <c r="AY211" s="136"/>
      <c r="AZ211" s="136"/>
      <c r="BA211" s="135">
        <v>3.7429999999999998E-3</v>
      </c>
      <c r="BB211" s="135">
        <v>7.9920000000000008E-3</v>
      </c>
      <c r="BC211" s="136"/>
      <c r="BD211" s="136"/>
      <c r="BE211" s="136"/>
      <c r="BF211" s="135">
        <v>1.0812499999999999E-2</v>
      </c>
      <c r="BG211" s="136"/>
      <c r="BH211" s="136"/>
      <c r="BI211" s="136"/>
      <c r="BJ211" s="136"/>
      <c r="BK211" s="135">
        <v>2.5729800000000001E-2</v>
      </c>
      <c r="BL211" s="135">
        <v>-5.6099999999999997E-2</v>
      </c>
      <c r="BM211" s="135">
        <v>1.1413299999999999E-2</v>
      </c>
    </row>
    <row r="212" spans="1:65">
      <c r="A212">
        <v>173</v>
      </c>
      <c r="B212" s="128" t="s">
        <v>2702</v>
      </c>
      <c r="C212" s="137">
        <v>9.064309999999999E-3</v>
      </c>
      <c r="D212" s="137">
        <v>5.0000000000000001E-3</v>
      </c>
      <c r="E212" s="137">
        <v>9.0732799999999995E-3</v>
      </c>
      <c r="F212" s="137">
        <v>-2.1257099999999998E-3</v>
      </c>
      <c r="G212" s="137">
        <v>3.583853E-2</v>
      </c>
      <c r="H212" s="138"/>
      <c r="I212" s="138"/>
      <c r="J212" s="138"/>
      <c r="K212" s="138"/>
      <c r="L212" s="138"/>
      <c r="M212" s="138"/>
      <c r="N212" s="138"/>
      <c r="O212" s="138"/>
      <c r="P212" s="138"/>
      <c r="Q212" s="138"/>
      <c r="R212" s="138"/>
      <c r="S212" s="138"/>
      <c r="T212" s="138"/>
      <c r="U212" s="138"/>
      <c r="V212" s="138"/>
      <c r="W212" s="138"/>
      <c r="X212" s="138"/>
      <c r="Y212" s="138"/>
      <c r="Z212" s="138"/>
      <c r="AA212" s="138"/>
      <c r="AB212" s="138"/>
      <c r="AC212" s="137">
        <v>8.8970000000000004E-3</v>
      </c>
      <c r="AD212" s="138"/>
      <c r="AE212" s="138"/>
      <c r="AF212" s="138"/>
      <c r="AG212" s="138"/>
      <c r="AH212" s="138"/>
      <c r="AI212" s="137">
        <v>-1.0800000000000001E-2</v>
      </c>
      <c r="AJ212" s="138"/>
      <c r="AK212" s="138"/>
      <c r="AL212" s="138"/>
      <c r="AM212" s="138"/>
      <c r="AN212" s="138"/>
      <c r="AO212" s="138"/>
      <c r="AP212" s="138"/>
      <c r="AQ212" s="138"/>
      <c r="AR212" s="138"/>
      <c r="AS212" s="138"/>
      <c r="AT212" s="138"/>
      <c r="AU212" s="138"/>
      <c r="AV212" s="138"/>
      <c r="AW212" s="138"/>
      <c r="AX212" s="138"/>
      <c r="AY212" s="138"/>
      <c r="AZ212" s="138"/>
      <c r="BA212" s="137">
        <v>3.8842700000000001E-2</v>
      </c>
      <c r="BB212" s="137">
        <v>1.5216800000000001E-2</v>
      </c>
      <c r="BC212" s="138"/>
      <c r="BD212" s="138"/>
      <c r="BE212" s="138"/>
      <c r="BF212" s="137">
        <v>3.5238800000000001E-2</v>
      </c>
      <c r="BG212" s="138"/>
      <c r="BH212" s="138"/>
      <c r="BI212" s="138"/>
      <c r="BJ212" s="138"/>
      <c r="BK212" s="137">
        <v>3.3637E-2</v>
      </c>
      <c r="BL212" s="137">
        <v>2.0209999999999998E-3</v>
      </c>
      <c r="BM212" s="137">
        <v>2.1023099999999999E-2</v>
      </c>
    </row>
    <row r="213" spans="1:65">
      <c r="A213">
        <v>172</v>
      </c>
      <c r="B213" s="128" t="s">
        <v>2703</v>
      </c>
      <c r="C213" s="135">
        <v>8.8732800000000008E-3</v>
      </c>
      <c r="D213" s="135">
        <v>5.6000000000000008E-3</v>
      </c>
      <c r="E213" s="135">
        <v>8.9101600000000003E-3</v>
      </c>
      <c r="F213" s="135">
        <v>0.11132644999999999</v>
      </c>
      <c r="G213" s="135">
        <v>-7.2875570000000001E-2</v>
      </c>
      <c r="H213" s="136"/>
      <c r="I213" s="136"/>
      <c r="J213" s="136"/>
      <c r="K213" s="136"/>
      <c r="L213" s="136"/>
      <c r="M213" s="136"/>
      <c r="N213" s="136"/>
      <c r="O213" s="136"/>
      <c r="P213" s="136"/>
      <c r="Q213" s="136"/>
      <c r="R213" s="136"/>
      <c r="S213" s="136"/>
      <c r="T213" s="136"/>
      <c r="U213" s="136"/>
      <c r="V213" s="136"/>
      <c r="W213" s="136"/>
      <c r="X213" s="136"/>
      <c r="Y213" s="136"/>
      <c r="Z213" s="136"/>
      <c r="AA213" s="136"/>
      <c r="AB213" s="136"/>
      <c r="AC213" s="135">
        <v>8.7969999999999993E-3</v>
      </c>
      <c r="AD213" s="136"/>
      <c r="AE213" s="136"/>
      <c r="AF213" s="136"/>
      <c r="AG213" s="136"/>
      <c r="AH213" s="136"/>
      <c r="AI213" s="135">
        <v>2.9332899999999999E-2</v>
      </c>
      <c r="AJ213" s="136"/>
      <c r="AK213" s="136"/>
      <c r="AL213" s="136"/>
      <c r="AM213" s="136"/>
      <c r="AN213" s="136"/>
      <c r="AO213" s="136"/>
      <c r="AP213" s="136"/>
      <c r="AQ213" s="136"/>
      <c r="AR213" s="136"/>
      <c r="AS213" s="136"/>
      <c r="AT213" s="136"/>
      <c r="AU213" s="136"/>
      <c r="AV213" s="136"/>
      <c r="AW213" s="136"/>
      <c r="AX213" s="136"/>
      <c r="AY213" s="136"/>
      <c r="AZ213" s="136"/>
      <c r="BA213" s="135">
        <v>4.5651299999999999E-2</v>
      </c>
      <c r="BB213" s="135">
        <v>5.86659E-2</v>
      </c>
      <c r="BC213" s="136"/>
      <c r="BD213" s="136"/>
      <c r="BE213" s="136"/>
      <c r="BF213" s="135">
        <v>3.8543399999999998E-2</v>
      </c>
      <c r="BG213" s="136"/>
      <c r="BH213" s="136"/>
      <c r="BI213" s="136"/>
      <c r="BJ213" s="136"/>
      <c r="BK213" s="135">
        <v>2.6930300000000001E-2</v>
      </c>
      <c r="BL213" s="135">
        <v>5.2258800000000001E-2</v>
      </c>
      <c r="BM213" s="135">
        <v>4.22475E-2</v>
      </c>
    </row>
    <row r="214" spans="1:65">
      <c r="A214">
        <v>171</v>
      </c>
      <c r="B214" s="128" t="s">
        <v>2704</v>
      </c>
      <c r="C214" s="137">
        <v>7.4173999999999993E-3</v>
      </c>
      <c r="D214" s="137">
        <v>4.5000000000000014E-3</v>
      </c>
      <c r="E214" s="137">
        <v>7.4877300000000006E-3</v>
      </c>
      <c r="F214" s="137">
        <v>4.3433010000000001E-2</v>
      </c>
      <c r="G214" s="137">
        <v>-1.7192800000000001E-2</v>
      </c>
      <c r="H214" s="138"/>
      <c r="I214" s="138"/>
      <c r="J214" s="138"/>
      <c r="K214" s="138"/>
      <c r="L214" s="138"/>
      <c r="M214" s="138"/>
      <c r="N214" s="138"/>
      <c r="O214" s="138"/>
      <c r="P214" s="138"/>
      <c r="Q214" s="138"/>
      <c r="R214" s="138"/>
      <c r="S214" s="138"/>
      <c r="T214" s="138"/>
      <c r="U214" s="138"/>
      <c r="V214" s="138"/>
      <c r="W214" s="138"/>
      <c r="X214" s="138"/>
      <c r="Y214" s="138"/>
      <c r="Z214" s="138"/>
      <c r="AA214" s="138"/>
      <c r="AB214" s="138"/>
      <c r="AC214" s="137">
        <v>7.3969999999999999E-3</v>
      </c>
      <c r="AD214" s="138"/>
      <c r="AE214" s="138"/>
      <c r="AF214" s="138"/>
      <c r="AG214" s="138"/>
      <c r="AH214" s="138"/>
      <c r="AI214" s="137">
        <v>1.0213699999999999E-2</v>
      </c>
      <c r="AJ214" s="138"/>
      <c r="AK214" s="138"/>
      <c r="AL214" s="138"/>
      <c r="AM214" s="138"/>
      <c r="AN214" s="138"/>
      <c r="AO214" s="138"/>
      <c r="AP214" s="138"/>
      <c r="AQ214" s="138"/>
      <c r="AR214" s="138"/>
      <c r="AS214" s="138"/>
      <c r="AT214" s="138"/>
      <c r="AU214" s="138"/>
      <c r="AV214" s="138"/>
      <c r="AW214" s="138"/>
      <c r="AX214" s="138"/>
      <c r="AY214" s="138"/>
      <c r="AZ214" s="138"/>
      <c r="BA214" s="137">
        <v>6.7691100000000004E-2</v>
      </c>
      <c r="BB214" s="137">
        <v>5.9279800000000001E-2</v>
      </c>
      <c r="BC214" s="138"/>
      <c r="BD214" s="138"/>
      <c r="BE214" s="138"/>
      <c r="BF214" s="137">
        <v>6.7090300000000005E-2</v>
      </c>
      <c r="BG214" s="138"/>
      <c r="BH214" s="138"/>
      <c r="BI214" s="138"/>
      <c r="BJ214" s="138"/>
      <c r="BK214" s="137">
        <v>4.6863099999999998E-2</v>
      </c>
      <c r="BL214" s="137">
        <v>7.5109999999999996E-2</v>
      </c>
      <c r="BM214" s="137">
        <v>5.4773799999999997E-2</v>
      </c>
    </row>
    <row r="215" spans="1:65">
      <c r="A215">
        <v>170</v>
      </c>
      <c r="B215" s="128" t="s">
        <v>2705</v>
      </c>
      <c r="C215" s="135">
        <v>8.1103000000000008E-3</v>
      </c>
      <c r="D215" s="135">
        <v>2.0999999999999999E-3</v>
      </c>
      <c r="E215" s="135">
        <v>8.211389999999999E-3</v>
      </c>
      <c r="F215" s="135">
        <v>-1.976487E-2</v>
      </c>
      <c r="G215" s="135">
        <v>6.6054290000000002E-2</v>
      </c>
      <c r="H215" s="136"/>
      <c r="I215" s="136"/>
      <c r="J215" s="136"/>
      <c r="K215" s="136"/>
      <c r="L215" s="136"/>
      <c r="M215" s="136"/>
      <c r="N215" s="136"/>
      <c r="O215" s="136"/>
      <c r="P215" s="136"/>
      <c r="Q215" s="136"/>
      <c r="R215" s="136"/>
      <c r="S215" s="136"/>
      <c r="T215" s="136"/>
      <c r="U215" s="136"/>
      <c r="V215" s="136"/>
      <c r="W215" s="136"/>
      <c r="X215" s="136"/>
      <c r="Y215" s="136"/>
      <c r="Z215" s="136"/>
      <c r="AA215" s="136"/>
      <c r="AB215" s="136"/>
      <c r="AC215" s="135">
        <v>8.6105000000000001E-3</v>
      </c>
      <c r="AD215" s="136"/>
      <c r="AE215" s="136"/>
      <c r="AF215" s="136"/>
      <c r="AG215" s="136"/>
      <c r="AH215" s="136"/>
      <c r="AI215" s="135">
        <v>1.0120000000000001E-3</v>
      </c>
      <c r="AJ215" s="136"/>
      <c r="AK215" s="136"/>
      <c r="AL215" s="136"/>
      <c r="AM215" s="136"/>
      <c r="AN215" s="136"/>
      <c r="AO215" s="136"/>
      <c r="AP215" s="136"/>
      <c r="AQ215" s="136"/>
      <c r="AR215" s="136"/>
      <c r="AS215" s="136"/>
      <c r="AT215" s="136"/>
      <c r="AU215" s="136"/>
      <c r="AV215" s="136"/>
      <c r="AW215" s="136"/>
      <c r="AX215" s="136"/>
      <c r="AY215" s="136"/>
      <c r="AZ215" s="136"/>
      <c r="BA215" s="135">
        <v>5.4660000000000004E-3</v>
      </c>
      <c r="BB215" s="135">
        <v>2.2027100000000001E-2</v>
      </c>
      <c r="BC215" s="136"/>
      <c r="BD215" s="136"/>
      <c r="BE215" s="136"/>
      <c r="BF215" s="135">
        <v>8.6105999999999995E-3</v>
      </c>
      <c r="BG215" s="136"/>
      <c r="BH215" s="136"/>
      <c r="BI215" s="136"/>
      <c r="BJ215" s="135">
        <v>3.1939299999999997E-2</v>
      </c>
      <c r="BK215" s="135">
        <v>4.4539999999999996E-3</v>
      </c>
      <c r="BL215" s="135">
        <v>3.2139500000000001E-2</v>
      </c>
      <c r="BM215" s="135">
        <v>9.7119000000000007E-3</v>
      </c>
    </row>
    <row r="216" spans="1:65">
      <c r="A216">
        <v>169</v>
      </c>
      <c r="B216" s="128" t="s">
        <v>2706</v>
      </c>
      <c r="C216" s="137">
        <v>7.0291199999999998E-3</v>
      </c>
      <c r="D216" s="137">
        <v>6.4000000000000003E-3</v>
      </c>
      <c r="E216" s="137">
        <v>7.1187599999999992E-3</v>
      </c>
      <c r="F216" s="137">
        <v>-4.1709339999999998E-2</v>
      </c>
      <c r="G216" s="137">
        <v>3.825257E-2</v>
      </c>
      <c r="H216" s="138"/>
      <c r="I216" s="138"/>
      <c r="J216" s="138"/>
      <c r="K216" s="138"/>
      <c r="L216" s="138"/>
      <c r="M216" s="138"/>
      <c r="N216" s="138"/>
      <c r="O216" s="138"/>
      <c r="P216" s="138"/>
      <c r="Q216" s="138"/>
      <c r="R216" s="138"/>
      <c r="S216" s="138"/>
      <c r="T216" s="138"/>
      <c r="U216" s="138"/>
      <c r="V216" s="138"/>
      <c r="W216" s="138"/>
      <c r="X216" s="138"/>
      <c r="Y216" s="138"/>
      <c r="Z216" s="138"/>
      <c r="AA216" s="138"/>
      <c r="AB216" s="138"/>
      <c r="AC216" s="137">
        <v>7.1101000000000003E-3</v>
      </c>
      <c r="AD216" s="138"/>
      <c r="AE216" s="138"/>
      <c r="AF216" s="138"/>
      <c r="AG216" s="138"/>
      <c r="AH216" s="138"/>
      <c r="AI216" s="137">
        <v>2.637E-3</v>
      </c>
      <c r="AJ216" s="138"/>
      <c r="AK216" s="138"/>
      <c r="AL216" s="138"/>
      <c r="AM216" s="138"/>
      <c r="AN216" s="138"/>
      <c r="AO216" s="138"/>
      <c r="AP216" s="138"/>
      <c r="AQ216" s="138"/>
      <c r="AR216" s="138"/>
      <c r="AS216" s="138"/>
      <c r="AT216" s="138"/>
      <c r="AU216" s="138"/>
      <c r="AV216" s="138"/>
      <c r="AW216" s="138"/>
      <c r="AX216" s="138"/>
      <c r="AY216" s="138"/>
      <c r="AZ216" s="138"/>
      <c r="BA216" s="137">
        <v>2.1430399999999999E-2</v>
      </c>
      <c r="BB216" s="137">
        <v>-2.9999999999999997E-4</v>
      </c>
      <c r="BC216" s="138"/>
      <c r="BD216" s="138"/>
      <c r="BE216" s="138"/>
      <c r="BF216" s="137">
        <v>1.9269999999999999E-3</v>
      </c>
      <c r="BG216" s="138"/>
      <c r="BH216" s="138"/>
      <c r="BI216" s="138"/>
      <c r="BJ216" s="137">
        <v>-9.1000000000000004E-3</v>
      </c>
      <c r="BK216" s="137">
        <v>-9.8999999999999991E-3</v>
      </c>
      <c r="BL216" s="137">
        <v>4.91698E-2</v>
      </c>
      <c r="BM216" s="137">
        <v>1.01143E-2</v>
      </c>
    </row>
    <row r="217" spans="1:65">
      <c r="A217">
        <v>168</v>
      </c>
      <c r="B217" s="128" t="s">
        <v>2707</v>
      </c>
      <c r="C217" s="135">
        <v>7.3384499999999998E-3</v>
      </c>
      <c r="D217" s="135">
        <v>3.5999999999999999E-3</v>
      </c>
      <c r="E217" s="135">
        <v>7.4472400000000008E-3</v>
      </c>
      <c r="F217" s="135">
        <v>-0.11856712</v>
      </c>
      <c r="G217" s="135">
        <v>6.8981920000000002E-2</v>
      </c>
      <c r="H217" s="136"/>
      <c r="I217" s="136"/>
      <c r="J217" s="136"/>
      <c r="K217" s="136"/>
      <c r="L217" s="136"/>
      <c r="M217" s="136"/>
      <c r="N217" s="136"/>
      <c r="O217" s="136"/>
      <c r="P217" s="136"/>
      <c r="Q217" s="136"/>
      <c r="R217" s="136"/>
      <c r="S217" s="136"/>
      <c r="T217" s="136"/>
      <c r="U217" s="136"/>
      <c r="V217" s="136"/>
      <c r="W217" s="136"/>
      <c r="X217" s="136"/>
      <c r="Y217" s="136"/>
      <c r="Z217" s="136"/>
      <c r="AA217" s="136"/>
      <c r="AB217" s="136"/>
      <c r="AC217" s="135">
        <v>7.1970000000000003E-3</v>
      </c>
      <c r="AD217" s="136"/>
      <c r="AE217" s="136"/>
      <c r="AF217" s="136"/>
      <c r="AG217" s="136"/>
      <c r="AH217" s="136"/>
      <c r="AI217" s="135">
        <v>-1.5699999999999999E-2</v>
      </c>
      <c r="AJ217" s="136"/>
      <c r="AK217" s="136"/>
      <c r="AL217" s="136"/>
      <c r="AM217" s="136"/>
      <c r="AN217" s="136"/>
      <c r="AO217" s="136"/>
      <c r="AP217" s="136"/>
      <c r="AQ217" s="136"/>
      <c r="AR217" s="136"/>
      <c r="AS217" s="136"/>
      <c r="AT217" s="136"/>
      <c r="AU217" s="136"/>
      <c r="AV217" s="136"/>
      <c r="AW217" s="136"/>
      <c r="AX217" s="136"/>
      <c r="AY217" s="136"/>
      <c r="AZ217" s="136"/>
      <c r="BA217" s="135">
        <v>-2.2100000000000002E-2</v>
      </c>
      <c r="BB217" s="135">
        <v>-6.0199999999999997E-2</v>
      </c>
      <c r="BC217" s="136"/>
      <c r="BD217" s="136"/>
      <c r="BE217" s="136"/>
      <c r="BF217" s="135">
        <v>-3.1600000000000003E-2</v>
      </c>
      <c r="BG217" s="136"/>
      <c r="BH217" s="136"/>
      <c r="BI217" s="136"/>
      <c r="BJ217" s="135">
        <v>-2.5000000000000001E-2</v>
      </c>
      <c r="BK217" s="135">
        <v>-2.0299999999999999E-2</v>
      </c>
      <c r="BL217" s="135">
        <v>-5.0099999999999999E-2</v>
      </c>
      <c r="BM217" s="135">
        <v>-2.8400000000000002E-2</v>
      </c>
    </row>
    <row r="218" spans="1:65">
      <c r="A218">
        <v>167</v>
      </c>
      <c r="B218" s="128" t="s">
        <v>2708</v>
      </c>
      <c r="C218" s="137">
        <v>6.38398E-3</v>
      </c>
      <c r="D218" s="137">
        <v>8.0000000000000004E-4</v>
      </c>
      <c r="E218" s="137">
        <v>6.4150300000000004E-3</v>
      </c>
      <c r="F218" s="137">
        <v>-2.4918100000000001E-3</v>
      </c>
      <c r="G218" s="137">
        <v>-4.9448999999999999E-4</v>
      </c>
      <c r="H218" s="138"/>
      <c r="I218" s="138"/>
      <c r="J218" s="138"/>
      <c r="K218" s="138"/>
      <c r="L218" s="138"/>
      <c r="M218" s="138"/>
      <c r="N218" s="138"/>
      <c r="O218" s="138"/>
      <c r="P218" s="138"/>
      <c r="Q218" s="138"/>
      <c r="R218" s="138"/>
      <c r="S218" s="138"/>
      <c r="T218" s="138"/>
      <c r="U218" s="138"/>
      <c r="V218" s="138"/>
      <c r="W218" s="138"/>
      <c r="X218" s="138"/>
      <c r="Y218" s="138"/>
      <c r="Z218" s="138"/>
      <c r="AA218" s="138"/>
      <c r="AB218" s="138"/>
      <c r="AC218" s="137">
        <v>6.195E-3</v>
      </c>
      <c r="AD218" s="138"/>
      <c r="AE218" s="138"/>
      <c r="AF218" s="138"/>
      <c r="AG218" s="138"/>
      <c r="AH218" s="138"/>
      <c r="AI218" s="137">
        <v>1.12175E-2</v>
      </c>
      <c r="AJ218" s="138"/>
      <c r="AK218" s="138"/>
      <c r="AL218" s="138"/>
      <c r="AM218" s="138"/>
      <c r="AN218" s="138"/>
      <c r="AO218" s="138"/>
      <c r="AP218" s="138"/>
      <c r="AQ218" s="138"/>
      <c r="AR218" s="138"/>
      <c r="AS218" s="138"/>
      <c r="AT218" s="138"/>
      <c r="AU218" s="138"/>
      <c r="AV218" s="138"/>
      <c r="AW218" s="138"/>
      <c r="AX218" s="138"/>
      <c r="AY218" s="138"/>
      <c r="AZ218" s="138"/>
      <c r="BA218" s="137">
        <v>3.4754300000000002E-2</v>
      </c>
      <c r="BB218" s="137">
        <v>1.0716699999999999E-2</v>
      </c>
      <c r="BC218" s="138"/>
      <c r="BD218" s="138"/>
      <c r="BE218" s="138"/>
      <c r="BF218" s="137">
        <v>2.4738699999999999E-2</v>
      </c>
      <c r="BG218" s="138"/>
      <c r="BH218" s="138"/>
      <c r="BI218" s="138"/>
      <c r="BJ218" s="137">
        <v>1.3621299999999999E-2</v>
      </c>
      <c r="BK218" s="137">
        <v>1.1417800000000001E-2</v>
      </c>
      <c r="BL218" s="137">
        <v>1.3120400000000001E-2</v>
      </c>
      <c r="BM218" s="137">
        <v>1.12175E-2</v>
      </c>
    </row>
    <row r="219" spans="1:65">
      <c r="A219">
        <v>166</v>
      </c>
      <c r="B219" s="128" t="s">
        <v>2709</v>
      </c>
      <c r="C219" s="135">
        <v>6.7744700000000003E-3</v>
      </c>
      <c r="D219" s="135">
        <v>4.3E-3</v>
      </c>
      <c r="E219" s="135">
        <v>6.7996500000000008E-3</v>
      </c>
      <c r="F219" s="135">
        <v>3.2056510000000003E-2</v>
      </c>
      <c r="G219" s="135">
        <v>1.414931E-2</v>
      </c>
      <c r="H219" s="136"/>
      <c r="I219" s="136"/>
      <c r="J219" s="136"/>
      <c r="K219" s="136"/>
      <c r="L219" s="136"/>
      <c r="M219" s="136"/>
      <c r="N219" s="136"/>
      <c r="O219" s="136"/>
      <c r="P219" s="136"/>
      <c r="Q219" s="136"/>
      <c r="R219" s="136"/>
      <c r="S219" s="136"/>
      <c r="T219" s="136"/>
      <c r="U219" s="136"/>
      <c r="V219" s="136"/>
      <c r="W219" s="136"/>
      <c r="X219" s="136"/>
      <c r="Y219" s="136"/>
      <c r="Z219" s="136"/>
      <c r="AA219" s="136"/>
      <c r="AB219" s="136"/>
      <c r="AC219" s="135">
        <v>6.0889999999999998E-3</v>
      </c>
      <c r="AD219" s="136"/>
      <c r="AE219" s="136"/>
      <c r="AF219" s="136"/>
      <c r="AG219" s="136"/>
      <c r="AH219" s="136"/>
      <c r="AI219" s="135">
        <v>2.0930799999999999E-2</v>
      </c>
      <c r="AJ219" s="136"/>
      <c r="AK219" s="136"/>
      <c r="AL219" s="136"/>
      <c r="AM219" s="136"/>
      <c r="AN219" s="136"/>
      <c r="AO219" s="136"/>
      <c r="AP219" s="136"/>
      <c r="AQ219" s="136"/>
      <c r="AR219" s="136"/>
      <c r="AS219" s="136"/>
      <c r="AT219" s="136"/>
      <c r="AU219" s="136"/>
      <c r="AV219" s="136"/>
      <c r="AW219" s="136"/>
      <c r="AX219" s="136"/>
      <c r="AY219" s="136"/>
      <c r="AZ219" s="136"/>
      <c r="BA219" s="135">
        <v>4.07601E-2</v>
      </c>
      <c r="BB219" s="135">
        <v>4.2763000000000002E-2</v>
      </c>
      <c r="BC219" s="136"/>
      <c r="BD219" s="136"/>
      <c r="BE219" s="136"/>
      <c r="BF219" s="135">
        <v>4.0759999999999998E-2</v>
      </c>
      <c r="BG219" s="136"/>
      <c r="BH219" s="136"/>
      <c r="BI219" s="136"/>
      <c r="BJ219" s="135">
        <v>4.8571499999999997E-2</v>
      </c>
      <c r="BK219" s="135">
        <v>4.3964700000000002E-2</v>
      </c>
      <c r="BL219" s="135">
        <v>3.0144399999999998E-2</v>
      </c>
      <c r="BM219" s="135">
        <v>1.46214E-2</v>
      </c>
    </row>
    <row r="220" spans="1:65">
      <c r="A220">
        <v>165</v>
      </c>
      <c r="B220" s="128" t="s">
        <v>2710</v>
      </c>
      <c r="C220" s="137">
        <v>6.8822700000000002E-3</v>
      </c>
      <c r="D220" s="137">
        <v>4.0999999999999986E-3</v>
      </c>
      <c r="E220" s="137">
        <v>6.9181099999999999E-3</v>
      </c>
      <c r="F220" s="137">
        <v>1.7191629999999999E-2</v>
      </c>
      <c r="G220" s="137">
        <v>-6.1954200000000001E-3</v>
      </c>
      <c r="H220" s="138"/>
      <c r="I220" s="138"/>
      <c r="J220" s="138"/>
      <c r="K220" s="138"/>
      <c r="L220" s="138"/>
      <c r="M220" s="138"/>
      <c r="N220" s="138"/>
      <c r="O220" s="138"/>
      <c r="P220" s="138"/>
      <c r="Q220" s="138"/>
      <c r="R220" s="138"/>
      <c r="S220" s="138"/>
      <c r="T220" s="138"/>
      <c r="U220" s="138"/>
      <c r="V220" s="138"/>
      <c r="W220" s="138"/>
      <c r="X220" s="138"/>
      <c r="Y220" s="138"/>
      <c r="Z220" s="138"/>
      <c r="AA220" s="138"/>
      <c r="AB220" s="138"/>
      <c r="AC220" s="137">
        <v>6.594E-3</v>
      </c>
      <c r="AD220" s="138"/>
      <c r="AE220" s="138"/>
      <c r="AF220" s="138"/>
      <c r="AG220" s="138"/>
      <c r="AH220" s="138"/>
      <c r="AI220" s="137">
        <v>8.8126999999999997E-3</v>
      </c>
      <c r="AJ220" s="138"/>
      <c r="AK220" s="138"/>
      <c r="AL220" s="138"/>
      <c r="AM220" s="138"/>
      <c r="AN220" s="138"/>
      <c r="AO220" s="138"/>
      <c r="AP220" s="138"/>
      <c r="AQ220" s="138"/>
      <c r="AR220" s="138"/>
      <c r="AS220" s="138"/>
      <c r="AT220" s="138"/>
      <c r="AU220" s="138"/>
      <c r="AV220" s="138"/>
      <c r="AW220" s="138"/>
      <c r="AX220" s="138"/>
      <c r="AY220" s="138"/>
      <c r="AZ220" s="138"/>
      <c r="BA220" s="137">
        <v>1.0315E-2</v>
      </c>
      <c r="BB220" s="137">
        <v>1.9728599999999999E-2</v>
      </c>
      <c r="BC220" s="138"/>
      <c r="BD220" s="138"/>
      <c r="BE220" s="137">
        <v>-6.3E-3</v>
      </c>
      <c r="BF220" s="137">
        <v>1.0515200000000001E-2</v>
      </c>
      <c r="BG220" s="137">
        <v>-5.6999999999999993E-3</v>
      </c>
      <c r="BH220" s="138"/>
      <c r="BI220" s="138"/>
      <c r="BJ220" s="137">
        <v>4.7869400000000013E-2</v>
      </c>
      <c r="BK220" s="137">
        <v>1.7625600000000002E-2</v>
      </c>
      <c r="BL220" s="137">
        <v>-3.5000000000000001E-3</v>
      </c>
      <c r="BM220" s="137">
        <v>3.0844699999999999E-2</v>
      </c>
    </row>
    <row r="221" spans="1:65">
      <c r="A221">
        <v>164</v>
      </c>
      <c r="B221" s="128" t="s">
        <v>2711</v>
      </c>
      <c r="C221" s="135">
        <v>5.3725800000000001E-3</v>
      </c>
      <c r="D221" s="135">
        <v>5.6999999999999993E-3</v>
      </c>
      <c r="E221" s="135">
        <v>5.3899500000000001E-3</v>
      </c>
      <c r="F221" s="135">
        <v>3.7054959999999998E-2</v>
      </c>
      <c r="G221" s="135">
        <v>-3.2397400000000001E-3</v>
      </c>
      <c r="H221" s="136"/>
      <c r="I221" s="136"/>
      <c r="J221" s="136"/>
      <c r="K221" s="136"/>
      <c r="L221" s="136"/>
      <c r="M221" s="136"/>
      <c r="N221" s="136"/>
      <c r="O221" s="136"/>
      <c r="P221" s="136"/>
      <c r="Q221" s="136"/>
      <c r="R221" s="136"/>
      <c r="S221" s="136"/>
      <c r="T221" s="136"/>
      <c r="U221" s="136"/>
      <c r="V221" s="136"/>
      <c r="W221" s="136"/>
      <c r="X221" s="136"/>
      <c r="Y221" s="136"/>
      <c r="Z221" s="136"/>
      <c r="AA221" s="136"/>
      <c r="AB221" s="136"/>
      <c r="AC221" s="135">
        <v>5.1939999999999998E-3</v>
      </c>
      <c r="AD221" s="136"/>
      <c r="AE221" s="136"/>
      <c r="AF221" s="136"/>
      <c r="AG221" s="136"/>
      <c r="AH221" s="136"/>
      <c r="AI221" s="135">
        <v>5.8106999999999994E-3</v>
      </c>
      <c r="AJ221" s="136"/>
      <c r="AK221" s="136"/>
      <c r="AL221" s="136"/>
      <c r="AM221" s="136"/>
      <c r="AN221" s="136"/>
      <c r="AO221" s="136"/>
      <c r="AP221" s="136"/>
      <c r="AQ221" s="136"/>
      <c r="AR221" s="136"/>
      <c r="AS221" s="135">
        <v>4.6182999999999997E-3</v>
      </c>
      <c r="AT221" s="136"/>
      <c r="AU221" s="136"/>
      <c r="AV221" s="136"/>
      <c r="AW221" s="136"/>
      <c r="AX221" s="136"/>
      <c r="AY221" s="136"/>
      <c r="AZ221" s="136"/>
      <c r="BA221" s="135">
        <v>2.72506E-2</v>
      </c>
      <c r="BB221" s="135">
        <v>2.5948200000000001E-2</v>
      </c>
      <c r="BC221" s="136"/>
      <c r="BD221" s="136"/>
      <c r="BE221" s="135">
        <v>5.1094899999999999E-2</v>
      </c>
      <c r="BF221" s="135">
        <v>4.9899999999999996E-3</v>
      </c>
      <c r="BG221" s="135">
        <v>2.154E-2</v>
      </c>
      <c r="BH221" s="136"/>
      <c r="BI221" s="136"/>
      <c r="BJ221" s="135">
        <v>3.1558599999999999E-2</v>
      </c>
      <c r="BK221" s="135">
        <v>3.0356299999999999E-2</v>
      </c>
      <c r="BL221" s="135">
        <v>3.5566E-2</v>
      </c>
      <c r="BM221" s="135">
        <v>1.7833000000000002E-2</v>
      </c>
    </row>
    <row r="222" spans="1:65">
      <c r="A222">
        <v>163</v>
      </c>
      <c r="B222" s="128" t="s">
        <v>2712</v>
      </c>
      <c r="C222" s="137">
        <v>6.0829599999999992E-3</v>
      </c>
      <c r="D222" s="137">
        <v>5.8999999999999999E-3</v>
      </c>
      <c r="E222" s="137">
        <v>6.1133899999999998E-3</v>
      </c>
      <c r="F222" s="137">
        <v>-3.561723E-2</v>
      </c>
      <c r="G222" s="137">
        <v>3.4473000000000001E-4</v>
      </c>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7">
        <v>5.8950000000000001E-3</v>
      </c>
      <c r="AD222" s="138"/>
      <c r="AE222" s="138"/>
      <c r="AF222" s="138"/>
      <c r="AG222" s="138"/>
      <c r="AH222" s="138"/>
      <c r="AI222" s="137">
        <v>2.9459999999999998E-3</v>
      </c>
      <c r="AJ222" s="138"/>
      <c r="AK222" s="138"/>
      <c r="AL222" s="138"/>
      <c r="AM222" s="138"/>
      <c r="AN222" s="138"/>
      <c r="AO222" s="138"/>
      <c r="AP222" s="138"/>
      <c r="AQ222" s="138"/>
      <c r="AR222" s="138"/>
      <c r="AS222" s="137">
        <v>4.48736E-2</v>
      </c>
      <c r="AT222" s="138"/>
      <c r="AU222" s="138"/>
      <c r="AV222" s="138"/>
      <c r="AW222" s="138"/>
      <c r="AX222" s="138"/>
      <c r="AY222" s="138"/>
      <c r="AZ222" s="138"/>
      <c r="BA222" s="137">
        <v>3.5E-4</v>
      </c>
      <c r="BB222" s="137">
        <v>-4.1999999999999997E-3</v>
      </c>
      <c r="BC222" s="138"/>
      <c r="BD222" s="138"/>
      <c r="BE222" s="137">
        <v>4.2069099999999998E-2</v>
      </c>
      <c r="BF222" s="137">
        <v>-3.0000000000000001E-3</v>
      </c>
      <c r="BG222" s="137">
        <v>3.0449899999999998E-2</v>
      </c>
      <c r="BH222" s="138"/>
      <c r="BI222" s="138"/>
      <c r="BJ222" s="137">
        <v>-1.54E-2</v>
      </c>
      <c r="BK222" s="137">
        <v>-5.1000000000000004E-3</v>
      </c>
      <c r="BL222" s="137">
        <v>1.48243E-2</v>
      </c>
      <c r="BM222" s="137">
        <v>2.5341599999999999E-2</v>
      </c>
    </row>
    <row r="223" spans="1:65">
      <c r="A223">
        <v>162</v>
      </c>
      <c r="B223" s="128" t="s">
        <v>2713</v>
      </c>
      <c r="C223" s="135">
        <v>5.4460400000000001E-3</v>
      </c>
      <c r="D223" s="135">
        <v>6.0000000000000001E-3</v>
      </c>
      <c r="E223" s="135">
        <v>5.4884599999999997E-3</v>
      </c>
      <c r="F223" s="135">
        <v>7.1211299999999998E-3</v>
      </c>
      <c r="G223" s="135">
        <v>3.7463690000000001E-2</v>
      </c>
      <c r="H223" s="136"/>
      <c r="I223" s="136"/>
      <c r="J223" s="136"/>
      <c r="K223" s="136"/>
      <c r="L223" s="136"/>
      <c r="M223" s="136"/>
      <c r="N223" s="136"/>
      <c r="O223" s="136"/>
      <c r="P223" s="136"/>
      <c r="Q223" s="136"/>
      <c r="R223" s="136"/>
      <c r="S223" s="136"/>
      <c r="T223" s="136"/>
      <c r="U223" s="136"/>
      <c r="V223" s="136"/>
      <c r="W223" s="136"/>
      <c r="X223" s="136"/>
      <c r="Y223" s="136"/>
      <c r="Z223" s="136"/>
      <c r="AA223" s="136"/>
      <c r="AB223" s="136"/>
      <c r="AC223" s="135">
        <v>5.2950000000000002E-3</v>
      </c>
      <c r="AD223" s="136"/>
      <c r="AE223" s="136"/>
      <c r="AF223" s="136"/>
      <c r="AG223" s="136"/>
      <c r="AH223" s="136"/>
      <c r="AI223" s="135">
        <v>1.21221E-2</v>
      </c>
      <c r="AJ223" s="136"/>
      <c r="AK223" s="136"/>
      <c r="AL223" s="136"/>
      <c r="AM223" s="136"/>
      <c r="AN223" s="136"/>
      <c r="AO223" s="136"/>
      <c r="AP223" s="136"/>
      <c r="AQ223" s="136"/>
      <c r="AR223" s="136"/>
      <c r="AS223" s="135">
        <v>1.42261E-2</v>
      </c>
      <c r="AT223" s="136"/>
      <c r="AU223" s="136"/>
      <c r="AV223" s="136"/>
      <c r="AW223" s="136"/>
      <c r="AX223" s="136"/>
      <c r="AY223" s="136"/>
      <c r="AZ223" s="136"/>
      <c r="BA223" s="135">
        <v>3.1257199999999999E-2</v>
      </c>
      <c r="BB223" s="135">
        <v>1.6730600000000002E-2</v>
      </c>
      <c r="BC223" s="136"/>
      <c r="BD223" s="136"/>
      <c r="BE223" s="135">
        <v>1.7732500000000002E-2</v>
      </c>
      <c r="BF223" s="135">
        <v>3.7969500000000003E-2</v>
      </c>
      <c r="BG223" s="135">
        <v>4.4781899999999999E-2</v>
      </c>
      <c r="BH223" s="136"/>
      <c r="BI223" s="136"/>
      <c r="BJ223" s="135">
        <v>1.66304E-2</v>
      </c>
      <c r="BK223" s="135">
        <v>5.2896799999999987E-2</v>
      </c>
      <c r="BL223" s="135">
        <v>1.22223E-2</v>
      </c>
      <c r="BM223" s="135">
        <v>1.72315E-2</v>
      </c>
    </row>
    <row r="224" spans="1:65">
      <c r="A224">
        <v>161</v>
      </c>
      <c r="B224" s="128" t="s">
        <v>2714</v>
      </c>
      <c r="C224" s="137">
        <v>5.3483599999999999E-3</v>
      </c>
      <c r="D224" s="137">
        <v>7.9000000000000008E-3</v>
      </c>
      <c r="E224" s="137">
        <v>5.5015199999999993E-3</v>
      </c>
      <c r="F224" s="137">
        <v>6.0505190000000007E-2</v>
      </c>
      <c r="G224" s="137">
        <v>-3.032172E-2</v>
      </c>
      <c r="H224" s="138"/>
      <c r="I224" s="138"/>
      <c r="J224" s="138"/>
      <c r="K224" s="138"/>
      <c r="L224" s="138"/>
      <c r="M224" s="138"/>
      <c r="N224" s="138"/>
      <c r="O224" s="138"/>
      <c r="P224" s="138"/>
      <c r="Q224" s="138"/>
      <c r="R224" s="138"/>
      <c r="S224" s="138"/>
      <c r="T224" s="138"/>
      <c r="U224" s="138"/>
      <c r="V224" s="138"/>
      <c r="W224" s="138"/>
      <c r="X224" s="138"/>
      <c r="Y224" s="138"/>
      <c r="Z224" s="138"/>
      <c r="AA224" s="138"/>
      <c r="AB224" s="138"/>
      <c r="AC224" s="137">
        <v>5.2960000000000004E-3</v>
      </c>
      <c r="AD224" s="138"/>
      <c r="AE224" s="138"/>
      <c r="AF224" s="138"/>
      <c r="AG224" s="138"/>
      <c r="AH224" s="138"/>
      <c r="AI224" s="137">
        <v>3.5065300000000001E-2</v>
      </c>
      <c r="AJ224" s="138"/>
      <c r="AK224" s="138"/>
      <c r="AL224" s="138"/>
      <c r="AM224" s="138"/>
      <c r="AN224" s="138"/>
      <c r="AO224" s="138"/>
      <c r="AP224" s="138"/>
      <c r="AQ224" s="138"/>
      <c r="AR224" s="138"/>
      <c r="AS224" s="137">
        <v>2.7250900000000002E-2</v>
      </c>
      <c r="AT224" s="138"/>
      <c r="AU224" s="138"/>
      <c r="AV224" s="138"/>
      <c r="AW224" s="138"/>
      <c r="AX224" s="138"/>
      <c r="AY224" s="138"/>
      <c r="AZ224" s="138"/>
      <c r="BA224" s="137">
        <v>2.8052299999999999E-2</v>
      </c>
      <c r="BB224" s="137">
        <v>4.11768E-2</v>
      </c>
      <c r="BC224" s="138"/>
      <c r="BD224" s="138"/>
      <c r="BE224" s="137">
        <v>7.4709999999999999E-2</v>
      </c>
      <c r="BF224" s="137">
        <v>2.23416E-2</v>
      </c>
      <c r="BG224" s="137">
        <v>2.85533E-2</v>
      </c>
      <c r="BH224" s="138"/>
      <c r="BI224" s="138"/>
      <c r="BJ224" s="137">
        <v>6.0010000000000001E-2</v>
      </c>
      <c r="BK224" s="137">
        <v>2.5447500000000001E-2</v>
      </c>
      <c r="BL224" s="137">
        <v>7.0110000000000006E-2</v>
      </c>
      <c r="BM224" s="137">
        <v>3.4764900000000001E-2</v>
      </c>
    </row>
    <row r="225" spans="1:65">
      <c r="A225">
        <v>160</v>
      </c>
      <c r="B225" s="128" t="s">
        <v>2715</v>
      </c>
      <c r="C225" s="135">
        <v>5.8644999999999999E-3</v>
      </c>
      <c r="D225" s="135">
        <v>8.6E-3</v>
      </c>
      <c r="E225" s="135">
        <v>6.0143999999999996E-3</v>
      </c>
      <c r="F225" s="135">
        <v>-1.9533209999999999E-2</v>
      </c>
      <c r="G225" s="135">
        <v>-2.7012479999999998E-2</v>
      </c>
      <c r="H225" s="136"/>
      <c r="I225" s="136"/>
      <c r="J225" s="136"/>
      <c r="K225" s="136"/>
      <c r="L225" s="136"/>
      <c r="M225" s="136"/>
      <c r="N225" s="136"/>
      <c r="O225" s="136"/>
      <c r="P225" s="136"/>
      <c r="Q225" s="136"/>
      <c r="R225" s="136"/>
      <c r="S225" s="136"/>
      <c r="T225" s="136"/>
      <c r="U225" s="136"/>
      <c r="V225" s="136"/>
      <c r="W225" s="136"/>
      <c r="X225" s="136"/>
      <c r="Y225" s="136"/>
      <c r="Z225" s="136"/>
      <c r="AA225" s="136"/>
      <c r="AB225" s="136"/>
      <c r="AC225" s="135">
        <v>5.7970000000000001E-3</v>
      </c>
      <c r="AD225" s="136"/>
      <c r="AE225" s="136"/>
      <c r="AF225" s="136"/>
      <c r="AG225" s="136"/>
      <c r="AH225" s="136"/>
      <c r="AI225" s="135">
        <v>2.0134300000000001E-2</v>
      </c>
      <c r="AJ225" s="136"/>
      <c r="AK225" s="136"/>
      <c r="AL225" s="136"/>
      <c r="AM225" s="136"/>
      <c r="AN225" s="136"/>
      <c r="AO225" s="136"/>
      <c r="AP225" s="136"/>
      <c r="AQ225" s="136"/>
      <c r="AR225" s="136"/>
      <c r="AS225" s="135">
        <v>3.3256599999999997E-2</v>
      </c>
      <c r="AT225" s="136"/>
      <c r="AU225" s="136"/>
      <c r="AV225" s="136"/>
      <c r="AW225" s="136"/>
      <c r="AX225" s="136"/>
      <c r="AY225" s="136"/>
      <c r="AZ225" s="136"/>
      <c r="BA225" s="135">
        <v>1.1E-4</v>
      </c>
      <c r="BB225" s="135">
        <v>1.1920200000000001E-2</v>
      </c>
      <c r="BC225" s="136"/>
      <c r="BD225" s="136"/>
      <c r="BE225" s="135">
        <v>2.77471E-2</v>
      </c>
      <c r="BF225" s="135">
        <v>-1.0699999999999999E-2</v>
      </c>
      <c r="BG225" s="135">
        <v>-8.8000000000000005E-3</v>
      </c>
      <c r="BH225" s="136"/>
      <c r="BI225" s="136"/>
      <c r="BJ225" s="135">
        <v>4.3740000000000003E-3</v>
      </c>
      <c r="BK225" s="135">
        <v>1.91325E-2</v>
      </c>
      <c r="BL225" s="135">
        <v>2.96504E-2</v>
      </c>
      <c r="BM225" s="135">
        <v>5.8989999999999997E-3</v>
      </c>
    </row>
    <row r="226" spans="1:65">
      <c r="A226">
        <v>159</v>
      </c>
      <c r="B226" s="128" t="s">
        <v>2716</v>
      </c>
      <c r="C226" s="137">
        <v>4.8146700000000001E-3</v>
      </c>
      <c r="D226" s="137">
        <v>6.0000000000000001E-3</v>
      </c>
      <c r="E226" s="137">
        <v>4.9274999999999996E-3</v>
      </c>
      <c r="F226" s="137">
        <v>-3.9108799999999999E-2</v>
      </c>
      <c r="G226" s="137">
        <v>-6.4879500000000001E-3</v>
      </c>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7">
        <v>4.797E-3</v>
      </c>
      <c r="AD226" s="138"/>
      <c r="AE226" s="138"/>
      <c r="AF226" s="138"/>
      <c r="AG226" s="138"/>
      <c r="AH226" s="138"/>
      <c r="AI226" s="137">
        <v>1.2125E-2</v>
      </c>
      <c r="AJ226" s="138"/>
      <c r="AK226" s="138"/>
      <c r="AL226" s="138"/>
      <c r="AM226" s="138"/>
      <c r="AN226" s="138"/>
      <c r="AO226" s="138"/>
      <c r="AP226" s="138"/>
      <c r="AQ226" s="138"/>
      <c r="AR226" s="138"/>
      <c r="AS226" s="137">
        <v>1.0000000000000001E-5</v>
      </c>
      <c r="AT226" s="138"/>
      <c r="AU226" s="138"/>
      <c r="AV226" s="138"/>
      <c r="AW226" s="138"/>
      <c r="AX226" s="138"/>
      <c r="AY226" s="138"/>
      <c r="AZ226" s="138"/>
      <c r="BA226" s="137">
        <v>2.02419E-2</v>
      </c>
      <c r="BB226" s="137">
        <v>9.4195000000000008E-3</v>
      </c>
      <c r="BC226" s="138"/>
      <c r="BD226" s="138"/>
      <c r="BE226" s="137">
        <v>-4.0000000000000002E-4</v>
      </c>
      <c r="BF226" s="137">
        <v>1.00207E-2</v>
      </c>
      <c r="BG226" s="137">
        <v>4.9709999999999997E-2</v>
      </c>
      <c r="BH226" s="138"/>
      <c r="BI226" s="138"/>
      <c r="BJ226" s="137">
        <v>1.22252E-2</v>
      </c>
      <c r="BK226" s="137">
        <v>8.4172999999999991E-3</v>
      </c>
      <c r="BL226" s="137">
        <v>6.8139999999999997E-3</v>
      </c>
      <c r="BM226" s="137">
        <v>7.2148000000000004E-3</v>
      </c>
    </row>
    <row r="227" spans="1:65">
      <c r="A227">
        <v>158</v>
      </c>
      <c r="B227" s="128" t="s">
        <v>2717</v>
      </c>
      <c r="C227" s="135">
        <v>5.3759400000000001E-3</v>
      </c>
      <c r="D227" s="135">
        <v>4.6999999999999993E-3</v>
      </c>
      <c r="E227" s="135">
        <v>5.4940400000000004E-3</v>
      </c>
      <c r="F227" s="135">
        <v>-1.867154E-2</v>
      </c>
      <c r="G227" s="135">
        <v>1.9439100000000001E-2</v>
      </c>
      <c r="H227" s="136"/>
      <c r="I227" s="136"/>
      <c r="J227" s="136"/>
      <c r="K227" s="136"/>
      <c r="L227" s="136"/>
      <c r="M227" s="136"/>
      <c r="N227" s="136"/>
      <c r="O227" s="136"/>
      <c r="P227" s="136"/>
      <c r="Q227" s="136"/>
      <c r="R227" s="136"/>
      <c r="S227" s="136"/>
      <c r="T227" s="136"/>
      <c r="U227" s="136"/>
      <c r="V227" s="136"/>
      <c r="W227" s="136"/>
      <c r="X227" s="136"/>
      <c r="Y227" s="136"/>
      <c r="Z227" s="136"/>
      <c r="AA227" s="136"/>
      <c r="AB227" s="136"/>
      <c r="AC227" s="135">
        <v>5.3990000000000002E-3</v>
      </c>
      <c r="AD227" s="136"/>
      <c r="AE227" s="136"/>
      <c r="AF227" s="136"/>
      <c r="AG227" s="136"/>
      <c r="AH227" s="136"/>
      <c r="AI227" s="135">
        <v>1.73321E-2</v>
      </c>
      <c r="AJ227" s="136"/>
      <c r="AK227" s="136"/>
      <c r="AL227" s="136"/>
      <c r="AM227" s="136"/>
      <c r="AN227" s="136"/>
      <c r="AO227" s="136"/>
      <c r="AP227" s="136"/>
      <c r="AQ227" s="136"/>
      <c r="AR227" s="136"/>
      <c r="AS227" s="135">
        <v>-5.9999999999999995E-4</v>
      </c>
      <c r="AT227" s="136"/>
      <c r="AU227" s="136"/>
      <c r="AV227" s="136"/>
      <c r="AW227" s="136"/>
      <c r="AX227" s="136"/>
      <c r="AY227" s="136"/>
      <c r="AZ227" s="136"/>
      <c r="BA227" s="135">
        <v>1.5027799999999999E-2</v>
      </c>
      <c r="BB227" s="135">
        <v>-4.0000000000000001E-3</v>
      </c>
      <c r="BC227" s="136"/>
      <c r="BD227" s="136"/>
      <c r="BE227" s="135">
        <v>-3.6900000000000002E-2</v>
      </c>
      <c r="BF227" s="135">
        <v>1.04192E-2</v>
      </c>
      <c r="BG227" s="135">
        <v>6.1112999999999992E-3</v>
      </c>
      <c r="BH227" s="136"/>
      <c r="BI227" s="136"/>
      <c r="BJ227" s="135">
        <v>1.9836699999999999E-2</v>
      </c>
      <c r="BK227" s="135">
        <v>1.9937E-2</v>
      </c>
      <c r="BL227" s="135">
        <v>-3.3500000000000002E-2</v>
      </c>
      <c r="BM227" s="135">
        <v>4.3790000000000001E-3</v>
      </c>
    </row>
    <row r="228" spans="1:65">
      <c r="A228">
        <v>157</v>
      </c>
      <c r="B228" s="128" t="s">
        <v>2718</v>
      </c>
      <c r="C228" s="137">
        <v>6.0001999999999998E-3</v>
      </c>
      <c r="D228" s="137">
        <v>5.5000000000000014E-3</v>
      </c>
      <c r="E228" s="137">
        <v>6.1364599999999998E-3</v>
      </c>
      <c r="F228" s="137">
        <v>-7.8385699999999996E-3</v>
      </c>
      <c r="G228" s="137">
        <v>-6.0085399999999997E-3</v>
      </c>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7">
        <v>5.9969999999999997E-3</v>
      </c>
      <c r="AD228" s="138"/>
      <c r="AE228" s="138"/>
      <c r="AF228" s="138"/>
      <c r="AG228" s="138"/>
      <c r="AH228" s="138"/>
      <c r="AI228" s="137">
        <v>7.5123999999999998E-3</v>
      </c>
      <c r="AJ228" s="138"/>
      <c r="AK228" s="138"/>
      <c r="AL228" s="138"/>
      <c r="AM228" s="138"/>
      <c r="AN228" s="138"/>
      <c r="AO228" s="138"/>
      <c r="AP228" s="138"/>
      <c r="AQ228" s="138"/>
      <c r="AR228" s="138"/>
      <c r="AS228" s="137">
        <v>7.0115999999999998E-3</v>
      </c>
      <c r="AT228" s="138"/>
      <c r="AU228" s="138"/>
      <c r="AV228" s="138"/>
      <c r="AW228" s="138"/>
      <c r="AX228" s="138"/>
      <c r="AY228" s="138"/>
      <c r="AZ228" s="138"/>
      <c r="BA228" s="137">
        <v>9.8163E-3</v>
      </c>
      <c r="BB228" s="137">
        <v>1.2220200000000001E-2</v>
      </c>
      <c r="BC228" s="138"/>
      <c r="BD228" s="138"/>
      <c r="BE228" s="137">
        <v>1.36226E-2</v>
      </c>
      <c r="BF228" s="137">
        <v>2.032E-3</v>
      </c>
      <c r="BG228" s="137">
        <v>1.79297E-2</v>
      </c>
      <c r="BH228" s="138"/>
      <c r="BI228" s="138"/>
      <c r="BJ228" s="137">
        <v>7.7127999999999997E-3</v>
      </c>
      <c r="BK228" s="137">
        <v>-8.1000000000000013E-3</v>
      </c>
      <c r="BL228" s="137">
        <v>-1.9099999999999999E-2</v>
      </c>
      <c r="BM228" s="137">
        <v>1.09181E-2</v>
      </c>
    </row>
    <row r="229" spans="1:65">
      <c r="A229">
        <v>156</v>
      </c>
      <c r="B229" s="128" t="s">
        <v>2719</v>
      </c>
      <c r="C229" s="135">
        <v>5.8304799999999999E-3</v>
      </c>
      <c r="D229" s="135">
        <v>3.7000000000000002E-3</v>
      </c>
      <c r="E229" s="135">
        <v>5.9853599999999986E-3</v>
      </c>
      <c r="F229" s="135">
        <v>-4.3002580000000012E-2</v>
      </c>
      <c r="G229" s="135">
        <v>6.5044709999999992E-2</v>
      </c>
      <c r="H229" s="136"/>
      <c r="I229" s="136"/>
      <c r="J229" s="136"/>
      <c r="K229" s="136"/>
      <c r="L229" s="136"/>
      <c r="M229" s="136"/>
      <c r="N229" s="136"/>
      <c r="O229" s="136"/>
      <c r="P229" s="136"/>
      <c r="Q229" s="136"/>
      <c r="R229" s="136"/>
      <c r="S229" s="136"/>
      <c r="T229" s="136"/>
      <c r="U229" s="136"/>
      <c r="V229" s="136"/>
      <c r="W229" s="136"/>
      <c r="X229" s="136"/>
      <c r="Y229" s="136"/>
      <c r="Z229" s="136"/>
      <c r="AA229" s="136"/>
      <c r="AB229" s="136"/>
      <c r="AC229" s="135">
        <v>5.7970000000000001E-3</v>
      </c>
      <c r="AD229" s="136"/>
      <c r="AE229" s="136"/>
      <c r="AF229" s="136"/>
      <c r="AG229" s="136"/>
      <c r="AH229" s="136"/>
      <c r="AI229" s="135">
        <v>1.7329600000000001E-2</v>
      </c>
      <c r="AJ229" s="136"/>
      <c r="AK229" s="136"/>
      <c r="AL229" s="136"/>
      <c r="AM229" s="136"/>
      <c r="AN229" s="136"/>
      <c r="AO229" s="136"/>
      <c r="AP229" s="136"/>
      <c r="AQ229" s="136"/>
      <c r="AR229" s="136"/>
      <c r="AS229" s="135">
        <v>3.4759499999999999E-2</v>
      </c>
      <c r="AT229" s="136"/>
      <c r="AU229" s="136"/>
      <c r="AV229" s="136"/>
      <c r="AW229" s="136"/>
      <c r="AX229" s="136"/>
      <c r="AY229" s="136"/>
      <c r="AZ229" s="136"/>
      <c r="BA229" s="135">
        <v>1.42243E-2</v>
      </c>
      <c r="BB229" s="135">
        <v>4.169E-3</v>
      </c>
      <c r="BC229" s="136"/>
      <c r="BD229" s="136"/>
      <c r="BE229" s="135">
        <v>-2.2200000000000001E-2</v>
      </c>
      <c r="BF229" s="135">
        <v>1.51258E-2</v>
      </c>
      <c r="BG229" s="135">
        <v>-1.24E-2</v>
      </c>
      <c r="BH229" s="136"/>
      <c r="BI229" s="136"/>
      <c r="BJ229" s="135">
        <v>-4.5000000000000014E-3</v>
      </c>
      <c r="BK229" s="135">
        <v>1.9132699999999999E-2</v>
      </c>
      <c r="BL229" s="135">
        <v>-2.0000000000000001E-4</v>
      </c>
      <c r="BM229" s="135">
        <v>1.24212E-2</v>
      </c>
    </row>
    <row r="230" spans="1:65">
      <c r="A230">
        <v>155</v>
      </c>
      <c r="B230" s="128" t="s">
        <v>2720</v>
      </c>
      <c r="C230" s="137">
        <v>5.9193799999999993E-3</v>
      </c>
      <c r="D230" s="137">
        <v>2.5999999999999999E-3</v>
      </c>
      <c r="E230" s="137">
        <v>6.0527299999999992E-3</v>
      </c>
      <c r="F230" s="137">
        <v>-0.11305163999999999</v>
      </c>
      <c r="G230" s="137">
        <v>3.9260749999999997E-2</v>
      </c>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7">
        <v>5.999E-3</v>
      </c>
      <c r="AD230" s="138"/>
      <c r="AE230" s="138"/>
      <c r="AF230" s="138"/>
      <c r="AG230" s="138"/>
      <c r="AH230" s="138"/>
      <c r="AI230" s="137">
        <v>-2.9999999999999997E-4</v>
      </c>
      <c r="AJ230" s="138"/>
      <c r="AK230" s="138"/>
      <c r="AL230" s="138"/>
      <c r="AM230" s="138"/>
      <c r="AN230" s="138"/>
      <c r="AO230" s="138"/>
      <c r="AP230" s="138"/>
      <c r="AQ230" s="138"/>
      <c r="AR230" s="138"/>
      <c r="AS230" s="137">
        <v>-9.5999999999999992E-3</v>
      </c>
      <c r="AT230" s="138"/>
      <c r="AU230" s="138"/>
      <c r="AV230" s="138"/>
      <c r="AW230" s="138"/>
      <c r="AX230" s="138"/>
      <c r="AY230" s="138"/>
      <c r="AZ230" s="138"/>
      <c r="BA230" s="137">
        <v>-3.2599999999999997E-2</v>
      </c>
      <c r="BB230" s="137">
        <v>-3.5499999999999997E-2</v>
      </c>
      <c r="BC230" s="138"/>
      <c r="BD230" s="138"/>
      <c r="BE230" s="137">
        <v>-5.2699999999999997E-2</v>
      </c>
      <c r="BF230" s="137">
        <v>-4.5999999999999999E-2</v>
      </c>
      <c r="BG230" s="137">
        <v>-6.83E-2</v>
      </c>
      <c r="BH230" s="138"/>
      <c r="BI230" s="138"/>
      <c r="BJ230" s="137">
        <v>-6.0900000000000003E-2</v>
      </c>
      <c r="BK230" s="137">
        <v>-4.1300000000000003E-2</v>
      </c>
      <c r="BL230" s="137">
        <v>-6.3500000000000001E-2</v>
      </c>
      <c r="BM230" s="137">
        <v>-2.9000000000000001E-2</v>
      </c>
    </row>
    <row r="231" spans="1:65">
      <c r="A231">
        <v>154</v>
      </c>
      <c r="B231" s="128" t="s">
        <v>2721</v>
      </c>
      <c r="C231" s="135">
        <v>7.0694699999999996E-3</v>
      </c>
      <c r="D231" s="135">
        <v>2.9999999999999997E-4</v>
      </c>
      <c r="E231" s="135">
        <v>7.2409199999999996E-3</v>
      </c>
      <c r="F231" s="135">
        <v>1.6380260000000001E-2</v>
      </c>
      <c r="G231" s="135">
        <v>3.3715469999999997E-2</v>
      </c>
      <c r="H231" s="136"/>
      <c r="I231" s="136"/>
      <c r="J231" s="136"/>
      <c r="K231" s="136"/>
      <c r="L231" s="136"/>
      <c r="M231" s="136"/>
      <c r="N231" s="136"/>
      <c r="O231" s="136"/>
      <c r="P231" s="136"/>
      <c r="Q231" s="136"/>
      <c r="R231" s="136"/>
      <c r="S231" s="136"/>
      <c r="T231" s="136"/>
      <c r="U231" s="136"/>
      <c r="V231" s="136"/>
      <c r="W231" s="136"/>
      <c r="X231" s="136"/>
      <c r="Y231" s="136"/>
      <c r="Z231" s="136"/>
      <c r="AA231" s="136"/>
      <c r="AB231" s="136"/>
      <c r="AC231" s="135">
        <v>6.9969999999999997E-3</v>
      </c>
      <c r="AD231" s="136"/>
      <c r="AE231" s="136"/>
      <c r="AF231" s="136"/>
      <c r="AG231" s="136"/>
      <c r="AH231" s="136"/>
      <c r="AI231" s="135">
        <v>8.9125000000000003E-3</v>
      </c>
      <c r="AJ231" s="136"/>
      <c r="AK231" s="136"/>
      <c r="AL231" s="136"/>
      <c r="AM231" s="136"/>
      <c r="AN231" s="136"/>
      <c r="AO231" s="136"/>
      <c r="AP231" s="136"/>
      <c r="AQ231" s="136"/>
      <c r="AR231" s="136"/>
      <c r="AS231" s="135">
        <v>4.5630000000000002E-3</v>
      </c>
      <c r="AT231" s="136"/>
      <c r="AU231" s="136"/>
      <c r="AV231" s="136"/>
      <c r="AW231" s="136"/>
      <c r="AX231" s="136"/>
      <c r="AY231" s="136"/>
      <c r="AZ231" s="136"/>
      <c r="BA231" s="135">
        <v>2.6036699999999999E-2</v>
      </c>
      <c r="BB231" s="135">
        <v>8.3117E-3</v>
      </c>
      <c r="BC231" s="136"/>
      <c r="BD231" s="136"/>
      <c r="BE231" s="135">
        <v>3.2846300000000002E-2</v>
      </c>
      <c r="BF231" s="135">
        <v>2.8440099999999999E-2</v>
      </c>
      <c r="BG231" s="135">
        <v>5.0699999999999999E-3</v>
      </c>
      <c r="BH231" s="136"/>
      <c r="BI231" s="136"/>
      <c r="BJ231" s="135">
        <v>-1.9900000000000001E-2</v>
      </c>
      <c r="BK231" s="135">
        <v>2.5736200000000001E-2</v>
      </c>
      <c r="BL231" s="135">
        <v>-1.6799999999999999E-2</v>
      </c>
      <c r="BM231" s="135">
        <v>2.33329E-2</v>
      </c>
    </row>
    <row r="232" spans="1:65">
      <c r="A232">
        <v>153</v>
      </c>
      <c r="B232" s="128" t="s">
        <v>2722</v>
      </c>
      <c r="C232" s="137">
        <v>6.9395500000000001E-3</v>
      </c>
      <c r="D232" s="137">
        <v>2.3999999999999998E-3</v>
      </c>
      <c r="E232" s="137">
        <v>7.1031499999999999E-3</v>
      </c>
      <c r="F232" s="137">
        <v>3.6846249999999997E-2</v>
      </c>
      <c r="G232" s="137">
        <v>3.5890489999999997E-2</v>
      </c>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7">
        <v>6.5929999999999999E-3</v>
      </c>
      <c r="AD232" s="138"/>
      <c r="AE232" s="138"/>
      <c r="AF232" s="138"/>
      <c r="AG232" s="138"/>
      <c r="AH232" s="138"/>
      <c r="AI232" s="137">
        <v>-1.5E-3</v>
      </c>
      <c r="AJ232" s="138"/>
      <c r="AK232" s="138"/>
      <c r="AL232" s="138"/>
      <c r="AM232" s="138"/>
      <c r="AN232" s="138"/>
      <c r="AO232" s="138"/>
      <c r="AP232" s="138"/>
      <c r="AQ232" s="138"/>
      <c r="AR232" s="138"/>
      <c r="AS232" s="137">
        <v>2.2131899999999999E-2</v>
      </c>
      <c r="AT232" s="138"/>
      <c r="AU232" s="138"/>
      <c r="AV232" s="138"/>
      <c r="AW232" s="138"/>
      <c r="AX232" s="138"/>
      <c r="AY232" s="138"/>
      <c r="AZ232" s="138"/>
      <c r="BA232" s="137">
        <v>1.38198E-2</v>
      </c>
      <c r="BB232" s="137">
        <v>4.2589999999999998E-3</v>
      </c>
      <c r="BC232" s="138"/>
      <c r="BD232" s="138"/>
      <c r="BE232" s="137">
        <v>-3.1600000000000003E-2</v>
      </c>
      <c r="BF232" s="137">
        <v>9.7138999999999993E-3</v>
      </c>
      <c r="BG232" s="137">
        <v>4.4999999999999999E-4</v>
      </c>
      <c r="BH232" s="138"/>
      <c r="BI232" s="138"/>
      <c r="BJ232" s="137">
        <v>2.232E-3</v>
      </c>
      <c r="BK232" s="137">
        <v>1.19171E-2</v>
      </c>
      <c r="BL232" s="137">
        <v>-3.7599999999999988E-2</v>
      </c>
      <c r="BM232" s="137">
        <v>2.3433599999999999E-2</v>
      </c>
    </row>
    <row r="233" spans="1:65">
      <c r="A233">
        <v>152</v>
      </c>
      <c r="B233" s="128" t="s">
        <v>2723</v>
      </c>
      <c r="C233" s="135">
        <v>6.9917699999999996E-3</v>
      </c>
      <c r="D233" s="135">
        <v>3.5000000000000001E-3</v>
      </c>
      <c r="E233" s="135">
        <v>7.1302900000000001E-3</v>
      </c>
      <c r="F233" s="135">
        <v>4.6517870000000003E-2</v>
      </c>
      <c r="G233" s="135">
        <v>-6.006322E-2</v>
      </c>
      <c r="H233" s="136"/>
      <c r="I233" s="136"/>
      <c r="J233" s="136"/>
      <c r="K233" s="136"/>
      <c r="L233" s="136"/>
      <c r="M233" s="136"/>
      <c r="N233" s="136"/>
      <c r="O233" s="136"/>
      <c r="P233" s="136"/>
      <c r="Q233" s="136"/>
      <c r="R233" s="136"/>
      <c r="S233" s="136"/>
      <c r="T233" s="136"/>
      <c r="U233" s="136"/>
      <c r="V233" s="136"/>
      <c r="W233" s="136"/>
      <c r="X233" s="136"/>
      <c r="Y233" s="136"/>
      <c r="Z233" s="136"/>
      <c r="AA233" s="136"/>
      <c r="AB233" s="136"/>
      <c r="AC233" s="135">
        <v>6.8970000000000004E-3</v>
      </c>
      <c r="AD233" s="136"/>
      <c r="AE233" s="136"/>
      <c r="AF233" s="136"/>
      <c r="AG233" s="136"/>
      <c r="AH233" s="136"/>
      <c r="AI233" s="135">
        <v>-2.63E-2</v>
      </c>
      <c r="AJ233" s="136"/>
      <c r="AK233" s="136"/>
      <c r="AL233" s="136"/>
      <c r="AM233" s="136"/>
      <c r="AN233" s="136"/>
      <c r="AO233" s="136"/>
      <c r="AP233" s="136"/>
      <c r="AQ233" s="136"/>
      <c r="AR233" s="136"/>
      <c r="AS233" s="135">
        <v>5.6800000000000002E-3</v>
      </c>
      <c r="AT233" s="136"/>
      <c r="AU233" s="136"/>
      <c r="AV233" s="136"/>
      <c r="AW233" s="136"/>
      <c r="AX233" s="136"/>
      <c r="AY233" s="136"/>
      <c r="AZ233" s="136"/>
      <c r="BA233" s="135">
        <v>3.4549299999999998E-2</v>
      </c>
      <c r="BB233" s="135">
        <v>2.1130099999999999E-2</v>
      </c>
      <c r="BC233" s="136"/>
      <c r="BD233" s="136"/>
      <c r="BE233" s="135">
        <v>1.55222E-2</v>
      </c>
      <c r="BF233" s="135">
        <v>2.0629499999999999E-2</v>
      </c>
      <c r="BG233" s="135">
        <v>2.8039999999999999E-2</v>
      </c>
      <c r="BH233" s="136"/>
      <c r="BI233" s="136"/>
      <c r="BJ233" s="135">
        <v>5.85836E-2</v>
      </c>
      <c r="BK233" s="135">
        <v>1.17167E-2</v>
      </c>
      <c r="BL233" s="135">
        <v>4.6967000000000002E-2</v>
      </c>
      <c r="BM233" s="135">
        <v>1.9227299999999999E-2</v>
      </c>
    </row>
    <row r="234" spans="1:65">
      <c r="A234">
        <v>151</v>
      </c>
      <c r="B234" s="128" t="s">
        <v>2724</v>
      </c>
      <c r="C234" s="137">
        <v>8.0113000000000007E-3</v>
      </c>
      <c r="D234" s="137">
        <v>5.6999999999999993E-3</v>
      </c>
      <c r="E234" s="137">
        <v>8.1050999999999988E-3</v>
      </c>
      <c r="F234" s="137">
        <v>3.664647E-2</v>
      </c>
      <c r="G234" s="137">
        <v>-1.2286999999999999E-2</v>
      </c>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7">
        <v>7.8969999999999995E-3</v>
      </c>
      <c r="AD234" s="138"/>
      <c r="AE234" s="138"/>
      <c r="AF234" s="138"/>
      <c r="AG234" s="138"/>
      <c r="AH234" s="138"/>
      <c r="AI234" s="137">
        <v>9.1100000000000003E-4</v>
      </c>
      <c r="AJ234" s="138"/>
      <c r="AK234" s="138"/>
      <c r="AL234" s="138"/>
      <c r="AM234" s="138"/>
      <c r="AN234" s="138"/>
      <c r="AO234" s="138"/>
      <c r="AP234" s="138"/>
      <c r="AQ234" s="138"/>
      <c r="AR234" s="138"/>
      <c r="AS234" s="137">
        <v>8.8109999999999994E-3</v>
      </c>
      <c r="AT234" s="138"/>
      <c r="AU234" s="138"/>
      <c r="AV234" s="138"/>
      <c r="AW234" s="138"/>
      <c r="AX234" s="138"/>
      <c r="AY234" s="138"/>
      <c r="AZ234" s="138"/>
      <c r="BA234" s="137">
        <v>4.2753199999999998E-2</v>
      </c>
      <c r="BB234" s="137">
        <v>3.6845900000000001E-2</v>
      </c>
      <c r="BC234" s="138"/>
      <c r="BD234" s="138"/>
      <c r="BE234" s="137">
        <v>3.3942199999999999E-2</v>
      </c>
      <c r="BF234" s="137">
        <v>3.5544199999999998E-2</v>
      </c>
      <c r="BG234" s="137">
        <v>4.5656799999999997E-2</v>
      </c>
      <c r="BH234" s="138"/>
      <c r="BI234" s="138"/>
      <c r="BJ234" s="137">
        <v>4.10511E-2</v>
      </c>
      <c r="BK234" s="137">
        <v>7.1890000000000001E-3</v>
      </c>
      <c r="BL234" s="137">
        <v>2.32289E-2</v>
      </c>
      <c r="BM234" s="137">
        <v>2.9536699999999999E-2</v>
      </c>
    </row>
    <row r="235" spans="1:65">
      <c r="A235">
        <v>150</v>
      </c>
      <c r="B235" s="128" t="s">
        <v>2725</v>
      </c>
      <c r="C235" s="135">
        <v>7.08882E-3</v>
      </c>
      <c r="D235" s="135">
        <v>5.4000000000000003E-3</v>
      </c>
      <c r="E235" s="135">
        <v>7.19208E-3</v>
      </c>
      <c r="F235" s="135">
        <v>-3.2691379999999999E-2</v>
      </c>
      <c r="G235" s="135">
        <v>5.5525289999999998E-2</v>
      </c>
      <c r="H235" s="136"/>
      <c r="I235" s="136"/>
      <c r="J235" s="136"/>
      <c r="K235" s="136"/>
      <c r="L235" s="136"/>
      <c r="M235" s="136"/>
      <c r="N235" s="136"/>
      <c r="O235" s="136"/>
      <c r="P235" s="136"/>
      <c r="Q235" s="136"/>
      <c r="R235" s="136"/>
      <c r="S235" s="136"/>
      <c r="T235" s="136"/>
      <c r="U235" s="136"/>
      <c r="V235" s="136"/>
      <c r="W235" s="136"/>
      <c r="X235" s="136"/>
      <c r="Y235" s="136"/>
      <c r="Z235" s="136"/>
      <c r="AA235" s="136"/>
      <c r="AB235" s="136"/>
      <c r="AC235" s="135">
        <v>6.8950000000000001E-3</v>
      </c>
      <c r="AD235" s="136"/>
      <c r="AE235" s="136"/>
      <c r="AF235" s="136"/>
      <c r="AG235" s="136"/>
      <c r="AH235" s="136"/>
      <c r="AI235" s="135">
        <v>1.8225700000000001E-2</v>
      </c>
      <c r="AJ235" s="136"/>
      <c r="AK235" s="136"/>
      <c r="AL235" s="136"/>
      <c r="AM235" s="136"/>
      <c r="AN235" s="136"/>
      <c r="AO235" s="136"/>
      <c r="AP235" s="136"/>
      <c r="AQ235" s="136"/>
      <c r="AR235" s="136"/>
      <c r="AS235" s="135">
        <v>1.0815200000000001E-2</v>
      </c>
      <c r="AT235" s="136"/>
      <c r="AU235" s="136"/>
      <c r="AV235" s="136"/>
      <c r="AW235" s="136"/>
      <c r="AX235" s="136"/>
      <c r="AY235" s="136"/>
      <c r="AZ235" s="136"/>
      <c r="BA235" s="135">
        <v>1.53215E-2</v>
      </c>
      <c r="BB235" s="135">
        <v>-7.4000000000000003E-3</v>
      </c>
      <c r="BC235" s="136"/>
      <c r="BD235" s="136"/>
      <c r="BE235" s="135">
        <v>2.3833500000000001E-2</v>
      </c>
      <c r="BF235" s="135">
        <v>2.0279999999999999E-3</v>
      </c>
      <c r="BG235" s="135">
        <v>3.5249700000000002E-2</v>
      </c>
      <c r="BH235" s="136"/>
      <c r="BI235" s="136"/>
      <c r="BJ235" s="135">
        <v>-3.2300000000000002E-2</v>
      </c>
      <c r="BK235" s="135">
        <v>-3.5000000000000001E-3</v>
      </c>
      <c r="BL235" s="135">
        <v>-1.5E-3</v>
      </c>
      <c r="BM235" s="135">
        <v>9.6135000000000005E-3</v>
      </c>
    </row>
    <row r="236" spans="1:65">
      <c r="A236">
        <v>149</v>
      </c>
      <c r="B236" s="128" t="s">
        <v>2726</v>
      </c>
      <c r="C236" s="137">
        <v>7.8038500000000002E-3</v>
      </c>
      <c r="D236" s="137">
        <v>9.1999999999999998E-3</v>
      </c>
      <c r="E236" s="137">
        <v>7.8974600000000002E-3</v>
      </c>
      <c r="F236" s="137">
        <v>-1.8583909999999999E-2</v>
      </c>
      <c r="G236" s="137">
        <v>7.6132299999999986E-3</v>
      </c>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7">
        <v>7.6969999999999998E-3</v>
      </c>
      <c r="AD236" s="138"/>
      <c r="AE236" s="138"/>
      <c r="AF236" s="138"/>
      <c r="AG236" s="138"/>
      <c r="AH236" s="138"/>
      <c r="AI236" s="137">
        <v>1.6721400000000001E-2</v>
      </c>
      <c r="AJ236" s="138"/>
      <c r="AK236" s="138"/>
      <c r="AL236" s="138"/>
      <c r="AM236" s="138"/>
      <c r="AN236" s="138"/>
      <c r="AO236" s="138"/>
      <c r="AP236" s="138"/>
      <c r="AQ236" s="138"/>
      <c r="AR236" s="138"/>
      <c r="AS236" s="137">
        <v>-5.1000000000000004E-3</v>
      </c>
      <c r="AT236" s="138"/>
      <c r="AU236" s="138"/>
      <c r="AV236" s="138"/>
      <c r="AW236" s="138"/>
      <c r="AX236" s="138"/>
      <c r="AY236" s="138"/>
      <c r="AZ236" s="138"/>
      <c r="BA236" s="137">
        <v>-3.8999999999999998E-3</v>
      </c>
      <c r="BB236" s="137">
        <v>-1.52E-2</v>
      </c>
      <c r="BC236" s="138"/>
      <c r="BD236" s="138"/>
      <c r="BE236" s="137">
        <v>-3.1E-2</v>
      </c>
      <c r="BF236" s="137">
        <v>-1.3599999999999999E-2</v>
      </c>
      <c r="BG236" s="137">
        <v>-8.199999999999999E-3</v>
      </c>
      <c r="BH236" s="138"/>
      <c r="BI236" s="138"/>
      <c r="BJ236" s="137">
        <v>-2.24E-2</v>
      </c>
      <c r="BK236" s="137">
        <v>3.5439999999999998E-3</v>
      </c>
      <c r="BL236" s="137">
        <v>-3.27E-2</v>
      </c>
      <c r="BM236" s="137">
        <v>-6.0000000000000001E-3</v>
      </c>
    </row>
    <row r="237" spans="1:65">
      <c r="A237">
        <v>148</v>
      </c>
      <c r="B237" s="128" t="s">
        <v>2727</v>
      </c>
      <c r="C237" s="135">
        <v>8.3796099999999991E-3</v>
      </c>
      <c r="D237" s="135">
        <v>5.5000000000000014E-3</v>
      </c>
      <c r="E237" s="135">
        <v>8.4934399999999997E-3</v>
      </c>
      <c r="F237" s="135">
        <v>-7.5099659999999999E-2</v>
      </c>
      <c r="G237" s="135">
        <v>3.5729530000000002E-2</v>
      </c>
      <c r="H237" s="136"/>
      <c r="I237" s="136"/>
      <c r="J237" s="136"/>
      <c r="K237" s="136"/>
      <c r="L237" s="136"/>
      <c r="M237" s="136"/>
      <c r="N237" s="136"/>
      <c r="O237" s="136"/>
      <c r="P237" s="136"/>
      <c r="Q237" s="136"/>
      <c r="R237" s="136"/>
      <c r="S237" s="136"/>
      <c r="T237" s="136"/>
      <c r="U237" s="136"/>
      <c r="V237" s="136"/>
      <c r="W237" s="136"/>
      <c r="X237" s="136"/>
      <c r="Y237" s="136"/>
      <c r="Z237" s="136"/>
      <c r="AA237" s="136"/>
      <c r="AB237" s="136"/>
      <c r="AC237" s="135">
        <v>8.2970000000000006E-3</v>
      </c>
      <c r="AD237" s="136"/>
      <c r="AE237" s="136"/>
      <c r="AF237" s="136"/>
      <c r="AG237" s="136"/>
      <c r="AH237" s="136"/>
      <c r="AI237" s="135">
        <v>6.2729999999999999E-3</v>
      </c>
      <c r="AJ237" s="136"/>
      <c r="AK237" s="136"/>
      <c r="AL237" s="136"/>
      <c r="AM237" s="136"/>
      <c r="AN237" s="136"/>
      <c r="AO237" s="136"/>
      <c r="AP237" s="136"/>
      <c r="AQ237" s="136"/>
      <c r="AR237" s="136"/>
      <c r="AS237" s="135">
        <v>-1E-4</v>
      </c>
      <c r="AT237" s="136"/>
      <c r="AU237" s="136"/>
      <c r="AV237" s="136"/>
      <c r="AW237" s="136"/>
      <c r="AX237" s="136"/>
      <c r="AY237" s="136"/>
      <c r="AZ237" s="136"/>
      <c r="BA237" s="135">
        <v>-6.1100000000000002E-2</v>
      </c>
      <c r="BB237" s="135">
        <v>-5.9499999999999997E-2</v>
      </c>
      <c r="BC237" s="136"/>
      <c r="BD237" s="136"/>
      <c r="BE237" s="135">
        <v>-9.0999999999999998E-2</v>
      </c>
      <c r="BF237" s="135">
        <v>-0.04</v>
      </c>
      <c r="BG237" s="135">
        <v>-7.2400000000000006E-2</v>
      </c>
      <c r="BH237" s="136"/>
      <c r="BI237" s="136"/>
      <c r="BJ237" s="135">
        <v>-9.0299999999999991E-2</v>
      </c>
      <c r="BK237" s="135">
        <v>-3.1600000000000003E-2</v>
      </c>
      <c r="BL237" s="135">
        <v>-6.9900000000000004E-2</v>
      </c>
      <c r="BM237" s="135">
        <v>-5.4100000000000002E-2</v>
      </c>
    </row>
    <row r="238" spans="1:65">
      <c r="A238">
        <v>147</v>
      </c>
      <c r="B238" s="128" t="s">
        <v>2728</v>
      </c>
      <c r="C238" s="137">
        <v>7.8151599999999998E-3</v>
      </c>
      <c r="D238" s="137">
        <v>6.8999999999999999E-3</v>
      </c>
      <c r="E238" s="137">
        <v>7.9014600000000008E-3</v>
      </c>
      <c r="F238" s="137">
        <v>-1.14316E-2</v>
      </c>
      <c r="G238" s="137">
        <v>-3.8288750000000003E-2</v>
      </c>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7">
        <v>7.6969999999999998E-3</v>
      </c>
      <c r="AD238" s="138"/>
      <c r="AE238" s="138"/>
      <c r="AF238" s="138"/>
      <c r="AG238" s="138"/>
      <c r="AH238" s="138"/>
      <c r="AI238" s="137">
        <v>-2.8E-3</v>
      </c>
      <c r="AJ238" s="138"/>
      <c r="AK238" s="138"/>
      <c r="AL238" s="138"/>
      <c r="AM238" s="138"/>
      <c r="AN238" s="138"/>
      <c r="AO238" s="138"/>
      <c r="AP238" s="138"/>
      <c r="AQ238" s="138"/>
      <c r="AR238" s="138"/>
      <c r="AS238" s="137">
        <v>9.1E-4</v>
      </c>
      <c r="AT238" s="138"/>
      <c r="AU238" s="138"/>
      <c r="AV238" s="138"/>
      <c r="AW238" s="138"/>
      <c r="AX238" s="138"/>
      <c r="AY238" s="138"/>
      <c r="AZ238" s="138"/>
      <c r="BA238" s="137">
        <v>1.81231E-2</v>
      </c>
      <c r="BB238" s="137">
        <v>-4.4999999999999997E-3</v>
      </c>
      <c r="BC238" s="138"/>
      <c r="BD238" s="138"/>
      <c r="BE238" s="137">
        <v>-7.000000000000001E-4</v>
      </c>
      <c r="BF238" s="137">
        <v>-5.7000000000000002E-3</v>
      </c>
      <c r="BG238" s="137">
        <v>-3.1E-2</v>
      </c>
      <c r="BH238" s="138"/>
      <c r="BI238" s="138"/>
      <c r="BJ238" s="137">
        <v>-4.6999999999999993E-3</v>
      </c>
      <c r="BK238" s="137">
        <v>-1.2E-2</v>
      </c>
      <c r="BL238" s="137">
        <v>2.21283E-2</v>
      </c>
      <c r="BM238" s="137">
        <v>1.81231E-2</v>
      </c>
    </row>
    <row r="239" spans="1:65">
      <c r="A239">
        <v>146</v>
      </c>
      <c r="B239" s="128" t="s">
        <v>2729</v>
      </c>
      <c r="C239" s="135">
        <v>7.6009500000000004E-3</v>
      </c>
      <c r="D239" s="135">
        <v>9.1999999999999998E-3</v>
      </c>
      <c r="E239" s="135">
        <v>7.6595700000000001E-3</v>
      </c>
      <c r="F239" s="135">
        <v>7.0507749999999994E-2</v>
      </c>
      <c r="G239" s="135">
        <v>-3.0170570000000001E-2</v>
      </c>
      <c r="H239" s="136"/>
      <c r="I239" s="136"/>
      <c r="J239" s="136"/>
      <c r="K239" s="136"/>
      <c r="L239" s="136"/>
      <c r="M239" s="136"/>
      <c r="N239" s="136"/>
      <c r="O239" s="136"/>
      <c r="P239" s="136"/>
      <c r="Q239" s="136"/>
      <c r="R239" s="136"/>
      <c r="S239" s="136"/>
      <c r="T239" s="136"/>
      <c r="U239" s="136"/>
      <c r="V239" s="136"/>
      <c r="W239" s="136"/>
      <c r="X239" s="136"/>
      <c r="Y239" s="136"/>
      <c r="Z239" s="136"/>
      <c r="AA239" s="136"/>
      <c r="AB239" s="136"/>
      <c r="AC239" s="135">
        <v>7.4970000000000002E-3</v>
      </c>
      <c r="AD239" s="136"/>
      <c r="AE239" s="136"/>
      <c r="AF239" s="136"/>
      <c r="AG239" s="136"/>
      <c r="AH239" s="136"/>
      <c r="AI239" s="135">
        <v>7.8102000000000006E-3</v>
      </c>
      <c r="AJ239" s="136"/>
      <c r="AK239" s="136"/>
      <c r="AL239" s="136"/>
      <c r="AM239" s="136"/>
      <c r="AN239" s="136"/>
      <c r="AO239" s="136"/>
      <c r="AP239" s="136"/>
      <c r="AQ239" s="136"/>
      <c r="AR239" s="136"/>
      <c r="AS239" s="135">
        <v>1.1615199999999999E-2</v>
      </c>
      <c r="AT239" s="136"/>
      <c r="AU239" s="136"/>
      <c r="AV239" s="136"/>
      <c r="AW239" s="136"/>
      <c r="AX239" s="136"/>
      <c r="AY239" s="136"/>
      <c r="AZ239" s="136"/>
      <c r="BA239" s="135">
        <v>3.8150099999999999E-2</v>
      </c>
      <c r="BB239" s="135">
        <v>3.4445200000000002E-2</v>
      </c>
      <c r="BC239" s="136"/>
      <c r="BD239" s="136"/>
      <c r="BE239" s="135">
        <v>3.63478E-2</v>
      </c>
      <c r="BF239" s="135">
        <v>3.7048600000000001E-2</v>
      </c>
      <c r="BG239" s="135">
        <v>2.6034100000000001E-2</v>
      </c>
      <c r="BH239" s="136"/>
      <c r="BI239" s="136"/>
      <c r="BJ239" s="135">
        <v>4.7662599999999999E-2</v>
      </c>
      <c r="BK239" s="135">
        <v>2.7936599999999999E-2</v>
      </c>
      <c r="BL239" s="135">
        <v>3.1941900000000002E-2</v>
      </c>
      <c r="BM239" s="135">
        <v>4.6360899999999997E-2</v>
      </c>
    </row>
    <row r="240" spans="1:65">
      <c r="A240">
        <v>145</v>
      </c>
      <c r="B240" s="128" t="s">
        <v>2730</v>
      </c>
      <c r="C240" s="137">
        <v>8.1454700000000001E-3</v>
      </c>
      <c r="D240" s="137">
        <v>6.7000000000000002E-3</v>
      </c>
      <c r="E240" s="137">
        <v>8.2266800000000001E-3</v>
      </c>
      <c r="F240" s="137">
        <v>2.4035939999999999E-2</v>
      </c>
      <c r="G240" s="137">
        <v>-1.193107E-2</v>
      </c>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7">
        <v>7.9970000000000006E-3</v>
      </c>
      <c r="AD240" s="138"/>
      <c r="AE240" s="138"/>
      <c r="AF240" s="138"/>
      <c r="AG240" s="138"/>
      <c r="AH240" s="138"/>
      <c r="AI240" s="137">
        <v>-1.32E-2</v>
      </c>
      <c r="AJ240" s="138"/>
      <c r="AK240" s="138"/>
      <c r="AL240" s="138"/>
      <c r="AM240" s="138"/>
      <c r="AN240" s="138"/>
      <c r="AO240" s="138"/>
      <c r="AP240" s="138"/>
      <c r="AQ240" s="138"/>
      <c r="AR240" s="138"/>
      <c r="AS240" s="137">
        <v>2.5230800000000001E-2</v>
      </c>
      <c r="AT240" s="138"/>
      <c r="AU240" s="138"/>
      <c r="AV240" s="138"/>
      <c r="AW240" s="138"/>
      <c r="AX240" s="138"/>
      <c r="AY240" s="138"/>
      <c r="AZ240" s="138"/>
      <c r="BA240" s="137">
        <v>1.67204E-2</v>
      </c>
      <c r="BB240" s="137">
        <v>1.7321199999999998E-2</v>
      </c>
      <c r="BC240" s="138"/>
      <c r="BD240" s="138"/>
      <c r="BE240" s="137">
        <v>2.06252E-2</v>
      </c>
      <c r="BF240" s="137">
        <v>1.8422500000000001E-2</v>
      </c>
      <c r="BG240" s="137">
        <v>8.9109000000000011E-3</v>
      </c>
      <c r="BH240" s="138"/>
      <c r="BI240" s="138"/>
      <c r="BJ240" s="137">
        <v>1.8022099999999999E-2</v>
      </c>
      <c r="BK240" s="137">
        <v>5.2630000000000003E-3</v>
      </c>
      <c r="BL240" s="137">
        <v>-1.8E-3</v>
      </c>
      <c r="BM240" s="137">
        <v>1.0612999999999999E-2</v>
      </c>
    </row>
    <row r="241" spans="1:65">
      <c r="A241">
        <v>144</v>
      </c>
      <c r="B241" s="128" t="s">
        <v>2731</v>
      </c>
      <c r="C241" s="135">
        <v>8.582929999999999E-3</v>
      </c>
      <c r="D241" s="135">
        <v>4.5999999999999999E-3</v>
      </c>
      <c r="E241" s="135">
        <v>8.6587299999999999E-3</v>
      </c>
      <c r="F241" s="135">
        <v>-7.5028999999999998E-3</v>
      </c>
      <c r="G241" s="135">
        <v>1.34168E-3</v>
      </c>
      <c r="H241" s="136"/>
      <c r="I241" s="136"/>
      <c r="J241" s="136"/>
      <c r="K241" s="136"/>
      <c r="L241" s="136"/>
      <c r="M241" s="136"/>
      <c r="N241" s="136"/>
      <c r="O241" s="136"/>
      <c r="P241" s="136"/>
      <c r="Q241" s="136"/>
      <c r="R241" s="136"/>
      <c r="S241" s="136"/>
      <c r="T241" s="136"/>
      <c r="U241" s="136"/>
      <c r="V241" s="136"/>
      <c r="W241" s="136"/>
      <c r="X241" s="136"/>
      <c r="Y241" s="136"/>
      <c r="Z241" s="136"/>
      <c r="AA241" s="136"/>
      <c r="AB241" s="136"/>
      <c r="AC241" s="135">
        <v>8.3960000000000007E-3</v>
      </c>
      <c r="AD241" s="136"/>
      <c r="AE241" s="136"/>
      <c r="AF241" s="136"/>
      <c r="AG241" s="136"/>
      <c r="AH241" s="136"/>
      <c r="AI241" s="135">
        <v>-4.1999999999999997E-3</v>
      </c>
      <c r="AJ241" s="136"/>
      <c r="AK241" s="136"/>
      <c r="AL241" s="136"/>
      <c r="AM241" s="136"/>
      <c r="AN241" s="136"/>
      <c r="AO241" s="136"/>
      <c r="AP241" s="136"/>
      <c r="AQ241" s="136"/>
      <c r="AR241" s="136"/>
      <c r="AS241" s="135">
        <v>-7.7000000000000002E-3</v>
      </c>
      <c r="AT241" s="136"/>
      <c r="AU241" s="136"/>
      <c r="AV241" s="136"/>
      <c r="AW241" s="136"/>
      <c r="AX241" s="136"/>
      <c r="AY241" s="136"/>
      <c r="AZ241" s="136"/>
      <c r="BA241" s="135">
        <v>1.0011600000000001E-2</v>
      </c>
      <c r="BB241" s="135">
        <v>1.49173E-2</v>
      </c>
      <c r="BC241" s="136"/>
      <c r="BD241" s="136"/>
      <c r="BE241" s="135">
        <v>2.5329500000000001E-2</v>
      </c>
      <c r="BF241" s="135">
        <v>-4.0000000000000002E-4</v>
      </c>
      <c r="BG241" s="135">
        <v>4.7455200000000003E-2</v>
      </c>
      <c r="BH241" s="136"/>
      <c r="BI241" s="136"/>
      <c r="BJ241" s="135">
        <v>-2.1600000000000001E-2</v>
      </c>
      <c r="BK241" s="135">
        <v>1.4617E-2</v>
      </c>
      <c r="BL241" s="135">
        <v>-2.2800000000000001E-2</v>
      </c>
      <c r="BM241" s="135">
        <v>1.29149E-2</v>
      </c>
    </row>
    <row r="242" spans="1:65">
      <c r="A242">
        <v>143</v>
      </c>
      <c r="B242" s="128" t="s">
        <v>2732</v>
      </c>
      <c r="C242" s="137">
        <v>8.1740100000000007E-3</v>
      </c>
      <c r="D242" s="137">
        <v>4.0000000000000001E-3</v>
      </c>
      <c r="E242" s="137">
        <v>8.2447200000000005E-3</v>
      </c>
      <c r="F242" s="137">
        <v>3.7644509999999999E-2</v>
      </c>
      <c r="G242" s="137">
        <v>-1.6301920000000001E-2</v>
      </c>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7">
        <v>7.9959999999999996E-3</v>
      </c>
      <c r="AD242" s="138"/>
      <c r="AE242" s="138"/>
      <c r="AF242" s="138"/>
      <c r="AG242" s="138"/>
      <c r="AH242" s="138"/>
      <c r="AI242" s="137">
        <v>-7.1000000000000004E-3</v>
      </c>
      <c r="AJ242" s="138"/>
      <c r="AK242" s="138"/>
      <c r="AL242" s="138"/>
      <c r="AM242" s="138"/>
      <c r="AN242" s="138"/>
      <c r="AO242" s="138"/>
      <c r="AP242" s="138"/>
      <c r="AQ242" s="138"/>
      <c r="AR242" s="138"/>
      <c r="AS242" s="137">
        <v>6.9839999999999998E-3</v>
      </c>
      <c r="AT242" s="138"/>
      <c r="AU242" s="138"/>
      <c r="AV242" s="138"/>
      <c r="AW242" s="138"/>
      <c r="AX242" s="138"/>
      <c r="AY242" s="138"/>
      <c r="AZ242" s="138"/>
      <c r="BA242" s="137">
        <v>3.3240499999999999E-2</v>
      </c>
      <c r="BB242" s="137">
        <v>4.0849799999999999E-2</v>
      </c>
      <c r="BC242" s="138"/>
      <c r="BD242" s="138"/>
      <c r="BE242" s="137">
        <v>5.1562999999999998E-2</v>
      </c>
      <c r="BF242" s="137">
        <v>2.9736200000000001E-2</v>
      </c>
      <c r="BG242" s="137">
        <v>3.2039199999999997E-2</v>
      </c>
      <c r="BH242" s="138"/>
      <c r="BI242" s="138"/>
      <c r="BJ242" s="137">
        <v>2.0725299999999999E-2</v>
      </c>
      <c r="BK242" s="137">
        <v>1.29157E-2</v>
      </c>
      <c r="BL242" s="137">
        <v>2.4730200000000001E-2</v>
      </c>
      <c r="BM242" s="137">
        <v>3.3741100000000003E-2</v>
      </c>
    </row>
    <row r="243" spans="1:65">
      <c r="A243">
        <v>142</v>
      </c>
      <c r="B243" s="128" t="s">
        <v>2733</v>
      </c>
      <c r="C243" s="135">
        <v>9.4041899999999998E-3</v>
      </c>
      <c r="D243" s="135">
        <v>1E-4</v>
      </c>
      <c r="E243" s="135">
        <v>9.487269999999999E-3</v>
      </c>
      <c r="F243" s="135">
        <v>5.0052270000000003E-2</v>
      </c>
      <c r="G243" s="135">
        <v>2.946652E-2</v>
      </c>
      <c r="H243" s="136"/>
      <c r="I243" s="136"/>
      <c r="J243" s="136"/>
      <c r="K243" s="136"/>
      <c r="L243" s="136"/>
      <c r="M243" s="136"/>
      <c r="N243" s="136"/>
      <c r="O243" s="136"/>
      <c r="P243" s="136"/>
      <c r="Q243" s="136"/>
      <c r="R243" s="136"/>
      <c r="S243" s="136"/>
      <c r="T243" s="136"/>
      <c r="U243" s="136"/>
      <c r="V243" s="136"/>
      <c r="W243" s="136"/>
      <c r="X243" s="136"/>
      <c r="Y243" s="136"/>
      <c r="Z243" s="136"/>
      <c r="AA243" s="136"/>
      <c r="AB243" s="136"/>
      <c r="AC243" s="135">
        <v>9.1970000000000003E-3</v>
      </c>
      <c r="AD243" s="136"/>
      <c r="AE243" s="136"/>
      <c r="AF243" s="136"/>
      <c r="AG243" s="136"/>
      <c r="AH243" s="136"/>
      <c r="AI243" s="135">
        <v>2.2724100000000001E-2</v>
      </c>
      <c r="AJ243" s="136"/>
      <c r="AK243" s="136"/>
      <c r="AL243" s="136"/>
      <c r="AM243" s="136"/>
      <c r="AN243" s="136"/>
      <c r="AO243" s="136"/>
      <c r="AP243" s="136"/>
      <c r="AQ243" s="136"/>
      <c r="AR243" s="136"/>
      <c r="AS243" s="135">
        <v>1.8119199999999999E-2</v>
      </c>
      <c r="AT243" s="136"/>
      <c r="AU243" s="136"/>
      <c r="AV243" s="136"/>
      <c r="AW243" s="136"/>
      <c r="AX243" s="136"/>
      <c r="AY243" s="136"/>
      <c r="AZ243" s="136"/>
      <c r="BA243" s="135">
        <v>1.1612300000000001E-2</v>
      </c>
      <c r="BB243" s="135">
        <v>2.3240000000000001E-3</v>
      </c>
      <c r="BC243" s="136"/>
      <c r="BD243" s="136"/>
      <c r="BE243" s="135">
        <v>4.9509999999999997E-3</v>
      </c>
      <c r="BF243" s="135">
        <v>1.16122E-2</v>
      </c>
      <c r="BG243" s="135">
        <v>-9.4999999999999998E-3</v>
      </c>
      <c r="BH243" s="136"/>
      <c r="BI243" s="136"/>
      <c r="BJ243" s="135">
        <v>-2.64E-2</v>
      </c>
      <c r="BK243" s="135">
        <v>2.0121300000000002E-2</v>
      </c>
      <c r="BL243" s="135">
        <v>2.44259E-2</v>
      </c>
      <c r="BM243" s="135">
        <v>6.2660000000000007E-3</v>
      </c>
    </row>
    <row r="244" spans="1:65">
      <c r="A244">
        <v>141</v>
      </c>
      <c r="B244" s="128" t="s">
        <v>2734</v>
      </c>
      <c r="C244" s="137">
        <v>8.5949100000000007E-3</v>
      </c>
      <c r="D244" s="137">
        <v>2.5000000000000001E-3</v>
      </c>
      <c r="E244" s="137">
        <v>8.6598200000000004E-3</v>
      </c>
      <c r="F244" s="137">
        <v>9.7775349999999997E-2</v>
      </c>
      <c r="G244" s="137">
        <v>-1.2260739999999999E-2</v>
      </c>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7">
        <v>8.397E-3</v>
      </c>
      <c r="AD244" s="138"/>
      <c r="AE244" s="138"/>
      <c r="AF244" s="138"/>
      <c r="AG244" s="138"/>
      <c r="AH244" s="138"/>
      <c r="AI244" s="137">
        <v>-5.6000000000000008E-3</v>
      </c>
      <c r="AJ244" s="138"/>
      <c r="AK244" s="138"/>
      <c r="AL244" s="138"/>
      <c r="AM244" s="138"/>
      <c r="AN244" s="138"/>
      <c r="AO244" s="138"/>
      <c r="AP244" s="138"/>
      <c r="AQ244" s="138"/>
      <c r="AR244" s="138"/>
      <c r="AS244" s="137">
        <v>4.0947499999999998E-2</v>
      </c>
      <c r="AT244" s="138"/>
      <c r="AU244" s="138"/>
      <c r="AV244" s="138"/>
      <c r="AW244" s="138"/>
      <c r="AX244" s="138"/>
      <c r="AY244" s="138"/>
      <c r="AZ244" s="138"/>
      <c r="BA244" s="137">
        <v>6.6176799999999994E-2</v>
      </c>
      <c r="BB244" s="137">
        <v>6.5375900000000001E-2</v>
      </c>
      <c r="BC244" s="138"/>
      <c r="BD244" s="138"/>
      <c r="BE244" s="137">
        <v>4.1748500000000001E-2</v>
      </c>
      <c r="BF244" s="137">
        <v>4.6754299999999999E-2</v>
      </c>
      <c r="BG244" s="137">
        <v>7.6880000000000004E-3</v>
      </c>
      <c r="BH244" s="138"/>
      <c r="BI244" s="138"/>
      <c r="BJ244" s="137">
        <v>3.9345600000000001E-2</v>
      </c>
      <c r="BK244" s="137">
        <v>3.51408E-2</v>
      </c>
      <c r="BL244" s="137">
        <v>8.199519999999999E-2</v>
      </c>
      <c r="BM244" s="137">
        <v>5.5664600000000002E-2</v>
      </c>
    </row>
    <row r="245" spans="1:65">
      <c r="A245">
        <v>140</v>
      </c>
      <c r="B245" s="128" t="s">
        <v>2735</v>
      </c>
      <c r="C245" s="135">
        <v>9.0058199999999995E-3</v>
      </c>
      <c r="D245" s="135">
        <v>5.6999999999999993E-3</v>
      </c>
      <c r="E245" s="135">
        <v>9.0729199999999999E-3</v>
      </c>
      <c r="F245" s="135">
        <v>-0.11702376</v>
      </c>
      <c r="G245" s="135">
        <v>9.4391859999999994E-2</v>
      </c>
      <c r="H245" s="136"/>
      <c r="I245" s="136"/>
      <c r="J245" s="136"/>
      <c r="K245" s="136"/>
      <c r="L245" s="136"/>
      <c r="M245" s="136"/>
      <c r="N245" s="136"/>
      <c r="O245" s="136"/>
      <c r="P245" s="136"/>
      <c r="Q245" s="136"/>
      <c r="R245" s="136"/>
      <c r="S245" s="136"/>
      <c r="T245" s="136"/>
      <c r="U245" s="136"/>
      <c r="V245" s="136"/>
      <c r="W245" s="136"/>
      <c r="X245" s="136"/>
      <c r="Y245" s="136"/>
      <c r="Z245" s="136"/>
      <c r="AA245" s="136"/>
      <c r="AB245" s="136"/>
      <c r="AC245" s="135">
        <v>8.796E-3</v>
      </c>
      <c r="AD245" s="136"/>
      <c r="AE245" s="136"/>
      <c r="AF245" s="136"/>
      <c r="AG245" s="136"/>
      <c r="AH245" s="136"/>
      <c r="AI245" s="135">
        <v>6.8575999999999998E-2</v>
      </c>
      <c r="AJ245" s="136"/>
      <c r="AK245" s="136"/>
      <c r="AL245" s="136"/>
      <c r="AM245" s="136"/>
      <c r="AN245" s="136"/>
      <c r="AO245" s="136"/>
      <c r="AP245" s="136"/>
      <c r="AQ245" s="136"/>
      <c r="AR245" s="136"/>
      <c r="AS245" s="135">
        <v>-5.7099999999999998E-2</v>
      </c>
      <c r="AT245" s="136"/>
      <c r="AU245" s="136"/>
      <c r="AV245" s="136"/>
      <c r="AW245" s="136"/>
      <c r="AX245" s="136"/>
      <c r="AY245" s="136"/>
      <c r="AZ245" s="136"/>
      <c r="BA245" s="135">
        <v>-5.8200000000000002E-2</v>
      </c>
      <c r="BB245" s="135">
        <v>-7.6799999999999993E-2</v>
      </c>
      <c r="BC245" s="136"/>
      <c r="BD245" s="136"/>
      <c r="BE245" s="135">
        <v>-3.7599999999999988E-2</v>
      </c>
      <c r="BF245" s="135">
        <v>-4.2799999999999998E-2</v>
      </c>
      <c r="BG245" s="135">
        <v>-1.9199999999999998E-2</v>
      </c>
      <c r="BH245" s="136"/>
      <c r="BI245" s="136"/>
      <c r="BJ245" s="135">
        <v>-9.11E-2</v>
      </c>
      <c r="BK245" s="135">
        <v>-1.2999999999999999E-2</v>
      </c>
      <c r="BL245" s="135">
        <v>-2.2700000000000001E-2</v>
      </c>
      <c r="BM245" s="135">
        <v>-4.5999999999999999E-2</v>
      </c>
    </row>
    <row r="246" spans="1:65">
      <c r="A246">
        <v>139</v>
      </c>
      <c r="B246" s="128" t="s">
        <v>2736</v>
      </c>
      <c r="C246" s="137">
        <v>9.4389999999999995E-3</v>
      </c>
      <c r="D246" s="137">
        <v>4.1999999999999997E-3</v>
      </c>
      <c r="E246" s="137">
        <v>9.5053200000000011E-3</v>
      </c>
      <c r="F246" s="137">
        <v>9.472620000000001E-3</v>
      </c>
      <c r="G246" s="137">
        <v>-2.7743799999999999E-3</v>
      </c>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7">
        <v>9.2969999999999997E-3</v>
      </c>
      <c r="AD246" s="138"/>
      <c r="AE246" s="138"/>
      <c r="AF246" s="138"/>
      <c r="AG246" s="138"/>
      <c r="AH246" s="138"/>
      <c r="AI246" s="137">
        <v>-4.2500000000000003E-2</v>
      </c>
      <c r="AJ246" s="138"/>
      <c r="AK246" s="138"/>
      <c r="AL246" s="138"/>
      <c r="AM246" s="138"/>
      <c r="AN246" s="138"/>
      <c r="AO246" s="138"/>
      <c r="AP246" s="138"/>
      <c r="AQ246" s="138"/>
      <c r="AR246" s="138"/>
      <c r="AS246" s="137">
        <v>3.2934900000000003E-2</v>
      </c>
      <c r="AT246" s="138"/>
      <c r="AU246" s="138"/>
      <c r="AV246" s="138"/>
      <c r="AW246" s="138"/>
      <c r="AX246" s="138"/>
      <c r="AY246" s="138"/>
      <c r="AZ246" s="138"/>
      <c r="BA246" s="137">
        <v>6.3660000000000001E-3</v>
      </c>
      <c r="BB246" s="137">
        <v>1.11117E-2</v>
      </c>
      <c r="BC246" s="138"/>
      <c r="BD246" s="138"/>
      <c r="BE246" s="137">
        <v>1.8619699999999999E-2</v>
      </c>
      <c r="BF246" s="137">
        <v>1.7318299999999998E-2</v>
      </c>
      <c r="BG246" s="137">
        <v>-1.06E-2</v>
      </c>
      <c r="BH246" s="138"/>
      <c r="BI246" s="138"/>
      <c r="BJ246" s="137">
        <v>-3.3399999999999999E-2</v>
      </c>
      <c r="BK246" s="137">
        <v>4.4000000000000002E-4</v>
      </c>
      <c r="BL246" s="137">
        <v>-4.2699999999999988E-2</v>
      </c>
      <c r="BM246" s="137">
        <v>1.28135E-2</v>
      </c>
    </row>
    <row r="247" spans="1:65">
      <c r="A247">
        <v>138</v>
      </c>
      <c r="B247" s="128" t="s">
        <v>2737</v>
      </c>
      <c r="C247" s="135">
        <v>8.3785500000000002E-3</v>
      </c>
      <c r="D247" s="135">
        <v>5.1000000000000004E-3</v>
      </c>
      <c r="E247" s="135">
        <v>8.4249300000000006E-3</v>
      </c>
      <c r="F247" s="135">
        <v>1.7463400000000001E-3</v>
      </c>
      <c r="G247" s="135">
        <v>4.7418380000000003E-2</v>
      </c>
      <c r="H247" s="136"/>
      <c r="I247" s="136"/>
      <c r="J247" s="136"/>
      <c r="K247" s="136"/>
      <c r="L247" s="136"/>
      <c r="M247" s="136"/>
      <c r="N247" s="136"/>
      <c r="O247" s="136"/>
      <c r="P247" s="136"/>
      <c r="Q247" s="136"/>
      <c r="R247" s="136"/>
      <c r="S247" s="136"/>
      <c r="T247" s="136"/>
      <c r="U247" s="136"/>
      <c r="V247" s="136"/>
      <c r="W247" s="136"/>
      <c r="X247" s="136"/>
      <c r="Y247" s="136"/>
      <c r="Z247" s="136"/>
      <c r="AA247" s="136"/>
      <c r="AB247" s="136"/>
      <c r="AC247" s="135">
        <v>8.1969999999999994E-3</v>
      </c>
      <c r="AD247" s="136"/>
      <c r="AE247" s="136"/>
      <c r="AF247" s="136"/>
      <c r="AG247" s="136"/>
      <c r="AH247" s="136"/>
      <c r="AI247" s="135">
        <v>4.8570000000000002E-3</v>
      </c>
      <c r="AJ247" s="136"/>
      <c r="AK247" s="136"/>
      <c r="AL247" s="136"/>
      <c r="AM247" s="136"/>
      <c r="AN247" s="136"/>
      <c r="AO247" s="136"/>
      <c r="AP247" s="136"/>
      <c r="AQ247" s="136"/>
      <c r="AR247" s="136"/>
      <c r="AS247" s="135">
        <v>2.2426700000000001E-2</v>
      </c>
      <c r="AT247" s="136"/>
      <c r="AU247" s="136"/>
      <c r="AV247" s="136"/>
      <c r="AW247" s="136"/>
      <c r="AX247" s="136"/>
      <c r="AY247" s="136"/>
      <c r="AZ247" s="136"/>
      <c r="BA247" s="135">
        <v>4.8357600000000001E-2</v>
      </c>
      <c r="BB247" s="135">
        <v>1.8622099999999999E-2</v>
      </c>
      <c r="BC247" s="136"/>
      <c r="BD247" s="136"/>
      <c r="BE247" s="135">
        <v>1.5918999999999999E-2</v>
      </c>
      <c r="BF247" s="135">
        <v>3.04362E-2</v>
      </c>
      <c r="BG247" s="135">
        <v>6.9182400000000005E-2</v>
      </c>
      <c r="BH247" s="136"/>
      <c r="BI247" s="136"/>
      <c r="BJ247" s="135">
        <v>-6.6E-3</v>
      </c>
      <c r="BK247" s="135">
        <v>3.8145400000000003E-2</v>
      </c>
      <c r="BL247" s="135">
        <v>2.7309999999999999E-3</v>
      </c>
      <c r="BM247" s="135">
        <v>2.19261E-2</v>
      </c>
    </row>
    <row r="248" spans="1:65">
      <c r="A248">
        <v>137</v>
      </c>
      <c r="B248" s="128" t="s">
        <v>2738</v>
      </c>
      <c r="C248" s="137">
        <v>9.540100000000001E-3</v>
      </c>
      <c r="D248" s="137">
        <v>7.8000000000000014E-3</v>
      </c>
      <c r="E248" s="137">
        <v>9.6129500000000003E-3</v>
      </c>
      <c r="F248" s="137">
        <v>-8.6188689999999998E-2</v>
      </c>
      <c r="G248" s="137">
        <v>3.7537599999999997E-2</v>
      </c>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7">
        <v>9.3970000000000008E-3</v>
      </c>
      <c r="AD248" s="138"/>
      <c r="AE248" s="138"/>
      <c r="AF248" s="138"/>
      <c r="AG248" s="138"/>
      <c r="AH248" s="138"/>
      <c r="AI248" s="137">
        <v>1.18123E-2</v>
      </c>
      <c r="AJ248" s="138"/>
      <c r="AK248" s="138"/>
      <c r="AL248" s="138"/>
      <c r="AM248" s="138"/>
      <c r="AN248" s="138"/>
      <c r="AO248" s="138"/>
      <c r="AP248" s="138"/>
      <c r="AQ248" s="138"/>
      <c r="AR248" s="138"/>
      <c r="AS248" s="137">
        <v>-2.8500000000000001E-2</v>
      </c>
      <c r="AT248" s="138"/>
      <c r="AU248" s="138"/>
      <c r="AV248" s="138"/>
      <c r="AW248" s="138"/>
      <c r="AX248" s="138"/>
      <c r="AY248" s="138"/>
      <c r="AZ248" s="138"/>
      <c r="BA248" s="137">
        <v>-1.1000000000000001E-3</v>
      </c>
      <c r="BB248" s="137">
        <v>-3.6600000000000001E-2</v>
      </c>
      <c r="BC248" s="138"/>
      <c r="BD248" s="138"/>
      <c r="BE248" s="137">
        <v>-3.3599999999999998E-2</v>
      </c>
      <c r="BF248" s="137">
        <v>-3.3099999999999997E-2</v>
      </c>
      <c r="BG248" s="137">
        <v>-2.7000000000000001E-3</v>
      </c>
      <c r="BH248" s="138"/>
      <c r="BI248" s="138"/>
      <c r="BJ248" s="137">
        <v>-4.9400000000000013E-2</v>
      </c>
      <c r="BK248" s="137">
        <v>-7.1000000000000004E-3</v>
      </c>
      <c r="BL248" s="137">
        <v>-0.1313</v>
      </c>
      <c r="BM248" s="137">
        <v>-3.2099999999999997E-2</v>
      </c>
    </row>
    <row r="249" spans="1:65">
      <c r="A249">
        <v>136</v>
      </c>
      <c r="B249" s="128" t="s">
        <v>2739</v>
      </c>
      <c r="C249" s="135">
        <v>9.2752300000000006E-3</v>
      </c>
      <c r="D249" s="135">
        <v>1.24E-2</v>
      </c>
      <c r="E249" s="135">
        <v>9.3507499999999997E-3</v>
      </c>
      <c r="F249" s="135">
        <v>-6.1985409999999998E-2</v>
      </c>
      <c r="G249" s="135">
        <v>2.2965099999999999E-3</v>
      </c>
      <c r="H249" s="136"/>
      <c r="I249" s="136"/>
      <c r="J249" s="136"/>
      <c r="K249" s="136"/>
      <c r="L249" s="136"/>
      <c r="M249" s="136"/>
      <c r="N249" s="136"/>
      <c r="O249" s="136"/>
      <c r="P249" s="136"/>
      <c r="Q249" s="136"/>
      <c r="R249" s="136"/>
      <c r="S249" s="136"/>
      <c r="T249" s="136"/>
      <c r="U249" s="136"/>
      <c r="V249" s="136"/>
      <c r="W249" s="136"/>
      <c r="X249" s="136"/>
      <c r="Y249" s="136"/>
      <c r="Z249" s="136"/>
      <c r="AA249" s="136"/>
      <c r="AB249" s="136"/>
      <c r="AC249" s="135">
        <v>9.1979999999999996E-3</v>
      </c>
      <c r="AD249" s="136"/>
      <c r="AE249" s="136"/>
      <c r="AF249" s="136"/>
      <c r="AG249" s="136"/>
      <c r="AH249" s="136"/>
      <c r="AI249" s="135">
        <v>4.4347699999999997E-2</v>
      </c>
      <c r="AJ249" s="136"/>
      <c r="AK249" s="136"/>
      <c r="AL249" s="136"/>
      <c r="AM249" s="136"/>
      <c r="AN249" s="136"/>
      <c r="AO249" s="136"/>
      <c r="AP249" s="136"/>
      <c r="AQ249" s="136"/>
      <c r="AR249" s="136"/>
      <c r="AS249" s="135">
        <v>-6.1100000000000002E-2</v>
      </c>
      <c r="AT249" s="136"/>
      <c r="AU249" s="136"/>
      <c r="AV249" s="136"/>
      <c r="AW249" s="136"/>
      <c r="AX249" s="136"/>
      <c r="AY249" s="136"/>
      <c r="AZ249" s="136"/>
      <c r="BA249" s="135">
        <v>-2.53E-2</v>
      </c>
      <c r="BB249" s="135">
        <v>-6.8900000000000003E-2</v>
      </c>
      <c r="BC249" s="136"/>
      <c r="BD249" s="136"/>
      <c r="BE249" s="135">
        <v>-8.5600000000000009E-2</v>
      </c>
      <c r="BF249" s="135">
        <v>-2.5100000000000001E-2</v>
      </c>
      <c r="BG249" s="135">
        <v>-8.43E-2</v>
      </c>
      <c r="BH249" s="136"/>
      <c r="BI249" s="136"/>
      <c r="BJ249" s="135">
        <v>-0.1236</v>
      </c>
      <c r="BK249" s="135">
        <v>-1.52E-2</v>
      </c>
      <c r="BL249" s="135">
        <v>-4.4000000000000003E-3</v>
      </c>
      <c r="BM249" s="135">
        <v>-2.4400000000000002E-2</v>
      </c>
    </row>
    <row r="250" spans="1:65">
      <c r="A250">
        <v>135</v>
      </c>
      <c r="B250" s="128" t="s">
        <v>2740</v>
      </c>
      <c r="C250" s="137">
        <v>8.18493E-3</v>
      </c>
      <c r="D250" s="137">
        <v>1.2200000000000001E-2</v>
      </c>
      <c r="E250" s="137">
        <v>8.2241099999999998E-3</v>
      </c>
      <c r="F250" s="137">
        <v>9.9672590000000005E-2</v>
      </c>
      <c r="G250" s="137">
        <v>8.109529E-2</v>
      </c>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7">
        <v>8.097E-3</v>
      </c>
      <c r="AD250" s="138"/>
      <c r="AE250" s="138"/>
      <c r="AF250" s="138"/>
      <c r="AG250" s="138"/>
      <c r="AH250" s="138"/>
      <c r="AI250" s="137">
        <v>1.7321099999999999E-2</v>
      </c>
      <c r="AJ250" s="138"/>
      <c r="AK250" s="138"/>
      <c r="AL250" s="138"/>
      <c r="AM250" s="138"/>
      <c r="AN250" s="138"/>
      <c r="AO250" s="138"/>
      <c r="AP250" s="138"/>
      <c r="AQ250" s="138"/>
      <c r="AR250" s="138"/>
      <c r="AS250" s="137">
        <v>5.5868099999999997E-2</v>
      </c>
      <c r="AT250" s="138"/>
      <c r="AU250" s="138"/>
      <c r="AV250" s="137">
        <v>8.7104999999999995E-3</v>
      </c>
      <c r="AW250" s="138"/>
      <c r="AX250" s="138"/>
      <c r="AY250" s="138"/>
      <c r="AZ250" s="138"/>
      <c r="BA250" s="137">
        <v>8.8209999999999997E-2</v>
      </c>
      <c r="BB250" s="137">
        <v>6.9484799999999999E-2</v>
      </c>
      <c r="BC250" s="138"/>
      <c r="BD250" s="138"/>
      <c r="BE250" s="137">
        <v>7.9959999999999996E-3</v>
      </c>
      <c r="BF250" s="137">
        <v>8.1799800000000006E-2</v>
      </c>
      <c r="BG250" s="137">
        <v>6.8483500000000003E-2</v>
      </c>
      <c r="BH250" s="138"/>
      <c r="BI250" s="138"/>
      <c r="BJ250" s="137">
        <v>2.4229500000000001E-2</v>
      </c>
      <c r="BK250" s="137">
        <v>6.4378500000000005E-2</v>
      </c>
      <c r="BL250" s="137">
        <v>0.10771</v>
      </c>
      <c r="BM250" s="137">
        <v>4.8158700000000013E-2</v>
      </c>
    </row>
    <row r="251" spans="1:65">
      <c r="A251">
        <v>134</v>
      </c>
      <c r="B251" s="128" t="s">
        <v>2741</v>
      </c>
      <c r="C251" s="135">
        <v>1.0343049999999999E-2</v>
      </c>
      <c r="D251" s="135">
        <v>1.32E-2</v>
      </c>
      <c r="E251" s="135">
        <v>1.039967E-2</v>
      </c>
      <c r="F251" s="135">
        <v>-8.3928700000000002E-3</v>
      </c>
      <c r="G251" s="135">
        <v>0.11458550000000001</v>
      </c>
      <c r="H251" s="136"/>
      <c r="I251" s="136"/>
      <c r="J251" s="136"/>
      <c r="K251" s="136"/>
      <c r="L251" s="136"/>
      <c r="M251" s="136"/>
      <c r="N251" s="136"/>
      <c r="O251" s="136"/>
      <c r="P251" s="136"/>
      <c r="Q251" s="136"/>
      <c r="R251" s="136"/>
      <c r="S251" s="136"/>
      <c r="T251" s="136"/>
      <c r="U251" s="136"/>
      <c r="V251" s="136"/>
      <c r="W251" s="136"/>
      <c r="X251" s="136"/>
      <c r="Y251" s="136"/>
      <c r="Z251" s="136"/>
      <c r="AA251" s="136"/>
      <c r="AB251" s="136"/>
      <c r="AC251" s="135">
        <v>1.0298E-2</v>
      </c>
      <c r="AD251" s="136"/>
      <c r="AE251" s="136"/>
      <c r="AF251" s="136"/>
      <c r="AG251" s="136"/>
      <c r="AH251" s="136"/>
      <c r="AI251" s="135">
        <v>3.8537200000000001E-2</v>
      </c>
      <c r="AJ251" s="136"/>
      <c r="AK251" s="136"/>
      <c r="AL251" s="136"/>
      <c r="AM251" s="136"/>
      <c r="AN251" s="136"/>
      <c r="AO251" s="136"/>
      <c r="AP251" s="136"/>
      <c r="AQ251" s="136"/>
      <c r="AR251" s="136"/>
      <c r="AS251" s="135">
        <v>1.16112E-2</v>
      </c>
      <c r="AT251" s="136"/>
      <c r="AU251" s="136"/>
      <c r="AV251" s="135">
        <v>7.9760000000000005E-3</v>
      </c>
      <c r="AW251" s="136"/>
      <c r="AX251" s="136"/>
      <c r="AY251" s="136"/>
      <c r="AZ251" s="136"/>
      <c r="BA251" s="135">
        <v>5.0648800000000001E-2</v>
      </c>
      <c r="BB251" s="135">
        <v>2.7526499999999999E-2</v>
      </c>
      <c r="BC251" s="136"/>
      <c r="BD251" s="136"/>
      <c r="BE251" s="135">
        <v>2.4223399999999999E-2</v>
      </c>
      <c r="BF251" s="135">
        <v>4.7045400000000001E-2</v>
      </c>
      <c r="BG251" s="135">
        <v>5.1850100000000003E-2</v>
      </c>
      <c r="BH251" s="136"/>
      <c r="BI251" s="135">
        <v>3.10437E-2</v>
      </c>
      <c r="BJ251" s="135">
        <v>4.0238799999999998E-2</v>
      </c>
      <c r="BK251" s="135">
        <v>1.8818100000000001E-2</v>
      </c>
      <c r="BL251" s="135">
        <v>1.9418700000000001E-2</v>
      </c>
      <c r="BM251" s="135">
        <v>9.0860000000000003E-3</v>
      </c>
    </row>
    <row r="252" spans="1:65">
      <c r="A252">
        <v>133</v>
      </c>
      <c r="B252" s="128" t="s">
        <v>2742</v>
      </c>
      <c r="C252" s="137">
        <v>9.4646399999999999E-3</v>
      </c>
      <c r="D252" s="137">
        <v>7.1000000000000004E-3</v>
      </c>
      <c r="E252" s="137">
        <v>9.5179199999999992E-3</v>
      </c>
      <c r="F252" s="137">
        <v>9.9300180000000002E-2</v>
      </c>
      <c r="G252" s="137">
        <v>-6.6832920000000004E-2</v>
      </c>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7">
        <v>9.1959999999999993E-3</v>
      </c>
      <c r="AD252" s="138"/>
      <c r="AE252" s="138"/>
      <c r="AF252" s="138"/>
      <c r="AG252" s="138"/>
      <c r="AH252" s="138"/>
      <c r="AI252" s="137">
        <v>-2.6800000000000001E-2</v>
      </c>
      <c r="AJ252" s="138"/>
      <c r="AK252" s="138"/>
      <c r="AL252" s="138"/>
      <c r="AM252" s="138"/>
      <c r="AN252" s="138"/>
      <c r="AO252" s="138"/>
      <c r="AP252" s="138"/>
      <c r="AQ252" s="138"/>
      <c r="AR252" s="138"/>
      <c r="AS252" s="137">
        <v>3.1933700000000002E-2</v>
      </c>
      <c r="AT252" s="138"/>
      <c r="AU252" s="138"/>
      <c r="AV252" s="137">
        <v>-3.2500000000000001E-2</v>
      </c>
      <c r="AW252" s="138"/>
      <c r="AX252" s="138"/>
      <c r="AY252" s="138"/>
      <c r="AZ252" s="138"/>
      <c r="BA252" s="137">
        <v>3.0432000000000001E-2</v>
      </c>
      <c r="BB252" s="137">
        <v>3.6238199999999998E-2</v>
      </c>
      <c r="BC252" s="138"/>
      <c r="BD252" s="138"/>
      <c r="BE252" s="137">
        <v>2.3524799999999998E-2</v>
      </c>
      <c r="BF252" s="137">
        <v>3.0331899999999998E-2</v>
      </c>
      <c r="BG252" s="137">
        <v>2.4225500000000001E-2</v>
      </c>
      <c r="BH252" s="138"/>
      <c r="BI252" s="137">
        <v>5.7560699999999999E-2</v>
      </c>
      <c r="BJ252" s="137">
        <v>3.5637500000000003E-2</v>
      </c>
      <c r="BK252" s="137">
        <v>7.6999999999999996E-4</v>
      </c>
      <c r="BL252" s="137">
        <v>2.31243E-2</v>
      </c>
      <c r="BM252" s="137">
        <v>4.1944299999999997E-2</v>
      </c>
    </row>
    <row r="253" spans="1:65">
      <c r="A253">
        <v>132</v>
      </c>
      <c r="B253" s="128" t="s">
        <v>2743</v>
      </c>
      <c r="C253" s="135">
        <v>9.8376799999999997E-3</v>
      </c>
      <c r="D253" s="135">
        <v>7.4000000000000003E-3</v>
      </c>
      <c r="E253" s="135">
        <v>9.8532200000000011E-3</v>
      </c>
      <c r="F253" s="135">
        <v>-6.1691950000000002E-2</v>
      </c>
      <c r="G253" s="135">
        <v>6.1865309999999993E-2</v>
      </c>
      <c r="H253" s="136"/>
      <c r="I253" s="136"/>
      <c r="J253" s="136"/>
      <c r="K253" s="136"/>
      <c r="L253" s="136"/>
      <c r="M253" s="136"/>
      <c r="N253" s="136"/>
      <c r="O253" s="136"/>
      <c r="P253" s="136"/>
      <c r="Q253" s="136"/>
      <c r="R253" s="136"/>
      <c r="S253" s="136"/>
      <c r="T253" s="136"/>
      <c r="U253" s="136"/>
      <c r="V253" s="136"/>
      <c r="W253" s="136"/>
      <c r="X253" s="136"/>
      <c r="Y253" s="136"/>
      <c r="Z253" s="136"/>
      <c r="AA253" s="136"/>
      <c r="AB253" s="136"/>
      <c r="AC253" s="135">
        <v>9.7979999999999994E-3</v>
      </c>
      <c r="AD253" s="136"/>
      <c r="AE253" s="136"/>
      <c r="AF253" s="136"/>
      <c r="AG253" s="136"/>
      <c r="AH253" s="136"/>
      <c r="AI253" s="135">
        <v>4.1442100000000003E-2</v>
      </c>
      <c r="AJ253" s="136"/>
      <c r="AK253" s="136"/>
      <c r="AL253" s="136"/>
      <c r="AM253" s="136"/>
      <c r="AN253" s="136"/>
      <c r="AO253" s="136"/>
      <c r="AP253" s="136"/>
      <c r="AQ253" s="136"/>
      <c r="AR253" s="136"/>
      <c r="AS253" s="135">
        <v>-1.5900000000000001E-2</v>
      </c>
      <c r="AT253" s="136"/>
      <c r="AU253" s="136"/>
      <c r="AV253" s="135">
        <v>3.2432900000000001E-2</v>
      </c>
      <c r="AW253" s="136"/>
      <c r="AX253" s="136"/>
      <c r="AY253" s="136"/>
      <c r="AZ253" s="136"/>
      <c r="BA253" s="135">
        <v>6.3629999999999997E-3</v>
      </c>
      <c r="BB253" s="135">
        <v>-2.1000000000000001E-2</v>
      </c>
      <c r="BC253" s="136"/>
      <c r="BD253" s="136"/>
      <c r="BE253" s="135">
        <v>7.5760000000000003E-3</v>
      </c>
      <c r="BF253" s="135">
        <v>1.01102E-2</v>
      </c>
      <c r="BG253" s="135">
        <v>3.05309E-2</v>
      </c>
      <c r="BH253" s="136"/>
      <c r="BI253" s="135">
        <v>-2.3900000000000001E-2</v>
      </c>
      <c r="BJ253" s="135">
        <v>3.6136599999999998E-2</v>
      </c>
      <c r="BK253" s="135">
        <v>1.26128E-2</v>
      </c>
      <c r="BL253" s="135">
        <v>-3.0200000000000001E-2</v>
      </c>
      <c r="BM253" s="135">
        <v>-2.7300000000000001E-2</v>
      </c>
    </row>
    <row r="254" spans="1:65">
      <c r="A254">
        <v>131</v>
      </c>
      <c r="B254" s="128" t="s">
        <v>2744</v>
      </c>
      <c r="C254" s="137">
        <v>1.0640230000000001E-2</v>
      </c>
      <c r="D254" s="137">
        <v>7.9000000000000008E-3</v>
      </c>
      <c r="E254" s="137">
        <v>1.0666760000000001E-2</v>
      </c>
      <c r="F254" s="137">
        <v>6.0727299999999993E-3</v>
      </c>
      <c r="G254" s="137">
        <v>-2.3971309999999999E-2</v>
      </c>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7">
        <v>1.0397E-2</v>
      </c>
      <c r="AD254" s="138"/>
      <c r="AE254" s="138"/>
      <c r="AF254" s="138"/>
      <c r="AG254" s="138"/>
      <c r="AH254" s="138"/>
      <c r="AI254" s="137">
        <v>-6.1000000000000004E-3</v>
      </c>
      <c r="AJ254" s="138"/>
      <c r="AK254" s="138"/>
      <c r="AL254" s="138"/>
      <c r="AM254" s="138"/>
      <c r="AN254" s="138"/>
      <c r="AO254" s="138"/>
      <c r="AP254" s="138"/>
      <c r="AQ254" s="138"/>
      <c r="AR254" s="138"/>
      <c r="AS254" s="137">
        <v>-3.8E-3</v>
      </c>
      <c r="AT254" s="138"/>
      <c r="AU254" s="138"/>
      <c r="AV254" s="137">
        <v>-2.8500000000000001E-2</v>
      </c>
      <c r="AW254" s="138"/>
      <c r="AX254" s="138"/>
      <c r="AY254" s="138"/>
      <c r="AZ254" s="138"/>
      <c r="BA254" s="137">
        <v>7.267E-3</v>
      </c>
      <c r="BB254" s="137">
        <v>1.1110399999999999E-2</v>
      </c>
      <c r="BC254" s="138"/>
      <c r="BD254" s="138"/>
      <c r="BE254" s="137">
        <v>1.91179E-2</v>
      </c>
      <c r="BF254" s="137">
        <v>-8.0000000000000004E-4</v>
      </c>
      <c r="BG254" s="137">
        <v>8.1759999999999992E-3</v>
      </c>
      <c r="BH254" s="138"/>
      <c r="BI254" s="137">
        <v>-1.61E-2</v>
      </c>
      <c r="BJ254" s="137">
        <v>-1.35E-2</v>
      </c>
      <c r="BK254" s="137">
        <v>-1.3100000000000001E-2</v>
      </c>
      <c r="BL254" s="137">
        <v>-4.6899999999999997E-2</v>
      </c>
      <c r="BM254" s="137">
        <v>1.4113199999999999E-2</v>
      </c>
    </row>
    <row r="255" spans="1:65">
      <c r="A255">
        <v>130</v>
      </c>
      <c r="B255" s="128" t="s">
        <v>2745</v>
      </c>
      <c r="C255" s="135">
        <v>1.175586E-2</v>
      </c>
      <c r="D255" s="135">
        <v>6.1999999999999998E-3</v>
      </c>
      <c r="E255" s="135">
        <v>1.1781979999999999E-2</v>
      </c>
      <c r="F255" s="135">
        <v>-4.1749679999999997E-2</v>
      </c>
      <c r="G255" s="135">
        <v>9.3921229999999994E-2</v>
      </c>
      <c r="H255" s="136"/>
      <c r="I255" s="136"/>
      <c r="J255" s="136"/>
      <c r="K255" s="136"/>
      <c r="L255" s="136"/>
      <c r="M255" s="136"/>
      <c r="N255" s="136"/>
      <c r="O255" s="136"/>
      <c r="P255" s="136"/>
      <c r="Q255" s="136"/>
      <c r="R255" s="136"/>
      <c r="S255" s="136"/>
      <c r="T255" s="136"/>
      <c r="U255" s="136"/>
      <c r="V255" s="136"/>
      <c r="W255" s="136"/>
      <c r="X255" s="136"/>
      <c r="Y255" s="136"/>
      <c r="Z255" s="136"/>
      <c r="AA255" s="136"/>
      <c r="AB255" s="136"/>
      <c r="AC255" s="135">
        <v>1.1597E-2</v>
      </c>
      <c r="AD255" s="136"/>
      <c r="AE255" s="136"/>
      <c r="AF255" s="136"/>
      <c r="AG255" s="136"/>
      <c r="AH255" s="136"/>
      <c r="AI255" s="135">
        <v>4.9441899999999997E-2</v>
      </c>
      <c r="AJ255" s="136"/>
      <c r="AK255" s="136"/>
      <c r="AL255" s="136"/>
      <c r="AM255" s="136"/>
      <c r="AN255" s="136"/>
      <c r="AO255" s="136"/>
      <c r="AP255" s="136"/>
      <c r="AQ255" s="136"/>
      <c r="AR255" s="136"/>
      <c r="AS255" s="135">
        <v>1.1294999999999999E-2</v>
      </c>
      <c r="AT255" s="136"/>
      <c r="AU255" s="136"/>
      <c r="AV255" s="135">
        <v>0.1080918</v>
      </c>
      <c r="AW255" s="136"/>
      <c r="AX255" s="136"/>
      <c r="AY255" s="136"/>
      <c r="AZ255" s="136"/>
      <c r="BA255" s="135">
        <v>2.9825299999999999E-2</v>
      </c>
      <c r="BB255" s="135">
        <v>-1.5900000000000001E-2</v>
      </c>
      <c r="BC255" s="136"/>
      <c r="BD255" s="136"/>
      <c r="BE255" s="135">
        <v>-2.8400000000000002E-2</v>
      </c>
      <c r="BF255" s="135">
        <v>1.9216199999999999E-2</v>
      </c>
      <c r="BG255" s="135">
        <v>1.7514800000000001E-2</v>
      </c>
      <c r="BH255" s="136"/>
      <c r="BI255" s="135">
        <v>3.0525900000000002E-2</v>
      </c>
      <c r="BJ255" s="135">
        <v>-4.1700000000000001E-2</v>
      </c>
      <c r="BK255" s="135">
        <v>4.0634499999999997E-2</v>
      </c>
      <c r="BL255" s="135">
        <v>-6.7400000000000002E-2</v>
      </c>
      <c r="BM255" s="135">
        <v>-1.78E-2</v>
      </c>
    </row>
    <row r="256" spans="1:65">
      <c r="A256">
        <v>129</v>
      </c>
      <c r="B256" s="128" t="s">
        <v>2746</v>
      </c>
      <c r="C256" s="137">
        <v>1.1074799999999999E-2</v>
      </c>
      <c r="D256" s="137">
        <v>2.2000000000000001E-3</v>
      </c>
      <c r="E256" s="137">
        <v>1.108965E-2</v>
      </c>
      <c r="F256" s="137">
        <v>-8.3343539999999994E-2</v>
      </c>
      <c r="G256" s="137">
        <v>7.4454919999999994E-2</v>
      </c>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7">
        <v>1.0897E-2</v>
      </c>
      <c r="AD256" s="138"/>
      <c r="AE256" s="138"/>
      <c r="AF256" s="138"/>
      <c r="AG256" s="138"/>
      <c r="AH256" s="138"/>
      <c r="AI256" s="137">
        <v>3.0527499999999999E-2</v>
      </c>
      <c r="AJ256" s="138"/>
      <c r="AK256" s="138"/>
      <c r="AL256" s="138"/>
      <c r="AM256" s="138"/>
      <c r="AN256" s="138"/>
      <c r="AO256" s="138"/>
      <c r="AP256" s="138"/>
      <c r="AQ256" s="138"/>
      <c r="AR256" s="138"/>
      <c r="AS256" s="137">
        <v>-2.1899999999999999E-2</v>
      </c>
      <c r="AT256" s="138"/>
      <c r="AU256" s="138"/>
      <c r="AV256" s="137">
        <v>6.0254299999999997E-2</v>
      </c>
      <c r="AW256" s="138"/>
      <c r="AX256" s="138"/>
      <c r="AY256" s="138"/>
      <c r="AZ256" s="138"/>
      <c r="BA256" s="137">
        <v>-3.1E-2</v>
      </c>
      <c r="BB256" s="137">
        <v>-3.2500000000000001E-2</v>
      </c>
      <c r="BC256" s="138"/>
      <c r="BD256" s="138"/>
      <c r="BE256" s="137">
        <v>-5.7099999999999998E-2</v>
      </c>
      <c r="BF256" s="137">
        <v>-4.4600000000000001E-2</v>
      </c>
      <c r="BG256" s="137">
        <v>-3.0800000000000001E-2</v>
      </c>
      <c r="BH256" s="138"/>
      <c r="BI256" s="137">
        <v>0</v>
      </c>
      <c r="BJ256" s="137">
        <v>-0.11849999999999999</v>
      </c>
      <c r="BK256" s="137">
        <v>-2.7900000000000001E-2</v>
      </c>
      <c r="BL256" s="137">
        <v>-8.3699999999999997E-2</v>
      </c>
      <c r="BM256" s="137">
        <v>-5.04E-2</v>
      </c>
    </row>
    <row r="257" spans="1:65">
      <c r="A257">
        <v>128</v>
      </c>
      <c r="B257" s="128" t="s">
        <v>2747</v>
      </c>
      <c r="C257" s="135">
        <v>1.1074799999999999E-2</v>
      </c>
      <c r="D257" s="135">
        <v>5.4000000000000003E-3</v>
      </c>
      <c r="E257" s="135">
        <v>1.108965E-2</v>
      </c>
      <c r="F257" s="135">
        <v>-3.3590620000000002E-2</v>
      </c>
      <c r="G257" s="135">
        <v>8.9450740000000001E-2</v>
      </c>
      <c r="H257" s="136"/>
      <c r="I257" s="136"/>
      <c r="J257" s="136"/>
      <c r="K257" s="136"/>
      <c r="L257" s="136"/>
      <c r="M257" s="136"/>
      <c r="N257" s="136"/>
      <c r="O257" s="136"/>
      <c r="P257" s="136"/>
      <c r="Q257" s="136"/>
      <c r="R257" s="136"/>
      <c r="S257" s="136"/>
      <c r="T257" s="136"/>
      <c r="U257" s="136"/>
      <c r="V257" s="136"/>
      <c r="W257" s="136"/>
      <c r="X257" s="136"/>
      <c r="Y257" s="136"/>
      <c r="Z257" s="136"/>
      <c r="AA257" s="136"/>
      <c r="AB257" s="136"/>
      <c r="AC257" s="135">
        <v>1.111E-2</v>
      </c>
      <c r="AD257" s="136"/>
      <c r="AE257" s="136"/>
      <c r="AF257" s="136"/>
      <c r="AG257" s="136"/>
      <c r="AH257" s="136"/>
      <c r="AI257" s="135">
        <v>2.7224499999999999E-2</v>
      </c>
      <c r="AJ257" s="136"/>
      <c r="AK257" s="136"/>
      <c r="AL257" s="136"/>
      <c r="AM257" s="136"/>
      <c r="AN257" s="136"/>
      <c r="AO257" s="136"/>
      <c r="AP257" s="136"/>
      <c r="AQ257" s="136"/>
      <c r="AR257" s="136"/>
      <c r="AS257" s="135">
        <v>5.2469999999999999E-3</v>
      </c>
      <c r="AT257" s="136"/>
      <c r="AU257" s="136"/>
      <c r="AV257" s="135">
        <v>0.15390999999999999</v>
      </c>
      <c r="AW257" s="136"/>
      <c r="AX257" s="136"/>
      <c r="AY257" s="136"/>
      <c r="AZ257" s="136"/>
      <c r="BA257" s="135">
        <v>1.3110000000000001E-3</v>
      </c>
      <c r="BB257" s="135">
        <v>-0.01</v>
      </c>
      <c r="BC257" s="136"/>
      <c r="BD257" s="136"/>
      <c r="BE257" s="135">
        <v>-4.87E-2</v>
      </c>
      <c r="BF257" s="135">
        <v>-1.3100000000000001E-2</v>
      </c>
      <c r="BG257" s="135">
        <v>-2.3699999999999999E-2</v>
      </c>
      <c r="BH257" s="136"/>
      <c r="BI257" s="135">
        <v>2.13192E-2</v>
      </c>
      <c r="BJ257" s="135">
        <v>5.4000000000000001E-4</v>
      </c>
      <c r="BK257" s="135">
        <v>-5.3E-3</v>
      </c>
      <c r="BL257" s="135">
        <v>-9.35E-2</v>
      </c>
      <c r="BM257" s="135">
        <v>9.7999999999999997E-4</v>
      </c>
    </row>
    <row r="258" spans="1:65">
      <c r="A258">
        <v>127</v>
      </c>
      <c r="B258" s="128" t="s">
        <v>2748</v>
      </c>
      <c r="C258" s="137">
        <v>1.1076920000000001E-2</v>
      </c>
      <c r="D258" s="137">
        <v>8.199999999999999E-3</v>
      </c>
      <c r="E258" s="137">
        <v>1.108965E-2</v>
      </c>
      <c r="F258" s="137">
        <v>1.7964750000000002E-2</v>
      </c>
      <c r="G258" s="137">
        <v>-2.8694399999999998E-2</v>
      </c>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7">
        <v>1.0796999999999999E-2</v>
      </c>
      <c r="AD258" s="138"/>
      <c r="AE258" s="138"/>
      <c r="AF258" s="138"/>
      <c r="AG258" s="138"/>
      <c r="AH258" s="138"/>
      <c r="AI258" s="137">
        <v>-7.000000000000001E-4</v>
      </c>
      <c r="AJ258" s="138"/>
      <c r="AK258" s="138"/>
      <c r="AL258" s="138"/>
      <c r="AM258" s="138"/>
      <c r="AN258" s="138"/>
      <c r="AO258" s="138"/>
      <c r="AP258" s="138"/>
      <c r="AQ258" s="138"/>
      <c r="AR258" s="138"/>
      <c r="AS258" s="137">
        <v>2.2720400000000002E-2</v>
      </c>
      <c r="AT258" s="138"/>
      <c r="AU258" s="138"/>
      <c r="AV258" s="137">
        <v>8.1720000000000004E-3</v>
      </c>
      <c r="AW258" s="138"/>
      <c r="AX258" s="138"/>
      <c r="AY258" s="138"/>
      <c r="AZ258" s="138"/>
      <c r="BA258" s="137">
        <v>2.7624900000000001E-2</v>
      </c>
      <c r="BB258" s="137">
        <v>2.0518399999999999E-2</v>
      </c>
      <c r="BC258" s="138"/>
      <c r="BD258" s="138"/>
      <c r="BE258" s="137">
        <v>4.9945000000000003E-2</v>
      </c>
      <c r="BF258" s="137">
        <v>4.7042399999999998E-2</v>
      </c>
      <c r="BG258" s="137">
        <v>2.5623E-2</v>
      </c>
      <c r="BH258" s="138"/>
      <c r="BI258" s="137">
        <v>-1.44E-2</v>
      </c>
      <c r="BJ258" s="137">
        <v>1.9417500000000001E-2</v>
      </c>
      <c r="BK258" s="137">
        <v>1.65148E-2</v>
      </c>
      <c r="BL258" s="137">
        <v>2.7024300000000001E-2</v>
      </c>
      <c r="BM258" s="137">
        <v>2.8725899999999999E-2</v>
      </c>
    </row>
    <row r="259" spans="1:65">
      <c r="A259">
        <v>126</v>
      </c>
      <c r="B259" s="128" t="s">
        <v>2749</v>
      </c>
      <c r="C259" s="135">
        <v>1.055173E-2</v>
      </c>
      <c r="D259" s="135">
        <v>1.01E-2</v>
      </c>
      <c r="E259" s="135">
        <v>1.05588E-2</v>
      </c>
      <c r="F259" s="135">
        <v>-1.6317399999999999E-2</v>
      </c>
      <c r="G259" s="135">
        <v>-2.15087E-3</v>
      </c>
      <c r="H259" s="136"/>
      <c r="I259" s="136"/>
      <c r="J259" s="136"/>
      <c r="K259" s="136"/>
      <c r="L259" s="136"/>
      <c r="M259" s="136"/>
      <c r="N259" s="136"/>
      <c r="O259" s="136"/>
      <c r="P259" s="136"/>
      <c r="Q259" s="136"/>
      <c r="R259" s="136"/>
      <c r="S259" s="136"/>
      <c r="T259" s="136"/>
      <c r="U259" s="136"/>
      <c r="V259" s="136"/>
      <c r="W259" s="136"/>
      <c r="X259" s="136"/>
      <c r="Y259" s="136"/>
      <c r="Z259" s="136"/>
      <c r="AA259" s="136"/>
      <c r="AB259" s="136"/>
      <c r="AC259" s="135">
        <v>1.0297000000000001E-2</v>
      </c>
      <c r="AD259" s="136"/>
      <c r="AE259" s="136"/>
      <c r="AF259" s="136"/>
      <c r="AG259" s="136"/>
      <c r="AH259" s="136"/>
      <c r="AI259" s="135">
        <v>1.9718599999999999E-2</v>
      </c>
      <c r="AJ259" s="136"/>
      <c r="AK259" s="136"/>
      <c r="AL259" s="136"/>
      <c r="AM259" s="136"/>
      <c r="AN259" s="136"/>
      <c r="AO259" s="136"/>
      <c r="AP259" s="136"/>
      <c r="AQ259" s="136"/>
      <c r="AR259" s="136"/>
      <c r="AS259" s="135">
        <v>1.43135E-2</v>
      </c>
      <c r="AT259" s="136"/>
      <c r="AU259" s="136"/>
      <c r="AV259" s="135">
        <v>2.2421099999999999E-2</v>
      </c>
      <c r="AW259" s="136"/>
      <c r="AX259" s="136"/>
      <c r="AY259" s="136"/>
      <c r="AZ259" s="136"/>
      <c r="BA259" s="135">
        <v>-1.1999999999999999E-3</v>
      </c>
      <c r="BB259" s="135">
        <v>8.6809999999999995E-3</v>
      </c>
      <c r="BC259" s="136"/>
      <c r="BD259" s="136"/>
      <c r="BE259" s="135">
        <v>-9.7000000000000003E-3</v>
      </c>
      <c r="BF259" s="135">
        <v>-1.78E-2</v>
      </c>
      <c r="BG259" s="135">
        <v>-2E-3</v>
      </c>
      <c r="BH259" s="136"/>
      <c r="BI259" s="135">
        <v>2.5230000000000001E-3</v>
      </c>
      <c r="BJ259" s="135">
        <v>-4.4299999999999999E-2</v>
      </c>
      <c r="BK259" s="135">
        <v>6.3600000000000002E-3</v>
      </c>
      <c r="BL259" s="135">
        <v>6.0560000000000006E-3</v>
      </c>
      <c r="BM259" s="135">
        <v>-3.3E-3</v>
      </c>
    </row>
    <row r="260" spans="1:65">
      <c r="A260">
        <v>125</v>
      </c>
      <c r="B260" s="128" t="s">
        <v>2750</v>
      </c>
      <c r="C260" s="137">
        <v>1.1613E-2</v>
      </c>
      <c r="D260" s="137">
        <v>9.5999999999999992E-3</v>
      </c>
      <c r="E260" s="137">
        <v>1.1620790000000001E-2</v>
      </c>
      <c r="F260" s="137">
        <v>-3.9237279999999999E-2</v>
      </c>
      <c r="G260" s="137">
        <v>1.407573E-2</v>
      </c>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7">
        <v>1.1497E-2</v>
      </c>
      <c r="AD260" s="138"/>
      <c r="AE260" s="138"/>
      <c r="AF260" s="138"/>
      <c r="AG260" s="138"/>
      <c r="AH260" s="138"/>
      <c r="AI260" s="137">
        <v>7.1609999999999998E-3</v>
      </c>
      <c r="AJ260" s="138"/>
      <c r="AK260" s="138"/>
      <c r="AL260" s="138"/>
      <c r="AM260" s="138"/>
      <c r="AN260" s="138"/>
      <c r="AO260" s="138"/>
      <c r="AP260" s="138"/>
      <c r="AQ260" s="138"/>
      <c r="AR260" s="138"/>
      <c r="AS260" s="137">
        <v>1.3311399999999999E-2</v>
      </c>
      <c r="AT260" s="138"/>
      <c r="AU260" s="138"/>
      <c r="AV260" s="137">
        <v>-1.55E-2</v>
      </c>
      <c r="AW260" s="138"/>
      <c r="AX260" s="138"/>
      <c r="AY260" s="138"/>
      <c r="AZ260" s="138"/>
      <c r="BA260" s="137">
        <v>-7.0000000000000001E-3</v>
      </c>
      <c r="BB260" s="137">
        <v>-1.5800000000000002E-2</v>
      </c>
      <c r="BC260" s="138"/>
      <c r="BD260" s="138"/>
      <c r="BE260" s="137">
        <v>6.3539999999999994E-3</v>
      </c>
      <c r="BF260" s="137">
        <v>-5.7000000000000002E-3</v>
      </c>
      <c r="BG260" s="137">
        <v>3.5300000000000002E-3</v>
      </c>
      <c r="BH260" s="138"/>
      <c r="BI260" s="137">
        <v>-3.3799999999999997E-2</v>
      </c>
      <c r="BJ260" s="137">
        <v>4.1035199999999987E-2</v>
      </c>
      <c r="BK260" s="137">
        <v>8.4720000000000004E-3</v>
      </c>
      <c r="BL260" s="137">
        <v>-8.7599999999999997E-2</v>
      </c>
      <c r="BM260" s="137">
        <v>-1.18E-2</v>
      </c>
    </row>
    <row r="261" spans="1:65">
      <c r="A261">
        <v>124</v>
      </c>
      <c r="B261" s="128" t="s">
        <v>2751</v>
      </c>
      <c r="C261" s="135">
        <v>1.0549599999999999E-2</v>
      </c>
      <c r="D261" s="135">
        <v>1.2699999999999999E-2</v>
      </c>
      <c r="E261" s="135">
        <v>1.05588E-2</v>
      </c>
      <c r="F261" s="135">
        <v>-6.791171E-2</v>
      </c>
      <c r="G261" s="135">
        <v>3.5341119999999997E-2</v>
      </c>
      <c r="H261" s="136"/>
      <c r="I261" s="136"/>
      <c r="J261" s="136"/>
      <c r="K261" s="136"/>
      <c r="L261" s="136"/>
      <c r="M261" s="136"/>
      <c r="N261" s="136"/>
      <c r="O261" s="136"/>
      <c r="P261" s="136"/>
      <c r="Q261" s="136"/>
      <c r="R261" s="136"/>
      <c r="S261" s="136"/>
      <c r="T261" s="136"/>
      <c r="U261" s="136"/>
      <c r="V261" s="136"/>
      <c r="W261" s="136"/>
      <c r="X261" s="136"/>
      <c r="Y261" s="136"/>
      <c r="Z261" s="136"/>
      <c r="AA261" s="136"/>
      <c r="AB261" s="136"/>
      <c r="AC261" s="135">
        <v>1.0599000000000001E-2</v>
      </c>
      <c r="AD261" s="136"/>
      <c r="AE261" s="136"/>
      <c r="AF261" s="136"/>
      <c r="AG261" s="136"/>
      <c r="AH261" s="136"/>
      <c r="AI261" s="135">
        <v>1.2411699999999999E-2</v>
      </c>
      <c r="AJ261" s="136"/>
      <c r="AK261" s="136"/>
      <c r="AL261" s="136"/>
      <c r="AM261" s="136"/>
      <c r="AN261" s="136"/>
      <c r="AO261" s="136"/>
      <c r="AP261" s="136"/>
      <c r="AQ261" s="136"/>
      <c r="AR261" s="136"/>
      <c r="AS261" s="135">
        <v>3.0128499999999999E-2</v>
      </c>
      <c r="AT261" s="136"/>
      <c r="AU261" s="136"/>
      <c r="AV261" s="135">
        <v>-2.9499999999999998E-2</v>
      </c>
      <c r="AW261" s="136"/>
      <c r="AX261" s="136"/>
      <c r="AY261" s="136"/>
      <c r="AZ261" s="136"/>
      <c r="BA261" s="135">
        <v>2.4220000000000001E-3</v>
      </c>
      <c r="BB261" s="135">
        <v>-1.9400000000000001E-2</v>
      </c>
      <c r="BC261" s="136"/>
      <c r="BD261" s="136"/>
      <c r="BE261" s="135">
        <v>-5.5100000000000003E-2</v>
      </c>
      <c r="BF261" s="135">
        <v>-2.5100000000000001E-2</v>
      </c>
      <c r="BG261" s="135">
        <v>-3.32E-2</v>
      </c>
      <c r="BH261" s="136"/>
      <c r="BI261" s="135">
        <v>9.0849999999999993E-3</v>
      </c>
      <c r="BJ261" s="135">
        <v>-3.4200000000000001E-2</v>
      </c>
      <c r="BK261" s="135">
        <v>-2.2800000000000001E-2</v>
      </c>
      <c r="BL261" s="135">
        <v>-7.3399999999999993E-2</v>
      </c>
      <c r="BM261" s="135">
        <v>-6.1000000000000004E-3</v>
      </c>
    </row>
    <row r="262" spans="1:65">
      <c r="A262">
        <v>123</v>
      </c>
      <c r="B262" s="128" t="s">
        <v>2752</v>
      </c>
      <c r="C262" s="137">
        <v>1.0014790000000001E-2</v>
      </c>
      <c r="D262" s="137">
        <v>9.0000000000000011E-3</v>
      </c>
      <c r="E262" s="137">
        <v>1.0028219999999999E-2</v>
      </c>
      <c r="F262" s="137">
        <v>5.9096929999999999E-2</v>
      </c>
      <c r="G262" s="137">
        <v>-1.5632730000000001E-2</v>
      </c>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7">
        <v>9.4929999999999997E-3</v>
      </c>
      <c r="AD262" s="138"/>
      <c r="AE262" s="138"/>
      <c r="AF262" s="138"/>
      <c r="AG262" s="138"/>
      <c r="AH262" s="138"/>
      <c r="AI262" s="137">
        <v>8.2810000000000002E-3</v>
      </c>
      <c r="AJ262" s="138"/>
      <c r="AK262" s="138"/>
      <c r="AL262" s="138"/>
      <c r="AM262" s="138"/>
      <c r="AN262" s="138"/>
      <c r="AO262" s="138"/>
      <c r="AP262" s="138"/>
      <c r="AQ262" s="138"/>
      <c r="AR262" s="138"/>
      <c r="AS262" s="137">
        <v>3.4834700000000003E-2</v>
      </c>
      <c r="AT262" s="138"/>
      <c r="AU262" s="138"/>
      <c r="AV262" s="137">
        <v>9.1909999999999995E-3</v>
      </c>
      <c r="AW262" s="138"/>
      <c r="AX262" s="138"/>
      <c r="AY262" s="138"/>
      <c r="AZ262" s="138"/>
      <c r="BA262" s="137">
        <v>3.8838699999999997E-2</v>
      </c>
      <c r="BB262" s="137">
        <v>3.2632500000000002E-2</v>
      </c>
      <c r="BC262" s="138"/>
      <c r="BD262" s="138"/>
      <c r="BE262" s="137">
        <v>5.8458199999999988E-2</v>
      </c>
      <c r="BF262" s="137">
        <v>3.2932799999999998E-2</v>
      </c>
      <c r="BG262" s="137">
        <v>2.6326200000000001E-2</v>
      </c>
      <c r="BH262" s="138"/>
      <c r="BI262" s="137">
        <v>2.3123000000000001E-2</v>
      </c>
      <c r="BJ262" s="137">
        <v>8.0079799999999993E-2</v>
      </c>
      <c r="BK262" s="137">
        <v>1.4414400000000001E-2</v>
      </c>
      <c r="BL262" s="137">
        <v>3.1831699999999997E-2</v>
      </c>
      <c r="BM262" s="137">
        <v>1.80179E-2</v>
      </c>
    </row>
    <row r="263" spans="1:65">
      <c r="A263">
        <v>122</v>
      </c>
      <c r="B263" s="128" t="s">
        <v>2753</v>
      </c>
      <c r="C263" s="135">
        <v>1.1605219999999999E-2</v>
      </c>
      <c r="D263" s="135">
        <v>4.3E-3</v>
      </c>
      <c r="E263" s="135">
        <v>1.1620790000000001E-2</v>
      </c>
      <c r="F263" s="135">
        <v>0.16968345000000001</v>
      </c>
      <c r="G263" s="135">
        <v>-0.10571414</v>
      </c>
      <c r="H263" s="136"/>
      <c r="I263" s="136"/>
      <c r="J263" s="136"/>
      <c r="K263" s="136"/>
      <c r="L263" s="136"/>
      <c r="M263" s="136"/>
      <c r="N263" s="136"/>
      <c r="O263" s="136"/>
      <c r="P263" s="136"/>
      <c r="Q263" s="136"/>
      <c r="R263" s="136"/>
      <c r="S263" s="136"/>
      <c r="T263" s="136"/>
      <c r="U263" s="136"/>
      <c r="V263" s="136"/>
      <c r="W263" s="136"/>
      <c r="X263" s="136"/>
      <c r="Y263" s="136"/>
      <c r="Z263" s="136"/>
      <c r="AA263" s="136"/>
      <c r="AB263" s="136"/>
      <c r="AC263" s="135">
        <v>1.1296E-2</v>
      </c>
      <c r="AD263" s="136"/>
      <c r="AE263" s="136"/>
      <c r="AF263" s="136"/>
      <c r="AG263" s="136"/>
      <c r="AH263" s="136"/>
      <c r="AI263" s="135">
        <v>-3.2599999999999997E-2</v>
      </c>
      <c r="AJ263" s="136"/>
      <c r="AK263" s="136"/>
      <c r="AL263" s="136"/>
      <c r="AM263" s="136"/>
      <c r="AN263" s="136"/>
      <c r="AO263" s="136"/>
      <c r="AP263" s="136"/>
      <c r="AQ263" s="136"/>
      <c r="AR263" s="136"/>
      <c r="AS263" s="135">
        <v>3.1426999999999997E-2</v>
      </c>
      <c r="AT263" s="136"/>
      <c r="AU263" s="136"/>
      <c r="AV263" s="135">
        <v>8.7775500000000006E-2</v>
      </c>
      <c r="AW263" s="136"/>
      <c r="AX263" s="136"/>
      <c r="AY263" s="136"/>
      <c r="AZ263" s="136"/>
      <c r="BA263" s="135">
        <v>5.4546900000000002E-2</v>
      </c>
      <c r="BB263" s="135">
        <v>7.5064599999999995E-2</v>
      </c>
      <c r="BC263" s="136"/>
      <c r="BD263" s="136"/>
      <c r="BE263" s="135">
        <v>0.10959430000000001</v>
      </c>
      <c r="BF263" s="135">
        <v>9.2179300000000006E-2</v>
      </c>
      <c r="BG263" s="135">
        <v>5.2745300000000002E-2</v>
      </c>
      <c r="BH263" s="136"/>
      <c r="BI263" s="135">
        <v>0.72305999999999993</v>
      </c>
      <c r="BJ263" s="135">
        <v>0.18551000000000001</v>
      </c>
      <c r="BK263" s="135">
        <v>2.4120699999999998E-2</v>
      </c>
      <c r="BL263" s="135">
        <v>0.36492999999999998</v>
      </c>
      <c r="BM263" s="135">
        <v>0.11960999999999999</v>
      </c>
    </row>
    <row r="264" spans="1:65">
      <c r="A264">
        <v>121</v>
      </c>
      <c r="B264" s="128" t="s">
        <v>2754</v>
      </c>
      <c r="C264" s="137">
        <v>1.0544660000000001E-2</v>
      </c>
      <c r="D264" s="137">
        <v>6.1000000000000004E-3</v>
      </c>
      <c r="E264" s="137">
        <v>1.05588E-2</v>
      </c>
      <c r="F264" s="137">
        <v>7.701965999999999E-2</v>
      </c>
      <c r="G264" s="137">
        <v>-3.037455E-2</v>
      </c>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7">
        <v>1.0296E-2</v>
      </c>
      <c r="AD264" s="138"/>
      <c r="AE264" s="138"/>
      <c r="AF264" s="138"/>
      <c r="AG264" s="138"/>
      <c r="AH264" s="138"/>
      <c r="AI264" s="137">
        <v>2.02191E-2</v>
      </c>
      <c r="AJ264" s="137">
        <v>1.42246E-2</v>
      </c>
      <c r="AK264" s="138"/>
      <c r="AL264" s="138"/>
      <c r="AM264" s="138"/>
      <c r="AN264" s="138"/>
      <c r="AO264" s="138"/>
      <c r="AP264" s="138"/>
      <c r="AQ264" s="138"/>
      <c r="AR264" s="138"/>
      <c r="AS264" s="137">
        <v>3.6034099999999999E-2</v>
      </c>
      <c r="AT264" s="138"/>
      <c r="AU264" s="138"/>
      <c r="AV264" s="137">
        <v>8.5881299999999994E-2</v>
      </c>
      <c r="AW264" s="138"/>
      <c r="AX264" s="138"/>
      <c r="AY264" s="138"/>
      <c r="AZ264" s="138"/>
      <c r="BA264" s="137">
        <v>4.2540300000000003E-2</v>
      </c>
      <c r="BB264" s="137">
        <v>3.4833000000000003E-2</v>
      </c>
      <c r="BC264" s="138"/>
      <c r="BD264" s="138"/>
      <c r="BE264" s="137">
        <v>7.9174899999999993E-2</v>
      </c>
      <c r="BF264" s="137">
        <v>5.0647900000000003E-2</v>
      </c>
      <c r="BG264" s="137">
        <v>7.9174899999999993E-2</v>
      </c>
      <c r="BH264" s="138"/>
      <c r="BI264" s="137">
        <v>-3.6299999999999999E-2</v>
      </c>
      <c r="BJ264" s="137">
        <v>9.2687699999999998E-2</v>
      </c>
      <c r="BK264" s="137">
        <v>1.9818800000000001E-2</v>
      </c>
      <c r="BL264" s="137">
        <v>0.13411000000000001</v>
      </c>
      <c r="BM264" s="137">
        <v>4.5643099999999999E-2</v>
      </c>
    </row>
    <row r="265" spans="1:65">
      <c r="A265">
        <v>120</v>
      </c>
      <c r="B265" s="128" t="s">
        <v>2755</v>
      </c>
      <c r="C265" s="135">
        <v>1.1074799999999999E-2</v>
      </c>
      <c r="D265" s="135">
        <v>7.8000000000000014E-3</v>
      </c>
      <c r="E265" s="135">
        <v>1.108965E-2</v>
      </c>
      <c r="F265" s="135">
        <v>-0.10088571</v>
      </c>
      <c r="G265" s="135">
        <v>4.1816389999999988E-2</v>
      </c>
      <c r="H265" s="136"/>
      <c r="I265" s="136"/>
      <c r="J265" s="136"/>
      <c r="K265" s="136"/>
      <c r="L265" s="136"/>
      <c r="M265" s="136"/>
      <c r="N265" s="136"/>
      <c r="O265" s="136"/>
      <c r="P265" s="136"/>
      <c r="Q265" s="136"/>
      <c r="R265" s="136"/>
      <c r="S265" s="136"/>
      <c r="T265" s="136"/>
      <c r="U265" s="136"/>
      <c r="V265" s="136"/>
      <c r="W265" s="136"/>
      <c r="X265" s="136"/>
      <c r="Y265" s="136"/>
      <c r="Z265" s="136"/>
      <c r="AA265" s="136"/>
      <c r="AB265" s="136"/>
      <c r="AC265" s="135">
        <v>1.0796E-2</v>
      </c>
      <c r="AD265" s="136"/>
      <c r="AE265" s="136"/>
      <c r="AF265" s="136"/>
      <c r="AG265" s="136"/>
      <c r="AH265" s="136"/>
      <c r="AI265" s="135">
        <v>9.9889999999999996E-3</v>
      </c>
      <c r="AJ265" s="135">
        <v>8.4760000000000009E-3</v>
      </c>
      <c r="AK265" s="136"/>
      <c r="AL265" s="136"/>
      <c r="AM265" s="136"/>
      <c r="AN265" s="136"/>
      <c r="AO265" s="136"/>
      <c r="AP265" s="136"/>
      <c r="AQ265" s="136"/>
      <c r="AR265" s="136"/>
      <c r="AS265" s="135">
        <v>1.5213600000000001E-2</v>
      </c>
      <c r="AT265" s="136"/>
      <c r="AU265" s="136"/>
      <c r="AV265" s="135">
        <v>-5.6099999999999997E-2</v>
      </c>
      <c r="AW265" s="136"/>
      <c r="AX265" s="136"/>
      <c r="AY265" s="136"/>
      <c r="AZ265" s="136"/>
      <c r="BA265" s="135">
        <v>2.1719499999999999E-2</v>
      </c>
      <c r="BB265" s="135">
        <v>-2.81E-2</v>
      </c>
      <c r="BC265" s="136"/>
      <c r="BD265" s="136"/>
      <c r="BE265" s="135">
        <v>1.5013500000000001E-2</v>
      </c>
      <c r="BF265" s="135">
        <v>-2.2499999999999999E-2</v>
      </c>
      <c r="BG265" s="135">
        <v>1.4413E-2</v>
      </c>
      <c r="BH265" s="136"/>
      <c r="BI265" s="135">
        <v>-8.4700000000000011E-2</v>
      </c>
      <c r="BJ265" s="135">
        <v>6.0540000000000004E-3</v>
      </c>
      <c r="BK265" s="135">
        <v>2.32E-3</v>
      </c>
      <c r="BL265" s="135">
        <v>-4.1900000000000007E-2</v>
      </c>
      <c r="BM265" s="135">
        <v>-2.7799999999999998E-2</v>
      </c>
    </row>
    <row r="266" spans="1:65">
      <c r="A266">
        <v>119</v>
      </c>
      <c r="B266" s="128" t="s">
        <v>2756</v>
      </c>
      <c r="C266" s="137">
        <v>1.1605219999999999E-2</v>
      </c>
      <c r="D266" s="137">
        <v>3.5000000000000001E-3</v>
      </c>
      <c r="E266" s="137">
        <v>1.1620790000000001E-2</v>
      </c>
      <c r="F266" s="137">
        <v>6.3030989999999995E-2</v>
      </c>
      <c r="G266" s="137">
        <v>-0.10717365</v>
      </c>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7">
        <v>1.1396E-2</v>
      </c>
      <c r="AD266" s="138"/>
      <c r="AE266" s="138"/>
      <c r="AF266" s="138"/>
      <c r="AG266" s="138"/>
      <c r="AH266" s="138"/>
      <c r="AI266" s="137">
        <v>1.0085999999999999E-2</v>
      </c>
      <c r="AJ266" s="137">
        <v>1.0388E-2</v>
      </c>
      <c r="AK266" s="138"/>
      <c r="AL266" s="138"/>
      <c r="AM266" s="138"/>
      <c r="AN266" s="138"/>
      <c r="AO266" s="138"/>
      <c r="AP266" s="138"/>
      <c r="AQ266" s="138"/>
      <c r="AR266" s="138"/>
      <c r="AS266" s="137">
        <v>4.1835900000000002E-2</v>
      </c>
      <c r="AT266" s="138"/>
      <c r="AU266" s="138"/>
      <c r="AV266" s="137">
        <v>9.9485599999999993E-2</v>
      </c>
      <c r="AW266" s="138"/>
      <c r="AX266" s="138"/>
      <c r="AY266" s="138"/>
      <c r="AZ266" s="138"/>
      <c r="BA266" s="137">
        <v>2.2219099999999999E-2</v>
      </c>
      <c r="BB266" s="137">
        <v>7.0860900000000004E-2</v>
      </c>
      <c r="BC266" s="138"/>
      <c r="BD266" s="138"/>
      <c r="BE266" s="137">
        <v>1.3111299999999999E-2</v>
      </c>
      <c r="BF266" s="137">
        <v>5.00431E-2</v>
      </c>
      <c r="BG266" s="137">
        <v>2.0317399999999999E-2</v>
      </c>
      <c r="BH266" s="138"/>
      <c r="BI266" s="137">
        <v>1.84158E-2</v>
      </c>
      <c r="BJ266" s="137">
        <v>7.7666899999999997E-2</v>
      </c>
      <c r="BK266" s="137">
        <v>3.1226799999999999E-2</v>
      </c>
      <c r="BL266" s="137">
        <v>0.10028629999999999</v>
      </c>
      <c r="BM266" s="137">
        <v>4.7540899999999997E-2</v>
      </c>
    </row>
    <row r="267" spans="1:65">
      <c r="A267">
        <v>118</v>
      </c>
      <c r="B267" s="128" t="s">
        <v>2757</v>
      </c>
      <c r="C267" s="135">
        <v>1.1074799999999999E-2</v>
      </c>
      <c r="D267" s="135">
        <v>5.1999999999999998E-3</v>
      </c>
      <c r="E267" s="135">
        <v>1.108965E-2</v>
      </c>
      <c r="F267" s="135">
        <v>0.11219919</v>
      </c>
      <c r="G267" s="135">
        <v>9.0971400000000001E-3</v>
      </c>
      <c r="H267" s="136"/>
      <c r="I267" s="136"/>
      <c r="J267" s="136"/>
      <c r="K267" s="136"/>
      <c r="L267" s="136"/>
      <c r="M267" s="136"/>
      <c r="N267" s="136"/>
      <c r="O267" s="136"/>
      <c r="P267" s="136"/>
      <c r="Q267" s="136"/>
      <c r="R267" s="136"/>
      <c r="S267" s="136"/>
      <c r="T267" s="136"/>
      <c r="U267" s="136"/>
      <c r="V267" s="136"/>
      <c r="W267" s="136"/>
      <c r="X267" s="136"/>
      <c r="Y267" s="136"/>
      <c r="Z267" s="136"/>
      <c r="AA267" s="136"/>
      <c r="AB267" s="136"/>
      <c r="AC267" s="135">
        <v>1.0897E-2</v>
      </c>
      <c r="AD267" s="136"/>
      <c r="AE267" s="136"/>
      <c r="AF267" s="136"/>
      <c r="AG267" s="136"/>
      <c r="AH267" s="136"/>
      <c r="AI267" s="135">
        <v>7.4660000000000004E-3</v>
      </c>
      <c r="AJ267" s="135">
        <v>6.1539999999999997E-3</v>
      </c>
      <c r="AK267" s="136"/>
      <c r="AL267" s="136"/>
      <c r="AM267" s="136"/>
      <c r="AN267" s="136"/>
      <c r="AO267" s="136"/>
      <c r="AP267" s="136"/>
      <c r="AQ267" s="136"/>
      <c r="AR267" s="136"/>
      <c r="AS267" s="135">
        <v>6.9062299999999993E-2</v>
      </c>
      <c r="AT267" s="136"/>
      <c r="AU267" s="136"/>
      <c r="AV267" s="135">
        <v>4.7242600000000003E-2</v>
      </c>
      <c r="AW267" s="136"/>
      <c r="AX267" s="136"/>
      <c r="AY267" s="136"/>
      <c r="AZ267" s="136"/>
      <c r="BA267" s="135">
        <v>6.1054999999999998E-2</v>
      </c>
      <c r="BB267" s="135">
        <v>9.0481599999999995E-2</v>
      </c>
      <c r="BC267" s="136"/>
      <c r="BD267" s="136"/>
      <c r="BE267" s="135">
        <v>9.0681799999999993E-2</v>
      </c>
      <c r="BF267" s="135">
        <v>5.3348100000000002E-2</v>
      </c>
      <c r="BG267" s="135">
        <v>6.4658199999999999E-2</v>
      </c>
      <c r="BH267" s="136"/>
      <c r="BI267" s="135">
        <v>7.216510000000001E-2</v>
      </c>
      <c r="BJ267" s="135">
        <v>6.4357999999999999E-2</v>
      </c>
      <c r="BK267" s="135">
        <v>3.8134300000000003E-2</v>
      </c>
      <c r="BL267" s="135">
        <v>0.15001</v>
      </c>
      <c r="BM267" s="135">
        <v>6.2456299999999999E-2</v>
      </c>
    </row>
    <row r="268" spans="1:65">
      <c r="A268">
        <v>117</v>
      </c>
      <c r="B268" s="128" t="s">
        <v>2758</v>
      </c>
      <c r="C268" s="137">
        <v>1.213592E-2</v>
      </c>
      <c r="D268" s="137">
        <v>4.4000000000000003E-3</v>
      </c>
      <c r="E268" s="137">
        <v>1.21522E-2</v>
      </c>
      <c r="F268" s="137">
        <v>1.034581E-2</v>
      </c>
      <c r="G268" s="137">
        <v>4.0136000000000002E-4</v>
      </c>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7">
        <v>1.1795999999999999E-2</v>
      </c>
      <c r="AD268" s="138"/>
      <c r="AE268" s="138"/>
      <c r="AF268" s="138"/>
      <c r="AG268" s="138"/>
      <c r="AH268" s="138"/>
      <c r="AI268" s="137">
        <v>4.1434100000000001E-2</v>
      </c>
      <c r="AJ268" s="137">
        <v>5.3043600000000003E-2</v>
      </c>
      <c r="AK268" s="138"/>
      <c r="AL268" s="138"/>
      <c r="AM268" s="138"/>
      <c r="AN268" s="138"/>
      <c r="AO268" s="138"/>
      <c r="AP268" s="138"/>
      <c r="AQ268" s="138"/>
      <c r="AR268" s="138"/>
      <c r="AS268" s="137">
        <v>3.4028000000000003E-2</v>
      </c>
      <c r="AT268" s="138"/>
      <c r="AU268" s="138"/>
      <c r="AV268" s="137">
        <v>1.7314199999999998E-2</v>
      </c>
      <c r="AW268" s="138"/>
      <c r="AX268" s="138"/>
      <c r="AY268" s="138"/>
      <c r="AZ268" s="138"/>
      <c r="BA268" s="137">
        <v>8.9730000000000001E-3</v>
      </c>
      <c r="BB268" s="137">
        <v>1.7114000000000001E-2</v>
      </c>
      <c r="BC268" s="138"/>
      <c r="BD268" s="138"/>
      <c r="BE268" s="137">
        <v>1.35111E-2</v>
      </c>
      <c r="BF268" s="137">
        <v>-1.6500000000000001E-2</v>
      </c>
      <c r="BG268" s="137">
        <v>2.016E-3</v>
      </c>
      <c r="BH268" s="138"/>
      <c r="BI268" s="137">
        <v>-3.1300000000000001E-2</v>
      </c>
      <c r="BJ268" s="137">
        <v>5.9480000000000002E-3</v>
      </c>
      <c r="BK268" s="137">
        <v>2.4219899999999999E-2</v>
      </c>
      <c r="BL268" s="137">
        <v>7.426110000000001E-2</v>
      </c>
      <c r="BM268" s="137">
        <v>-1.8599999999999998E-2</v>
      </c>
    </row>
    <row r="269" spans="1:65">
      <c r="A269">
        <v>116</v>
      </c>
      <c r="B269" s="128" t="s">
        <v>2759</v>
      </c>
      <c r="C269" s="135">
        <v>1.1074799999999999E-2</v>
      </c>
      <c r="D269" s="135">
        <v>8.0000000000000004E-4</v>
      </c>
      <c r="E269" s="135">
        <v>1.108965E-2</v>
      </c>
      <c r="F269" s="135">
        <v>8.0471699999999993E-3</v>
      </c>
      <c r="G269" s="135">
        <v>1.8208199999999999E-3</v>
      </c>
      <c r="H269" s="136"/>
      <c r="I269" s="136"/>
      <c r="J269" s="136"/>
      <c r="K269" s="136"/>
      <c r="L269" s="136"/>
      <c r="M269" s="136"/>
      <c r="N269" s="136"/>
      <c r="O269" s="136"/>
      <c r="P269" s="136"/>
      <c r="Q269" s="136"/>
      <c r="R269" s="136"/>
      <c r="S269" s="136"/>
      <c r="T269" s="136"/>
      <c r="U269" s="136"/>
      <c r="V269" s="136"/>
      <c r="W269" s="136"/>
      <c r="X269" s="136"/>
      <c r="Y269" s="136"/>
      <c r="Z269" s="136"/>
      <c r="AA269" s="136"/>
      <c r="AB269" s="136"/>
      <c r="AC269" s="135">
        <v>1.0695E-2</v>
      </c>
      <c r="AD269" s="136"/>
      <c r="AE269" s="136"/>
      <c r="AF269" s="136"/>
      <c r="AG269" s="136"/>
      <c r="AH269" s="136"/>
      <c r="AI269" s="135">
        <v>9.1809999999999999E-3</v>
      </c>
      <c r="AJ269" s="135">
        <v>9.1820000000000009E-3</v>
      </c>
      <c r="AK269" s="136"/>
      <c r="AL269" s="136"/>
      <c r="AM269" s="136"/>
      <c r="AN269" s="136"/>
      <c r="AO269" s="136"/>
      <c r="AP269" s="136"/>
      <c r="AQ269" s="136"/>
      <c r="AR269" s="136"/>
      <c r="AS269" s="135">
        <v>1.009E-2</v>
      </c>
      <c r="AT269" s="136"/>
      <c r="AU269" s="136"/>
      <c r="AV269" s="135">
        <v>3.0227199999999999E-2</v>
      </c>
      <c r="AW269" s="136"/>
      <c r="AX269" s="136"/>
      <c r="AY269" s="136"/>
      <c r="AZ269" s="136"/>
      <c r="BA269" s="135">
        <v>-1.47E-2</v>
      </c>
      <c r="BB269" s="135">
        <v>-1.37E-2</v>
      </c>
      <c r="BC269" s="136"/>
      <c r="BD269" s="136"/>
      <c r="BE269" s="135">
        <v>1.20108E-2</v>
      </c>
      <c r="BF269" s="135">
        <v>1.2099999999999999E-3</v>
      </c>
      <c r="BG269" s="135">
        <v>1.9017099999999999E-2</v>
      </c>
      <c r="BH269" s="136"/>
      <c r="BI269" s="135">
        <v>-4.9500000000000002E-2</v>
      </c>
      <c r="BJ269" s="135">
        <v>3.2000000000000003E-4</v>
      </c>
      <c r="BK269" s="135">
        <v>5.2459999999999998E-3</v>
      </c>
      <c r="BL269" s="135">
        <v>8.4476200000000001E-2</v>
      </c>
      <c r="BM269" s="135">
        <v>-6.6E-3</v>
      </c>
    </row>
    <row r="270" spans="1:65">
      <c r="A270">
        <v>115</v>
      </c>
      <c r="B270" s="128" t="s">
        <v>2760</v>
      </c>
      <c r="C270" s="137">
        <v>1.048315E-2</v>
      </c>
      <c r="D270" s="137">
        <v>2.5999999999999999E-3</v>
      </c>
      <c r="E270" s="137">
        <v>1.048842E-2</v>
      </c>
      <c r="F270" s="137">
        <v>0.11234883</v>
      </c>
      <c r="G270" s="137">
        <v>-2.0054220000000001E-2</v>
      </c>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7">
        <v>1.0196E-2</v>
      </c>
      <c r="AD270" s="138"/>
      <c r="AE270" s="138"/>
      <c r="AF270" s="138"/>
      <c r="AG270" s="138"/>
      <c r="AH270" s="138"/>
      <c r="AI270" s="137">
        <v>2.7426099999999998E-2</v>
      </c>
      <c r="AJ270" s="137">
        <v>3.4332599999999998E-2</v>
      </c>
      <c r="AK270" s="138"/>
      <c r="AL270" s="138"/>
      <c r="AM270" s="138"/>
      <c r="AN270" s="138"/>
      <c r="AO270" s="138"/>
      <c r="AP270" s="138"/>
      <c r="AQ270" s="138"/>
      <c r="AR270" s="138"/>
      <c r="AS270" s="137">
        <v>9.5090599999999997E-2</v>
      </c>
      <c r="AT270" s="138"/>
      <c r="AU270" s="138"/>
      <c r="AV270" s="137">
        <v>4.7244899999999999E-2</v>
      </c>
      <c r="AW270" s="138"/>
      <c r="AX270" s="138"/>
      <c r="AY270" s="138"/>
      <c r="AZ270" s="138"/>
      <c r="BA270" s="137">
        <v>4.4041900000000002E-2</v>
      </c>
      <c r="BB270" s="137">
        <v>8.0977099999999996E-2</v>
      </c>
      <c r="BC270" s="138"/>
      <c r="BD270" s="138"/>
      <c r="BE270" s="137">
        <v>7.2669200000000003E-2</v>
      </c>
      <c r="BF270" s="137">
        <v>3.2130600000000002E-2</v>
      </c>
      <c r="BG270" s="137">
        <v>3.4733100000000003E-2</v>
      </c>
      <c r="BH270" s="138"/>
      <c r="BI270" s="137">
        <v>8.3379399999999992E-2</v>
      </c>
      <c r="BJ270" s="137">
        <v>3.79361E-2</v>
      </c>
      <c r="BK270" s="137">
        <v>1.2411800000000001E-2</v>
      </c>
      <c r="BL270" s="137">
        <v>0.11321000000000001</v>
      </c>
      <c r="BM270" s="137">
        <v>4.3341200000000003E-2</v>
      </c>
    </row>
    <row r="271" spans="1:65">
      <c r="A271">
        <v>114</v>
      </c>
      <c r="B271" s="128" t="s">
        <v>2761</v>
      </c>
      <c r="C271" s="135">
        <v>1.036893E-2</v>
      </c>
      <c r="D271" s="135">
        <v>1.8E-3</v>
      </c>
      <c r="E271" s="135">
        <v>1.0382860000000001E-2</v>
      </c>
      <c r="F271" s="135">
        <v>-4.6487210000000001E-2</v>
      </c>
      <c r="G271" s="135">
        <v>6.7775299999999997E-2</v>
      </c>
      <c r="H271" s="136"/>
      <c r="I271" s="136"/>
      <c r="J271" s="136"/>
      <c r="K271" s="136"/>
      <c r="L271" s="136"/>
      <c r="M271" s="136"/>
      <c r="N271" s="136"/>
      <c r="O271" s="136"/>
      <c r="P271" s="136"/>
      <c r="Q271" s="136"/>
      <c r="R271" s="136"/>
      <c r="S271" s="136"/>
      <c r="T271" s="136"/>
      <c r="U271" s="136"/>
      <c r="V271" s="136"/>
      <c r="W271" s="136"/>
      <c r="X271" s="136"/>
      <c r="Y271" s="136"/>
      <c r="Z271" s="136"/>
      <c r="AA271" s="136"/>
      <c r="AB271" s="136"/>
      <c r="AC271" s="135">
        <v>1.0196E-2</v>
      </c>
      <c r="AD271" s="136"/>
      <c r="AE271" s="136"/>
      <c r="AF271" s="136"/>
      <c r="AG271" s="136"/>
      <c r="AH271" s="136"/>
      <c r="AI271" s="135">
        <v>2.2021200000000001E-2</v>
      </c>
      <c r="AJ271" s="135">
        <v>2.86276E-2</v>
      </c>
      <c r="AK271" s="136"/>
      <c r="AL271" s="136"/>
      <c r="AM271" s="136"/>
      <c r="AN271" s="136"/>
      <c r="AO271" s="136"/>
      <c r="AP271" s="136"/>
      <c r="AQ271" s="136"/>
      <c r="AR271" s="136"/>
      <c r="AS271" s="135">
        <v>-6.83E-2</v>
      </c>
      <c r="AT271" s="136"/>
      <c r="AU271" s="136"/>
      <c r="AV271" s="135">
        <v>-4.0000000000000001E-3</v>
      </c>
      <c r="AW271" s="136"/>
      <c r="AX271" s="136"/>
      <c r="AY271" s="136"/>
      <c r="AZ271" s="136"/>
      <c r="BA271" s="135">
        <v>-4.48E-2</v>
      </c>
      <c r="BB271" s="135">
        <v>-6.4199999999999993E-2</v>
      </c>
      <c r="BC271" s="136"/>
      <c r="BD271" s="136"/>
      <c r="BE271" s="135">
        <v>-8.6800000000000002E-2</v>
      </c>
      <c r="BF271" s="135">
        <v>-6.5199999999999994E-2</v>
      </c>
      <c r="BG271" s="135">
        <v>-3.85E-2</v>
      </c>
      <c r="BH271" s="136"/>
      <c r="BI271" s="135">
        <v>-5.28E-2</v>
      </c>
      <c r="BJ271" s="135">
        <v>-8.199999999999999E-3</v>
      </c>
      <c r="BK271" s="135">
        <v>-1.9E-3</v>
      </c>
      <c r="BL271" s="135">
        <v>-4.24E-2</v>
      </c>
      <c r="BM271" s="135">
        <v>-6.8699999999999997E-2</v>
      </c>
    </row>
    <row r="272" spans="1:65">
      <c r="A272">
        <v>113</v>
      </c>
      <c r="B272" s="128" t="s">
        <v>2762</v>
      </c>
      <c r="C272" s="137">
        <v>1.1226409999999999E-2</v>
      </c>
      <c r="D272" s="137">
        <v>3.0000000000000001E-3</v>
      </c>
      <c r="E272" s="137">
        <v>1.1233150000000001E-2</v>
      </c>
      <c r="F272" s="137">
        <v>-2.7122739999999999E-2</v>
      </c>
      <c r="G272" s="137">
        <v>-4.0509910000000003E-2</v>
      </c>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7">
        <v>1.0895999999999999E-2</v>
      </c>
      <c r="AD272" s="138"/>
      <c r="AE272" s="138"/>
      <c r="AF272" s="138"/>
      <c r="AG272" s="138"/>
      <c r="AH272" s="138"/>
      <c r="AI272" s="137">
        <v>1.5713899999999999E-2</v>
      </c>
      <c r="AJ272" s="137">
        <v>1.8416399999999999E-2</v>
      </c>
      <c r="AK272" s="138"/>
      <c r="AL272" s="138"/>
      <c r="AM272" s="138"/>
      <c r="AN272" s="138"/>
      <c r="AO272" s="138"/>
      <c r="AP272" s="138"/>
      <c r="AQ272" s="138"/>
      <c r="AR272" s="138"/>
      <c r="AS272" s="137">
        <v>1.0694E-2</v>
      </c>
      <c r="AT272" s="138"/>
      <c r="AU272" s="138"/>
      <c r="AV272" s="137">
        <v>2.8125000000000001E-2</v>
      </c>
      <c r="AW272" s="138"/>
      <c r="AX272" s="138"/>
      <c r="AY272" s="138"/>
      <c r="AZ272" s="138"/>
      <c r="BA272" s="137">
        <v>1.0089000000000001E-2</v>
      </c>
      <c r="BB272" s="137">
        <v>-1.38E-2</v>
      </c>
      <c r="BC272" s="138"/>
      <c r="BD272" s="138"/>
      <c r="BE272" s="137">
        <v>-3.8E-3</v>
      </c>
      <c r="BF272" s="137">
        <v>1.513E-3</v>
      </c>
      <c r="BG272" s="137">
        <v>9.2810000000000011E-3</v>
      </c>
      <c r="BH272" s="138"/>
      <c r="BI272" s="137">
        <v>-1.52E-2</v>
      </c>
      <c r="BJ272" s="137">
        <v>-1.7500000000000002E-2</v>
      </c>
      <c r="BK272" s="137">
        <v>5.5949799999999987E-2</v>
      </c>
      <c r="BL272" s="137">
        <v>2.9025800000000001E-2</v>
      </c>
      <c r="BM272" s="137">
        <v>-4.7999999999999996E-3</v>
      </c>
    </row>
    <row r="273" spans="1:65">
      <c r="A273">
        <v>112</v>
      </c>
      <c r="B273" s="128" t="s">
        <v>2763</v>
      </c>
      <c r="C273" s="135">
        <v>1.087221E-2</v>
      </c>
      <c r="D273" s="135">
        <v>3.8E-3</v>
      </c>
      <c r="E273" s="135">
        <v>1.08612E-2</v>
      </c>
      <c r="F273" s="135">
        <v>7.3778679999999999E-2</v>
      </c>
      <c r="G273" s="135">
        <v>-4.0532659999999998E-2</v>
      </c>
      <c r="H273" s="136"/>
      <c r="I273" s="136"/>
      <c r="J273" s="136"/>
      <c r="K273" s="136"/>
      <c r="L273" s="136"/>
      <c r="M273" s="136"/>
      <c r="N273" s="136"/>
      <c r="O273" s="136"/>
      <c r="P273" s="136"/>
      <c r="Q273" s="136"/>
      <c r="R273" s="136"/>
      <c r="S273" s="136"/>
      <c r="T273" s="136"/>
      <c r="U273" s="136"/>
      <c r="V273" s="136"/>
      <c r="W273" s="136"/>
      <c r="X273" s="136"/>
      <c r="Y273" s="136"/>
      <c r="Z273" s="136"/>
      <c r="AA273" s="136"/>
      <c r="AB273" s="136"/>
      <c r="AC273" s="135">
        <v>1.0596E-2</v>
      </c>
      <c r="AD273" s="136"/>
      <c r="AE273" s="136"/>
      <c r="AF273" s="136"/>
      <c r="AG273" s="136"/>
      <c r="AH273" s="136"/>
      <c r="AI273" s="135">
        <v>-8.1000000000000013E-3</v>
      </c>
      <c r="AJ273" s="135">
        <v>-1.6799999999999999E-2</v>
      </c>
      <c r="AK273" s="136"/>
      <c r="AL273" s="136"/>
      <c r="AM273" s="136"/>
      <c r="AN273" s="136"/>
      <c r="AO273" s="136"/>
      <c r="AP273" s="136"/>
      <c r="AQ273" s="136"/>
      <c r="AR273" s="136"/>
      <c r="AS273" s="135">
        <v>5.8753899999999998E-2</v>
      </c>
      <c r="AT273" s="136"/>
      <c r="AU273" s="136"/>
      <c r="AV273" s="135">
        <v>7.6870599999999997E-2</v>
      </c>
      <c r="AW273" s="136"/>
      <c r="AX273" s="136"/>
      <c r="AY273" s="136"/>
      <c r="AZ273" s="136"/>
      <c r="BA273" s="135">
        <v>3.0528E-2</v>
      </c>
      <c r="BB273" s="135">
        <v>6.0155199999999999E-2</v>
      </c>
      <c r="BC273" s="136"/>
      <c r="BD273" s="136"/>
      <c r="BE273" s="135">
        <v>6.3658400000000004E-2</v>
      </c>
      <c r="BF273" s="135">
        <v>5.7252600000000001E-2</v>
      </c>
      <c r="BG273" s="135">
        <v>6.5159800000000004E-2</v>
      </c>
      <c r="BH273" s="136"/>
      <c r="BI273" s="135">
        <v>3.9336099999999999E-2</v>
      </c>
      <c r="BJ273" s="135">
        <v>7.3967900000000003E-2</v>
      </c>
      <c r="BK273" s="135">
        <v>2.4022000000000002E-2</v>
      </c>
      <c r="BL273" s="135">
        <v>0.16281000000000001</v>
      </c>
      <c r="BM273" s="135">
        <v>3.8435299999999999E-2</v>
      </c>
    </row>
    <row r="274" spans="1:65">
      <c r="A274">
        <v>111</v>
      </c>
      <c r="B274" s="128" t="s">
        <v>2764</v>
      </c>
      <c r="C274" s="137">
        <v>8.6648100000000002E-3</v>
      </c>
      <c r="D274" s="137">
        <v>3.3E-3</v>
      </c>
      <c r="E274" s="137">
        <v>8.6508399999999999E-3</v>
      </c>
      <c r="F274" s="137">
        <v>3.079165E-2</v>
      </c>
      <c r="G274" s="137">
        <v>-8.8583299999999993E-3</v>
      </c>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7">
        <v>8.4969999999999993E-3</v>
      </c>
      <c r="AD274" s="138"/>
      <c r="AE274" s="138"/>
      <c r="AF274" s="138"/>
      <c r="AG274" s="138"/>
      <c r="AH274" s="138"/>
      <c r="AI274" s="137">
        <v>-4.8999999999999998E-3</v>
      </c>
      <c r="AJ274" s="137">
        <v>-1.0999999999999999E-2</v>
      </c>
      <c r="AK274" s="138"/>
      <c r="AL274" s="138"/>
      <c r="AM274" s="138"/>
      <c r="AN274" s="138"/>
      <c r="AO274" s="138"/>
      <c r="AP274" s="138"/>
      <c r="AQ274" s="138"/>
      <c r="AR274" s="138"/>
      <c r="AS274" s="137">
        <v>3.1936699999999998E-2</v>
      </c>
      <c r="AT274" s="138"/>
      <c r="AU274" s="138"/>
      <c r="AV274" s="137">
        <v>-2.1899999999999999E-2</v>
      </c>
      <c r="AW274" s="138"/>
      <c r="AX274" s="138"/>
      <c r="AY274" s="138"/>
      <c r="AZ274" s="138"/>
      <c r="BA274" s="137">
        <v>2.37273E-2</v>
      </c>
      <c r="BB274" s="137">
        <v>4.1748100000000003E-2</v>
      </c>
      <c r="BC274" s="138"/>
      <c r="BD274" s="138"/>
      <c r="BE274" s="137">
        <v>4.1147400000000001E-2</v>
      </c>
      <c r="BF274" s="137">
        <v>2.9834300000000001E-2</v>
      </c>
      <c r="BG274" s="137">
        <v>5.7466200000000002E-2</v>
      </c>
      <c r="BH274" s="138"/>
      <c r="BI274" s="137">
        <v>0.11001</v>
      </c>
      <c r="BJ274" s="137">
        <v>6.2572099999999992E-2</v>
      </c>
      <c r="BK274" s="137">
        <v>1.8821600000000001E-2</v>
      </c>
      <c r="BL274" s="137">
        <v>0.18451999999999999</v>
      </c>
      <c r="BM274" s="137">
        <v>2.8132399999999998E-2</v>
      </c>
    </row>
    <row r="275" spans="1:65">
      <c r="A275">
        <v>110</v>
      </c>
      <c r="B275" s="128" t="s">
        <v>2765</v>
      </c>
      <c r="C275" s="135">
        <v>1.0504070000000001E-2</v>
      </c>
      <c r="D275" s="135">
        <v>2.5000000000000001E-3</v>
      </c>
      <c r="E275" s="135">
        <v>1.052056E-2</v>
      </c>
      <c r="F275" s="135">
        <v>-2.5172170000000001E-2</v>
      </c>
      <c r="G275" s="135">
        <v>2.229536E-2</v>
      </c>
      <c r="H275" s="136"/>
      <c r="I275" s="136"/>
      <c r="J275" s="136"/>
      <c r="K275" s="136"/>
      <c r="L275" s="136"/>
      <c r="M275" s="136"/>
      <c r="N275" s="136"/>
      <c r="O275" s="136"/>
      <c r="P275" s="136"/>
      <c r="Q275" s="136"/>
      <c r="R275" s="136"/>
      <c r="S275" s="136"/>
      <c r="T275" s="136"/>
      <c r="U275" s="136"/>
      <c r="V275" s="136"/>
      <c r="W275" s="136"/>
      <c r="X275" s="136"/>
      <c r="Y275" s="136"/>
      <c r="Z275" s="136"/>
      <c r="AA275" s="136"/>
      <c r="AB275" s="136"/>
      <c r="AC275" s="135">
        <v>1.0297000000000001E-2</v>
      </c>
      <c r="AD275" s="136"/>
      <c r="AE275" s="136"/>
      <c r="AF275" s="136"/>
      <c r="AG275" s="136"/>
      <c r="AH275" s="136"/>
      <c r="AI275" s="135">
        <v>8.4799999999999997E-3</v>
      </c>
      <c r="AJ275" s="135">
        <v>8.0759999999999998E-3</v>
      </c>
      <c r="AK275" s="136"/>
      <c r="AL275" s="136"/>
      <c r="AM275" s="136"/>
      <c r="AN275" s="136"/>
      <c r="AO275" s="136"/>
      <c r="AP275" s="136"/>
      <c r="AQ275" s="136"/>
      <c r="AR275" s="136"/>
      <c r="AS275" s="135">
        <v>8.5800000000000008E-3</v>
      </c>
      <c r="AT275" s="136"/>
      <c r="AU275" s="136"/>
      <c r="AV275" s="135">
        <v>-1.5E-3</v>
      </c>
      <c r="AW275" s="136"/>
      <c r="AX275" s="136"/>
      <c r="AY275" s="136"/>
      <c r="AZ275" s="136"/>
      <c r="BA275" s="135">
        <v>5.9560000000000004E-3</v>
      </c>
      <c r="BB275" s="135">
        <v>1.21114E-2</v>
      </c>
      <c r="BC275" s="136"/>
      <c r="BD275" s="136"/>
      <c r="BE275" s="135">
        <v>1.2611900000000001E-2</v>
      </c>
      <c r="BF275" s="135">
        <v>5.4000000000000001E-4</v>
      </c>
      <c r="BG275" s="135">
        <v>1.7016099999999999E-2</v>
      </c>
      <c r="BH275" s="136"/>
      <c r="BI275" s="135">
        <v>-2.3900000000000001E-2</v>
      </c>
      <c r="BJ275" s="135">
        <v>1.1210599999999999E-2</v>
      </c>
      <c r="BK275" s="135">
        <v>4.2389999999999997E-3</v>
      </c>
      <c r="BL275" s="135">
        <v>-2.7099999999999999E-2</v>
      </c>
      <c r="BM275" s="135">
        <v>4.6430000000000004E-3</v>
      </c>
    </row>
    <row r="276" spans="1:65">
      <c r="A276">
        <v>109</v>
      </c>
      <c r="B276" s="128" t="s">
        <v>2766</v>
      </c>
      <c r="C276" s="137">
        <v>7.8887599999999999E-3</v>
      </c>
      <c r="D276" s="137">
        <v>1.4E-3</v>
      </c>
      <c r="E276" s="137">
        <v>7.8658099999999991E-3</v>
      </c>
      <c r="F276" s="137">
        <v>6.4505000000000014E-3</v>
      </c>
      <c r="G276" s="137">
        <v>9.4684999999999995E-3</v>
      </c>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7">
        <v>7.7970000000000001E-3</v>
      </c>
      <c r="AD276" s="138"/>
      <c r="AE276" s="138"/>
      <c r="AF276" s="138"/>
      <c r="AG276" s="138"/>
      <c r="AH276" s="138"/>
      <c r="AI276" s="137">
        <v>4.4549999999999998E-3</v>
      </c>
      <c r="AJ276" s="137">
        <v>3.2399999999999998E-3</v>
      </c>
      <c r="AK276" s="138"/>
      <c r="AL276" s="137">
        <v>-6.4000000000000003E-3</v>
      </c>
      <c r="AM276" s="138"/>
      <c r="AN276" s="138"/>
      <c r="AO276" s="138"/>
      <c r="AP276" s="138"/>
      <c r="AQ276" s="138"/>
      <c r="AR276" s="138"/>
      <c r="AS276" s="137">
        <v>-4.0000000000000001E-3</v>
      </c>
      <c r="AT276" s="138"/>
      <c r="AU276" s="138"/>
      <c r="AV276" s="137">
        <v>-3.5000000000000001E-3</v>
      </c>
      <c r="AW276" s="138"/>
      <c r="AX276" s="138"/>
      <c r="AY276" s="138"/>
      <c r="AZ276" s="138"/>
      <c r="BA276" s="137">
        <v>1.7021499999999998E-2</v>
      </c>
      <c r="BB276" s="137">
        <v>3.6245800000000002E-2</v>
      </c>
      <c r="BC276" s="138"/>
      <c r="BD276" s="138"/>
      <c r="BE276" s="137">
        <v>4.2529999999999998E-3</v>
      </c>
      <c r="BF276" s="137">
        <v>1.9624800000000001E-2</v>
      </c>
      <c r="BG276" s="137">
        <v>1.94246E-2</v>
      </c>
      <c r="BH276" s="138"/>
      <c r="BI276" s="137">
        <v>-1.2999999999999999E-3</v>
      </c>
      <c r="BJ276" s="137">
        <v>2.8335900000000001E-2</v>
      </c>
      <c r="BK276" s="137">
        <v>6.1760000000000001E-3</v>
      </c>
      <c r="BL276" s="137">
        <v>-3.8899999999999997E-2</v>
      </c>
      <c r="BM276" s="137">
        <v>2.3429599999999998E-2</v>
      </c>
    </row>
    <row r="277" spans="1:65">
      <c r="A277">
        <v>108</v>
      </c>
      <c r="B277" s="128" t="s">
        <v>2767</v>
      </c>
      <c r="C277" s="135">
        <v>9.2555600000000012E-3</v>
      </c>
      <c r="D277" s="135">
        <v>3.0999999999999999E-3</v>
      </c>
      <c r="E277" s="135">
        <v>9.2713199999999996E-3</v>
      </c>
      <c r="F277" s="135">
        <v>-4.1156669999999999E-2</v>
      </c>
      <c r="G277" s="135">
        <v>1.416333E-2</v>
      </c>
      <c r="H277" s="136"/>
      <c r="I277" s="136"/>
      <c r="J277" s="136"/>
      <c r="K277" s="136"/>
      <c r="L277" s="136"/>
      <c r="M277" s="136"/>
      <c r="N277" s="136"/>
      <c r="O277" s="136"/>
      <c r="P277" s="136"/>
      <c r="Q277" s="136"/>
      <c r="R277" s="136"/>
      <c r="S277" s="136"/>
      <c r="T277" s="136"/>
      <c r="U277" s="136"/>
      <c r="V277" s="136"/>
      <c r="W277" s="136"/>
      <c r="X277" s="136"/>
      <c r="Y277" s="136"/>
      <c r="Z277" s="136"/>
      <c r="AA277" s="136"/>
      <c r="AB277" s="136"/>
      <c r="AC277" s="135">
        <v>9.0969999999999992E-3</v>
      </c>
      <c r="AD277" s="136"/>
      <c r="AE277" s="136"/>
      <c r="AF277" s="136"/>
      <c r="AG277" s="136"/>
      <c r="AH277" s="136"/>
      <c r="AI277" s="135">
        <v>-8.1000000000000013E-3</v>
      </c>
      <c r="AJ277" s="135">
        <v>-1.6E-2</v>
      </c>
      <c r="AK277" s="136"/>
      <c r="AL277" s="135">
        <v>-1.2999999999999999E-2</v>
      </c>
      <c r="AM277" s="136"/>
      <c r="AN277" s="136"/>
      <c r="AO277" s="136"/>
      <c r="AP277" s="136"/>
      <c r="AQ277" s="136"/>
      <c r="AR277" s="136"/>
      <c r="AS277" s="135">
        <v>-2.5399999999999999E-2</v>
      </c>
      <c r="AT277" s="136"/>
      <c r="AU277" s="136"/>
      <c r="AV277" s="135">
        <v>5.4580000000000002E-3</v>
      </c>
      <c r="AW277" s="136"/>
      <c r="AX277" s="136"/>
      <c r="AY277" s="136"/>
      <c r="AZ277" s="136"/>
      <c r="BA277" s="135">
        <v>-3.2599999999999997E-2</v>
      </c>
      <c r="BB277" s="135">
        <v>-3.44E-2</v>
      </c>
      <c r="BC277" s="136"/>
      <c r="BD277" s="136"/>
      <c r="BE277" s="135">
        <v>-2.6499999999999999E-2</v>
      </c>
      <c r="BF277" s="135">
        <v>1.516E-3</v>
      </c>
      <c r="BG277" s="135">
        <v>-1.2500000000000001E-2</v>
      </c>
      <c r="BH277" s="136"/>
      <c r="BI277" s="135">
        <v>8.5909999999999997E-3</v>
      </c>
      <c r="BJ277" s="135">
        <v>2.5928E-2</v>
      </c>
      <c r="BK277" s="135">
        <v>3.8409999999999998E-3</v>
      </c>
      <c r="BL277" s="135">
        <v>-0.15809999999999999</v>
      </c>
      <c r="BM277" s="135">
        <v>-1.9599999999999999E-2</v>
      </c>
    </row>
    <row r="278" spans="1:65">
      <c r="A278">
        <v>107</v>
      </c>
      <c r="B278" s="128" t="s">
        <v>2768</v>
      </c>
      <c r="C278" s="137">
        <v>8.11687E-3</v>
      </c>
      <c r="D278" s="137">
        <v>-2.3E-3</v>
      </c>
      <c r="E278" s="137">
        <v>8.0886899999999991E-3</v>
      </c>
      <c r="F278" s="137">
        <v>3.0058300000000001E-3</v>
      </c>
      <c r="G278" s="137">
        <v>1.9884700000000002E-2</v>
      </c>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7">
        <v>8.2100999999999997E-3</v>
      </c>
      <c r="AD278" s="138"/>
      <c r="AE278" s="138"/>
      <c r="AF278" s="138"/>
      <c r="AG278" s="138"/>
      <c r="AH278" s="138"/>
      <c r="AI278" s="137">
        <v>1.15142E-2</v>
      </c>
      <c r="AJ278" s="137">
        <v>1.4117299999999999E-2</v>
      </c>
      <c r="AK278" s="138"/>
      <c r="AL278" s="137">
        <v>2.21272E-2</v>
      </c>
      <c r="AM278" s="138"/>
      <c r="AN278" s="138"/>
      <c r="AO278" s="138"/>
      <c r="AP278" s="138"/>
      <c r="AQ278" s="138"/>
      <c r="AR278" s="138"/>
      <c r="AS278" s="137">
        <v>3.846E-3</v>
      </c>
      <c r="AT278" s="138"/>
      <c r="AU278" s="138"/>
      <c r="AV278" s="137">
        <v>-1.38E-2</v>
      </c>
      <c r="AW278" s="138"/>
      <c r="AX278" s="138"/>
      <c r="AY278" s="138"/>
      <c r="AZ278" s="138"/>
      <c r="BA278" s="137">
        <v>1.2815699999999999E-2</v>
      </c>
      <c r="BB278" s="137">
        <v>3.7450000000000001E-3</v>
      </c>
      <c r="BC278" s="138"/>
      <c r="BD278" s="138"/>
      <c r="BE278" s="137">
        <v>2.2727899999999999E-2</v>
      </c>
      <c r="BF278" s="137">
        <v>6.2760000000000003E-3</v>
      </c>
      <c r="BG278" s="137">
        <v>-1.6500000000000001E-2</v>
      </c>
      <c r="BH278" s="138"/>
      <c r="BI278" s="137">
        <v>-7.0300000000000001E-2</v>
      </c>
      <c r="BJ278" s="137">
        <v>7.6939999999999986E-3</v>
      </c>
      <c r="BK278" s="137">
        <v>1.2215E-2</v>
      </c>
      <c r="BL278" s="137">
        <v>-1.18E-2</v>
      </c>
      <c r="BM278" s="137">
        <v>1.1814399999999999E-2</v>
      </c>
    </row>
    <row r="279" spans="1:65">
      <c r="A279">
        <v>106</v>
      </c>
      <c r="B279" s="128" t="s">
        <v>2769</v>
      </c>
      <c r="C279" s="135">
        <v>8.0081000000000006E-3</v>
      </c>
      <c r="D279" s="135">
        <v>2.3999999999999998E-3</v>
      </c>
      <c r="E279" s="135">
        <v>7.9792300000000004E-3</v>
      </c>
      <c r="F279" s="135">
        <v>4.8018940000000003E-2</v>
      </c>
      <c r="G279" s="135">
        <v>-5.3654559999999997E-2</v>
      </c>
      <c r="H279" s="136"/>
      <c r="I279" s="136"/>
      <c r="J279" s="136"/>
      <c r="K279" s="136"/>
      <c r="L279" s="136"/>
      <c r="M279" s="136"/>
      <c r="N279" s="136"/>
      <c r="O279" s="136"/>
      <c r="P279" s="136"/>
      <c r="Q279" s="136"/>
      <c r="R279" s="136"/>
      <c r="S279" s="136"/>
      <c r="T279" s="136"/>
      <c r="U279" s="136"/>
      <c r="V279" s="136"/>
      <c r="W279" s="136"/>
      <c r="X279" s="136"/>
      <c r="Y279" s="136"/>
      <c r="Z279" s="136"/>
      <c r="AA279" s="136"/>
      <c r="AB279" s="136"/>
      <c r="AC279" s="135">
        <v>7.8969999999999995E-3</v>
      </c>
      <c r="AD279" s="136"/>
      <c r="AE279" s="136"/>
      <c r="AF279" s="136"/>
      <c r="AG279" s="136"/>
      <c r="AH279" s="136"/>
      <c r="AI279" s="135">
        <v>6.7000000000000002E-4</v>
      </c>
      <c r="AJ279" s="135">
        <v>-2.8999999999999998E-3</v>
      </c>
      <c r="AK279" s="136"/>
      <c r="AL279" s="135">
        <v>3.2940999999999998E-2</v>
      </c>
      <c r="AM279" s="136"/>
      <c r="AN279" s="136"/>
      <c r="AO279" s="136"/>
      <c r="AP279" s="136"/>
      <c r="AQ279" s="136"/>
      <c r="AR279" s="136"/>
      <c r="AS279" s="135">
        <v>4.3153799999999999E-2</v>
      </c>
      <c r="AT279" s="136"/>
      <c r="AU279" s="136"/>
      <c r="AV279" s="135">
        <v>-1.5100000000000001E-2</v>
      </c>
      <c r="AW279" s="136"/>
      <c r="AX279" s="136"/>
      <c r="AY279" s="136"/>
      <c r="AZ279" s="136"/>
      <c r="BA279" s="135">
        <v>3.45431E-2</v>
      </c>
      <c r="BB279" s="135">
        <v>4.1251400000000001E-2</v>
      </c>
      <c r="BC279" s="136"/>
      <c r="BD279" s="136"/>
      <c r="BE279" s="135">
        <v>4.2352800000000003E-2</v>
      </c>
      <c r="BF279" s="135">
        <v>3.4542999999999997E-2</v>
      </c>
      <c r="BG279" s="135">
        <v>4.2553100000000003E-2</v>
      </c>
      <c r="BH279" s="136"/>
      <c r="BI279" s="135">
        <v>5.4968500000000003E-2</v>
      </c>
      <c r="BJ279" s="135">
        <v>7.3291399999999993E-2</v>
      </c>
      <c r="BK279" s="135">
        <v>7.0870000000000004E-3</v>
      </c>
      <c r="BL279" s="135">
        <v>0.24193000000000001</v>
      </c>
      <c r="BM279" s="135">
        <v>3.9949800000000001E-2</v>
      </c>
    </row>
    <row r="280" spans="1:65">
      <c r="A280">
        <v>105</v>
      </c>
      <c r="B280" s="128" t="s">
        <v>2770</v>
      </c>
      <c r="C280" s="137">
        <v>8.0145500000000005E-3</v>
      </c>
      <c r="D280" s="137">
        <v>1.9E-3</v>
      </c>
      <c r="E280" s="137">
        <v>8.0228899999999995E-3</v>
      </c>
      <c r="F280" s="137">
        <v>7.4554960000000003E-2</v>
      </c>
      <c r="G280" s="137">
        <v>5.2384500000000004E-3</v>
      </c>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7">
        <v>7.796E-3</v>
      </c>
      <c r="AD280" s="138"/>
      <c r="AE280" s="138"/>
      <c r="AF280" s="138"/>
      <c r="AG280" s="138"/>
      <c r="AH280" s="138"/>
      <c r="AI280" s="137">
        <v>1.29161E-2</v>
      </c>
      <c r="AJ280" s="137">
        <v>1.6120099999999998E-2</v>
      </c>
      <c r="AK280" s="138"/>
      <c r="AL280" s="137">
        <v>1.23153E-2</v>
      </c>
      <c r="AM280" s="138"/>
      <c r="AN280" s="138"/>
      <c r="AO280" s="138"/>
      <c r="AP280" s="138"/>
      <c r="AQ280" s="138"/>
      <c r="AR280" s="138"/>
      <c r="AS280" s="137">
        <v>3.3241300000000001E-2</v>
      </c>
      <c r="AT280" s="138"/>
      <c r="AU280" s="138"/>
      <c r="AV280" s="137">
        <v>3.7046099999999998E-2</v>
      </c>
      <c r="AW280" s="138"/>
      <c r="AX280" s="138"/>
      <c r="AY280" s="138"/>
      <c r="AZ280" s="138"/>
      <c r="BA280" s="137">
        <v>5.0262500000000002E-2</v>
      </c>
      <c r="BB280" s="137">
        <v>5.8272499999999998E-2</v>
      </c>
      <c r="BC280" s="138"/>
      <c r="BD280" s="138"/>
      <c r="BE280" s="137">
        <v>6.5181100000000006E-2</v>
      </c>
      <c r="BF280" s="137">
        <v>3.9949800000000001E-2</v>
      </c>
      <c r="BG280" s="137">
        <v>4.4455400000000013E-2</v>
      </c>
      <c r="BH280" s="138"/>
      <c r="BI280" s="137">
        <v>8.5510000000000003E-2</v>
      </c>
      <c r="BJ280" s="137">
        <v>6.8885799999999997E-2</v>
      </c>
      <c r="BK280" s="137">
        <v>7.3899999999999999E-3</v>
      </c>
      <c r="BL280" s="137">
        <v>0.17602000000000001</v>
      </c>
      <c r="BM280" s="137">
        <v>3.6245100000000002E-2</v>
      </c>
    </row>
    <row r="281" spans="1:65">
      <c r="A281">
        <v>104</v>
      </c>
      <c r="B281" s="128" t="s">
        <v>2771</v>
      </c>
      <c r="C281" s="135">
        <v>6.4139599999999998E-3</v>
      </c>
      <c r="D281" s="135">
        <v>1.6000000000000001E-3</v>
      </c>
      <c r="E281" s="135">
        <v>6.3846000000000007E-3</v>
      </c>
      <c r="F281" s="135">
        <v>4.8824129999999993E-2</v>
      </c>
      <c r="G281" s="135">
        <v>6.64103E-3</v>
      </c>
      <c r="H281" s="136"/>
      <c r="I281" s="136"/>
      <c r="J281" s="136"/>
      <c r="K281" s="136"/>
      <c r="L281" s="136"/>
      <c r="M281" s="136"/>
      <c r="N281" s="136"/>
      <c r="O281" s="136"/>
      <c r="P281" s="136"/>
      <c r="Q281" s="136"/>
      <c r="R281" s="136"/>
      <c r="S281" s="136"/>
      <c r="T281" s="136"/>
      <c r="U281" s="136"/>
      <c r="V281" s="136"/>
      <c r="W281" s="136"/>
      <c r="X281" s="136"/>
      <c r="Y281" s="136"/>
      <c r="Z281" s="136"/>
      <c r="AA281" s="136"/>
      <c r="AB281" s="136"/>
      <c r="AC281" s="135">
        <v>6.2960000000000004E-3</v>
      </c>
      <c r="AD281" s="136"/>
      <c r="AE281" s="136"/>
      <c r="AF281" s="136"/>
      <c r="AG281" s="136"/>
      <c r="AH281" s="136"/>
      <c r="AI281" s="135">
        <v>1.3821399999999999E-2</v>
      </c>
      <c r="AJ281" s="135">
        <v>1.7927800000000001E-2</v>
      </c>
      <c r="AK281" s="136"/>
      <c r="AL281" s="135">
        <v>2.5539699999999999E-2</v>
      </c>
      <c r="AM281" s="136"/>
      <c r="AN281" s="136"/>
      <c r="AO281" s="136"/>
      <c r="AP281" s="136"/>
      <c r="AQ281" s="136"/>
      <c r="AR281" s="136"/>
      <c r="AS281" s="135">
        <v>3.7959E-2</v>
      </c>
      <c r="AT281" s="136"/>
      <c r="AU281" s="136"/>
      <c r="AV281" s="135">
        <v>7.5009999999999993E-2</v>
      </c>
      <c r="AW281" s="136"/>
      <c r="AX281" s="136"/>
      <c r="AY281" s="136"/>
      <c r="AZ281" s="136"/>
      <c r="BA281" s="135">
        <v>5.0378399999999997E-2</v>
      </c>
      <c r="BB281" s="135">
        <v>5.3783699999999997E-2</v>
      </c>
      <c r="BC281" s="136"/>
      <c r="BD281" s="136"/>
      <c r="BE281" s="135">
        <v>4.3768099999999997E-2</v>
      </c>
      <c r="BF281" s="135">
        <v>3.9060699999999997E-2</v>
      </c>
      <c r="BG281" s="135">
        <v>2.9646200000000001E-2</v>
      </c>
      <c r="BH281" s="136"/>
      <c r="BI281" s="135">
        <v>0.10721</v>
      </c>
      <c r="BJ281" s="135">
        <v>4.7774299999999999E-2</v>
      </c>
      <c r="BK281" s="135">
        <v>9.0139999999999994E-3</v>
      </c>
      <c r="BL281" s="135">
        <v>4.5871299999999997E-2</v>
      </c>
      <c r="BM281" s="135">
        <v>3.6957499999999997E-2</v>
      </c>
    </row>
    <row r="282" spans="1:65">
      <c r="A282">
        <v>103</v>
      </c>
      <c r="B282" s="128" t="s">
        <v>2772</v>
      </c>
      <c r="C282" s="137">
        <v>6.4592800000000004E-3</v>
      </c>
      <c r="D282" s="137">
        <v>4.1999999999999997E-3</v>
      </c>
      <c r="E282" s="137">
        <v>6.4393000000000002E-3</v>
      </c>
      <c r="F282" s="137">
        <v>2.0163000000000001E-4</v>
      </c>
      <c r="G282" s="137">
        <v>3.4375000000000003E-2</v>
      </c>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7">
        <v>6.2960000000000004E-3</v>
      </c>
      <c r="AD282" s="138"/>
      <c r="AE282" s="138"/>
      <c r="AF282" s="138"/>
      <c r="AG282" s="138"/>
      <c r="AH282" s="138"/>
      <c r="AI282" s="137">
        <v>9.7149999999999997E-3</v>
      </c>
      <c r="AJ282" s="137">
        <v>1.19183E-2</v>
      </c>
      <c r="AK282" s="138"/>
      <c r="AL282" s="137">
        <v>-3.5000000000000001E-3</v>
      </c>
      <c r="AM282" s="138"/>
      <c r="AN282" s="138"/>
      <c r="AO282" s="138"/>
      <c r="AP282" s="138"/>
      <c r="AQ282" s="138"/>
      <c r="AR282" s="138"/>
      <c r="AS282" s="137">
        <v>-2.0000000000000001E-4</v>
      </c>
      <c r="AT282" s="138"/>
      <c r="AU282" s="138"/>
      <c r="AV282" s="137">
        <v>8.4130000000000003E-3</v>
      </c>
      <c r="AW282" s="138"/>
      <c r="AX282" s="138"/>
      <c r="AY282" s="138"/>
      <c r="AZ282" s="138"/>
      <c r="BA282" s="137">
        <v>3.6549999999999998E-3</v>
      </c>
      <c r="BB282" s="137">
        <v>-7.9000000000000008E-3</v>
      </c>
      <c r="BC282" s="138"/>
      <c r="BD282" s="138"/>
      <c r="BE282" s="137">
        <v>6.2960000000000004E-3</v>
      </c>
      <c r="BF282" s="137">
        <v>-2.0899999999999998E-2</v>
      </c>
      <c r="BG282" s="137">
        <v>2.4437799999999999E-2</v>
      </c>
      <c r="BH282" s="138"/>
      <c r="BI282" s="137">
        <v>-2.9100000000000001E-2</v>
      </c>
      <c r="BJ282" s="137">
        <v>2.8043200000000001E-2</v>
      </c>
      <c r="BK282" s="137">
        <v>2.69416E-2</v>
      </c>
      <c r="BL282" s="137">
        <v>-2.58E-2</v>
      </c>
      <c r="BM282" s="137">
        <v>0</v>
      </c>
    </row>
    <row r="283" spans="1:65">
      <c r="A283">
        <v>102</v>
      </c>
      <c r="B283" s="128" t="s">
        <v>2773</v>
      </c>
      <c r="C283" s="135">
        <v>5.6744399999999993E-3</v>
      </c>
      <c r="D283" s="135">
        <v>2.8E-3</v>
      </c>
      <c r="E283" s="135">
        <v>5.6818800000000003E-3</v>
      </c>
      <c r="F283" s="135">
        <v>-3.1456699999999997E-2</v>
      </c>
      <c r="G283" s="135">
        <v>-4.6690500000000001E-3</v>
      </c>
      <c r="H283" s="136"/>
      <c r="I283" s="136"/>
      <c r="J283" s="136"/>
      <c r="K283" s="136"/>
      <c r="L283" s="136"/>
      <c r="M283" s="136"/>
      <c r="N283" s="136"/>
      <c r="O283" s="136"/>
      <c r="P283" s="136"/>
      <c r="Q283" s="136"/>
      <c r="R283" s="136"/>
      <c r="S283" s="136"/>
      <c r="T283" s="136"/>
      <c r="U283" s="136"/>
      <c r="V283" s="136"/>
      <c r="W283" s="136"/>
      <c r="X283" s="136"/>
      <c r="Y283" s="136"/>
      <c r="Z283" s="136"/>
      <c r="AA283" s="136"/>
      <c r="AB283" s="136"/>
      <c r="AC283" s="135">
        <v>5.4949999999999999E-3</v>
      </c>
      <c r="AD283" s="136"/>
      <c r="AE283" s="136"/>
      <c r="AF283" s="136"/>
      <c r="AG283" s="136"/>
      <c r="AH283" s="136"/>
      <c r="AI283" s="135">
        <v>1.5527300000000001E-2</v>
      </c>
      <c r="AJ283" s="135">
        <v>2.0736500000000001E-2</v>
      </c>
      <c r="AK283" s="136"/>
      <c r="AL283" s="135">
        <v>1.2E-4</v>
      </c>
      <c r="AM283" s="136"/>
      <c r="AN283" s="136"/>
      <c r="AO283" s="136"/>
      <c r="AP283" s="136"/>
      <c r="AQ283" s="136"/>
      <c r="AR283" s="136"/>
      <c r="AS283" s="135">
        <v>-1.8499999999999999E-2</v>
      </c>
      <c r="AT283" s="136"/>
      <c r="AU283" s="136"/>
      <c r="AV283" s="135">
        <v>-8.2100000000000006E-2</v>
      </c>
      <c r="AW283" s="136"/>
      <c r="AX283" s="136"/>
      <c r="AY283" s="136"/>
      <c r="AZ283" s="136"/>
      <c r="BA283" s="135">
        <v>-4.2500000000000003E-2</v>
      </c>
      <c r="BB283" s="135">
        <v>-3.7499999999999999E-2</v>
      </c>
      <c r="BC283" s="136"/>
      <c r="BD283" s="136"/>
      <c r="BE283" s="135">
        <v>-9.300000000000001E-3</v>
      </c>
      <c r="BF283" s="135">
        <v>1.9319999999999999E-3</v>
      </c>
      <c r="BG283" s="135">
        <v>-6.0000000000000001E-3</v>
      </c>
      <c r="BH283" s="136"/>
      <c r="BI283" s="135">
        <v>-5.9200000000000003E-2</v>
      </c>
      <c r="BJ283" s="135">
        <v>-5.8999999999999999E-3</v>
      </c>
      <c r="BK283" s="135">
        <v>7.2125999999999996E-3</v>
      </c>
      <c r="BL283" s="135">
        <v>-2.6499999999999999E-2</v>
      </c>
      <c r="BM283" s="135">
        <v>-0.01</v>
      </c>
    </row>
    <row r="284" spans="1:65">
      <c r="A284">
        <v>101</v>
      </c>
      <c r="B284" s="128" t="s">
        <v>2774</v>
      </c>
      <c r="C284" s="137">
        <v>5.3951800000000003E-3</v>
      </c>
      <c r="D284" s="137">
        <v>4.4000000000000003E-3</v>
      </c>
      <c r="E284" s="137">
        <v>5.3839999999999999E-3</v>
      </c>
      <c r="F284" s="137">
        <v>6.1567719999999999E-2</v>
      </c>
      <c r="G284" s="137">
        <v>1.422615E-2</v>
      </c>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7">
        <v>5.1939999999999998E-3</v>
      </c>
      <c r="AD284" s="138"/>
      <c r="AE284" s="138"/>
      <c r="AF284" s="138"/>
      <c r="AG284" s="138"/>
      <c r="AH284" s="138"/>
      <c r="AI284" s="137">
        <v>5.1939999999999998E-3</v>
      </c>
      <c r="AJ284" s="137">
        <v>5.7104999999999994E-3</v>
      </c>
      <c r="AK284" s="138"/>
      <c r="AL284" s="137">
        <v>4.6860000000000001E-3</v>
      </c>
      <c r="AM284" s="137">
        <v>1.89713E-2</v>
      </c>
      <c r="AN284" s="138"/>
      <c r="AO284" s="138"/>
      <c r="AP284" s="138"/>
      <c r="AQ284" s="138"/>
      <c r="AR284" s="138"/>
      <c r="AS284" s="137">
        <v>4.86901E-2</v>
      </c>
      <c r="AT284" s="138"/>
      <c r="AU284" s="138"/>
      <c r="AV284" s="137">
        <v>3.5E-4</v>
      </c>
      <c r="AW284" s="138"/>
      <c r="AX284" s="138"/>
      <c r="AY284" s="138"/>
      <c r="AZ284" s="138"/>
      <c r="BA284" s="137">
        <v>5.1294800000000002E-2</v>
      </c>
      <c r="BB284" s="137">
        <v>4.41818E-2</v>
      </c>
      <c r="BC284" s="138"/>
      <c r="BD284" s="138"/>
      <c r="BE284" s="137">
        <v>3.95731E-2</v>
      </c>
      <c r="BF284" s="137">
        <v>4.0575E-2</v>
      </c>
      <c r="BG284" s="137">
        <v>1.5528699999999999E-2</v>
      </c>
      <c r="BH284" s="138"/>
      <c r="BI284" s="137">
        <v>4.5183500000000001E-2</v>
      </c>
      <c r="BJ284" s="137">
        <v>5.6509999999999998E-2</v>
      </c>
      <c r="BK284" s="137">
        <v>4.1749999999999999E-3</v>
      </c>
      <c r="BL284" s="137">
        <v>0.12522</v>
      </c>
      <c r="BM284" s="137">
        <v>3.5666000000000003E-2</v>
      </c>
    </row>
    <row r="285" spans="1:65">
      <c r="A285">
        <v>100</v>
      </c>
      <c r="B285" s="128" t="s">
        <v>2775</v>
      </c>
      <c r="C285" s="135">
        <v>5.8338599999999997E-3</v>
      </c>
      <c r="D285" s="135">
        <v>2.8999999999999998E-3</v>
      </c>
      <c r="E285" s="135">
        <v>5.8420499999999997E-3</v>
      </c>
      <c r="F285" s="135">
        <v>0.11139251999999999</v>
      </c>
      <c r="G285" s="135">
        <v>-4.401451E-2</v>
      </c>
      <c r="H285" s="136"/>
      <c r="I285" s="136"/>
      <c r="J285" s="136"/>
      <c r="K285" s="136"/>
      <c r="L285" s="136"/>
      <c r="M285" s="136"/>
      <c r="N285" s="136"/>
      <c r="O285" s="136"/>
      <c r="P285" s="136"/>
      <c r="Q285" s="136"/>
      <c r="R285" s="136"/>
      <c r="S285" s="136"/>
      <c r="T285" s="136"/>
      <c r="U285" s="136"/>
      <c r="V285" s="136"/>
      <c r="W285" s="136"/>
      <c r="X285" s="136"/>
      <c r="Y285" s="136"/>
      <c r="Z285" s="136"/>
      <c r="AA285" s="136"/>
      <c r="AB285" s="136"/>
      <c r="AC285" s="135">
        <v>5.594E-3</v>
      </c>
      <c r="AD285" s="136"/>
      <c r="AE285" s="136"/>
      <c r="AF285" s="136"/>
      <c r="AG285" s="136"/>
      <c r="AH285" s="136"/>
      <c r="AI285" s="135">
        <v>1.3923700000000001E-2</v>
      </c>
      <c r="AJ285" s="135">
        <v>1.8131100000000001E-2</v>
      </c>
      <c r="AK285" s="136"/>
      <c r="AL285" s="135">
        <v>3.19546E-2</v>
      </c>
      <c r="AM285" s="135">
        <v>4.90839E-2</v>
      </c>
      <c r="AN285" s="136"/>
      <c r="AO285" s="136"/>
      <c r="AP285" s="136"/>
      <c r="AQ285" s="136"/>
      <c r="AR285" s="136"/>
      <c r="AS285" s="135">
        <v>5.3591699999999999E-2</v>
      </c>
      <c r="AT285" s="136"/>
      <c r="AU285" s="136"/>
      <c r="AV285" s="135">
        <v>9.4009999999999996E-2</v>
      </c>
      <c r="AW285" s="136"/>
      <c r="AX285" s="136"/>
      <c r="AY285" s="136"/>
      <c r="AZ285" s="136"/>
      <c r="BA285" s="135">
        <v>6.0310000000000002E-2</v>
      </c>
      <c r="BB285" s="135">
        <v>6.4710000000000004E-2</v>
      </c>
      <c r="BC285" s="136"/>
      <c r="BD285" s="136"/>
      <c r="BE285" s="135">
        <v>6.4610000000000001E-2</v>
      </c>
      <c r="BF285" s="135">
        <v>3.7764600000000002E-2</v>
      </c>
      <c r="BG285" s="135">
        <v>3.6362199999999997E-2</v>
      </c>
      <c r="BH285" s="136"/>
      <c r="BI285" s="135">
        <v>0.10791000000000001</v>
      </c>
      <c r="BJ285" s="135">
        <v>8.1210000000000004E-2</v>
      </c>
      <c r="BK285" s="135">
        <v>4.9284300000000003E-2</v>
      </c>
      <c r="BL285" s="135">
        <v>6.3310000000000005E-2</v>
      </c>
      <c r="BM285" s="135">
        <v>5.11876E-2</v>
      </c>
    </row>
    <row r="286" spans="1:65">
      <c r="A286">
        <v>99</v>
      </c>
      <c r="B286" s="128" t="s">
        <v>2776</v>
      </c>
      <c r="C286" s="137">
        <v>4.6586600000000002E-3</v>
      </c>
      <c r="D286" s="137">
        <v>3.2000000000000002E-3</v>
      </c>
      <c r="E286" s="137">
        <v>4.6560200000000003E-3</v>
      </c>
      <c r="F286" s="137">
        <v>5.1922699999999997E-3</v>
      </c>
      <c r="G286" s="137">
        <v>2.6087780000000001E-2</v>
      </c>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7">
        <v>4.4939999999999997E-3</v>
      </c>
      <c r="AD286" s="138"/>
      <c r="AE286" s="138"/>
      <c r="AF286" s="138"/>
      <c r="AG286" s="138"/>
      <c r="AH286" s="138"/>
      <c r="AI286" s="137">
        <v>2.3500000000000001E-3</v>
      </c>
      <c r="AJ286" s="137">
        <v>1.8370000000000001E-3</v>
      </c>
      <c r="AK286" s="138"/>
      <c r="AL286" s="137">
        <v>1.9341400000000002E-2</v>
      </c>
      <c r="AM286" s="137">
        <v>3.0665600000000001E-2</v>
      </c>
      <c r="AN286" s="138"/>
      <c r="AO286" s="138"/>
      <c r="AP286" s="138"/>
      <c r="AQ286" s="138"/>
      <c r="AR286" s="138"/>
      <c r="AS286" s="137">
        <v>-7.1000000000000004E-3</v>
      </c>
      <c r="AT286" s="138"/>
      <c r="AU286" s="138"/>
      <c r="AV286" s="137">
        <v>5.0209999999999998E-2</v>
      </c>
      <c r="AW286" s="138"/>
      <c r="AX286" s="138"/>
      <c r="AY286" s="138"/>
      <c r="AZ286" s="138"/>
      <c r="BA286" s="137">
        <v>-3.0000000000000001E-3</v>
      </c>
      <c r="BB286" s="137">
        <v>8.1700000000000002E-4</v>
      </c>
      <c r="BC286" s="138"/>
      <c r="BD286" s="138"/>
      <c r="BE286" s="137">
        <v>3.1649999999999998E-3</v>
      </c>
      <c r="BF286" s="137">
        <v>-5.5999999999999999E-3</v>
      </c>
      <c r="BG286" s="137">
        <v>-1.4200000000000001E-2</v>
      </c>
      <c r="BH286" s="138"/>
      <c r="BI286" s="137">
        <v>2.5053700000000002E-2</v>
      </c>
      <c r="BJ286" s="137">
        <v>-6.1999999999999998E-3</v>
      </c>
      <c r="BK286" s="137">
        <v>4.7101000000000001E-3</v>
      </c>
      <c r="BL286" s="137">
        <v>3.4774399999999997E-2</v>
      </c>
      <c r="BM286" s="137">
        <v>-1.35E-2</v>
      </c>
    </row>
    <row r="287" spans="1:65">
      <c r="A287">
        <v>98</v>
      </c>
      <c r="B287" s="128" t="s">
        <v>2777</v>
      </c>
      <c r="C287" s="135">
        <v>5.3250099999999998E-3</v>
      </c>
      <c r="D287" s="135">
        <v>8.9999999999999998E-4</v>
      </c>
      <c r="E287" s="135">
        <v>5.3234500000000004E-3</v>
      </c>
      <c r="F287" s="135">
        <v>1.4024E-4</v>
      </c>
      <c r="G287" s="135">
        <v>2.4315079999999999E-2</v>
      </c>
      <c r="H287" s="136"/>
      <c r="I287" s="136"/>
      <c r="J287" s="136"/>
      <c r="K287" s="136"/>
      <c r="L287" s="136"/>
      <c r="M287" s="136"/>
      <c r="N287" s="136"/>
      <c r="O287" s="136"/>
      <c r="P287" s="136"/>
      <c r="Q287" s="136"/>
      <c r="R287" s="136"/>
      <c r="S287" s="136"/>
      <c r="T287" s="136"/>
      <c r="U287" s="136"/>
      <c r="V287" s="136"/>
      <c r="W287" s="136"/>
      <c r="X287" s="136"/>
      <c r="Y287" s="136"/>
      <c r="Z287" s="136"/>
      <c r="AA287" s="136"/>
      <c r="AB287" s="136"/>
      <c r="AC287" s="135">
        <v>5.0939999999999996E-3</v>
      </c>
      <c r="AD287" s="136"/>
      <c r="AE287" s="136"/>
      <c r="AF287" s="136"/>
      <c r="AG287" s="136"/>
      <c r="AH287" s="136"/>
      <c r="AI287" s="135">
        <v>1.121E-3</v>
      </c>
      <c r="AJ287" s="135">
        <v>0</v>
      </c>
      <c r="AK287" s="136"/>
      <c r="AL287" s="135">
        <v>2.2942899999999999E-2</v>
      </c>
      <c r="AM287" s="135">
        <v>3.7069400000000002E-2</v>
      </c>
      <c r="AN287" s="136"/>
      <c r="AO287" s="136"/>
      <c r="AP287" s="136"/>
      <c r="AQ287" s="136"/>
      <c r="AR287" s="136"/>
      <c r="AS287" s="135">
        <v>3.2460900000000001E-2</v>
      </c>
      <c r="AT287" s="136"/>
      <c r="AU287" s="136"/>
      <c r="AV287" s="135">
        <v>3.3662999999999998E-2</v>
      </c>
      <c r="AW287" s="136"/>
      <c r="AX287" s="136"/>
      <c r="AY287" s="136"/>
      <c r="AZ287" s="135">
        <v>3.6879999999999999E-3</v>
      </c>
      <c r="BA287" s="135">
        <v>-2.3599999999999999E-2</v>
      </c>
      <c r="BB287" s="135">
        <v>-1.6400000000000001E-2</v>
      </c>
      <c r="BC287" s="135">
        <v>-2.86E-2</v>
      </c>
      <c r="BD287" s="136"/>
      <c r="BE287" s="135">
        <v>7.3136999999999994E-3</v>
      </c>
      <c r="BF287" s="135">
        <v>-2.2100000000000002E-2</v>
      </c>
      <c r="BG287" s="135">
        <v>-1.5800000000000002E-2</v>
      </c>
      <c r="BH287" s="136"/>
      <c r="BI287" s="135">
        <v>-3.2500000000000001E-2</v>
      </c>
      <c r="BJ287" s="135">
        <v>3.3662999999999998E-2</v>
      </c>
      <c r="BK287" s="135">
        <v>-1.4800000000000001E-2</v>
      </c>
      <c r="BL287" s="135">
        <v>4.6988000000000002E-2</v>
      </c>
      <c r="BM287" s="135">
        <v>8.6160999999999998E-3</v>
      </c>
    </row>
    <row r="288" spans="1:65">
      <c r="A288">
        <v>97</v>
      </c>
      <c r="B288" s="128" t="s">
        <v>2778</v>
      </c>
      <c r="C288" s="137">
        <v>5.1751399999999999E-3</v>
      </c>
      <c r="D288" s="137">
        <v>2.2000000000000001E-3</v>
      </c>
      <c r="E288" s="137">
        <v>5.1829500000000004E-3</v>
      </c>
      <c r="F288" s="137">
        <v>8.7850399999999992E-3</v>
      </c>
      <c r="G288" s="137">
        <v>4.7325350000000002E-2</v>
      </c>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7">
        <v>4.993E-3</v>
      </c>
      <c r="AD288" s="138"/>
      <c r="AE288" s="138"/>
      <c r="AF288" s="138"/>
      <c r="AG288" s="138"/>
      <c r="AH288" s="138"/>
      <c r="AI288" s="137">
        <v>1.6932699999999998E-2</v>
      </c>
      <c r="AJ288" s="137">
        <v>2.30443E-2</v>
      </c>
      <c r="AK288" s="138"/>
      <c r="AL288" s="137">
        <v>1.8435400000000001E-2</v>
      </c>
      <c r="AM288" s="137">
        <v>2.87554E-2</v>
      </c>
      <c r="AN288" s="138"/>
      <c r="AO288" s="138"/>
      <c r="AP288" s="138"/>
      <c r="AQ288" s="138"/>
      <c r="AR288" s="138"/>
      <c r="AS288" s="137">
        <v>1.5529899999999999E-2</v>
      </c>
      <c r="AT288" s="138"/>
      <c r="AU288" s="138"/>
      <c r="AV288" s="137">
        <v>-4.36E-2</v>
      </c>
      <c r="AW288" s="138"/>
      <c r="AX288" s="138"/>
      <c r="AY288" s="138"/>
      <c r="AZ288" s="137">
        <v>9.5183999999999998E-3</v>
      </c>
      <c r="BA288" s="137">
        <v>-3.8600000000000002E-2</v>
      </c>
      <c r="BB288" s="137">
        <v>-2.35E-2</v>
      </c>
      <c r="BC288" s="137">
        <v>-2.1700000000000001E-2</v>
      </c>
      <c r="BD288" s="138"/>
      <c r="BE288" s="137">
        <v>-1.55E-2</v>
      </c>
      <c r="BF288" s="137">
        <v>-7.3000000000000001E-3</v>
      </c>
      <c r="BG288" s="137">
        <v>-1.5599999999999999E-2</v>
      </c>
      <c r="BH288" s="138"/>
      <c r="BI288" s="137">
        <v>-8.1000000000000013E-3</v>
      </c>
      <c r="BJ288" s="137">
        <v>-3.3E-3</v>
      </c>
      <c r="BK288" s="137">
        <v>-1.2500000000000001E-2</v>
      </c>
      <c r="BL288" s="137">
        <v>1.4027E-2</v>
      </c>
      <c r="BM288" s="137">
        <v>-2.9999999999999997E-4</v>
      </c>
    </row>
    <row r="289" spans="1:65">
      <c r="A289">
        <v>96</v>
      </c>
      <c r="B289" s="128" t="s">
        <v>2779</v>
      </c>
      <c r="C289" s="135">
        <v>5.1751399999999999E-3</v>
      </c>
      <c r="D289" s="135">
        <v>4.0000000000000001E-3</v>
      </c>
      <c r="E289" s="135">
        <v>5.1829500000000004E-3</v>
      </c>
      <c r="F289" s="135">
        <v>-0.10871306999999999</v>
      </c>
      <c r="G289" s="135">
        <v>7.351125E-2</v>
      </c>
      <c r="H289" s="136"/>
      <c r="I289" s="136"/>
      <c r="J289" s="136"/>
      <c r="K289" s="136"/>
      <c r="L289" s="136"/>
      <c r="M289" s="136"/>
      <c r="N289" s="136"/>
      <c r="O289" s="136"/>
      <c r="P289" s="136"/>
      <c r="Q289" s="136"/>
      <c r="R289" s="136"/>
      <c r="S289" s="136"/>
      <c r="T289" s="136"/>
      <c r="U289" s="136"/>
      <c r="V289" s="136"/>
      <c r="W289" s="136"/>
      <c r="X289" s="136"/>
      <c r="Y289" s="136"/>
      <c r="Z289" s="136"/>
      <c r="AA289" s="136"/>
      <c r="AB289" s="136"/>
      <c r="AC289" s="135">
        <v>4.8929999999999998E-3</v>
      </c>
      <c r="AD289" s="136"/>
      <c r="AE289" s="136"/>
      <c r="AF289" s="136"/>
      <c r="AG289" s="136"/>
      <c r="AH289" s="136"/>
      <c r="AI289" s="135">
        <v>3.0659100000000002E-2</v>
      </c>
      <c r="AJ289" s="135">
        <v>4.3483899999999999E-2</v>
      </c>
      <c r="AK289" s="136"/>
      <c r="AL289" s="135">
        <v>-1.4200000000000001E-2</v>
      </c>
      <c r="AM289" s="135">
        <v>-2.9100000000000001E-2</v>
      </c>
      <c r="AN289" s="136"/>
      <c r="AO289" s="136"/>
      <c r="AP289" s="136"/>
      <c r="AQ289" s="136"/>
      <c r="AR289" s="136"/>
      <c r="AS289" s="135">
        <v>-6.0100000000000001E-2</v>
      </c>
      <c r="AT289" s="136"/>
      <c r="AU289" s="136"/>
      <c r="AV289" s="135">
        <v>9.1109999999999997E-2</v>
      </c>
      <c r="AW289" s="135">
        <v>3.1780500000000003E-2</v>
      </c>
      <c r="AX289" s="136"/>
      <c r="AY289" s="136"/>
      <c r="AZ289" s="135">
        <v>-1.18E-2</v>
      </c>
      <c r="BA289" s="135">
        <v>-7.8100000000000003E-2</v>
      </c>
      <c r="BB289" s="135">
        <v>-7.3599999999999999E-2</v>
      </c>
      <c r="BC289" s="135">
        <v>-7.3300000000000004E-2</v>
      </c>
      <c r="BD289" s="136"/>
      <c r="BE289" s="135">
        <v>-7.8399999999999997E-2</v>
      </c>
      <c r="BF289" s="135">
        <v>-6.2399999999999997E-2</v>
      </c>
      <c r="BG289" s="135">
        <v>-7.8200000000000006E-2</v>
      </c>
      <c r="BH289" s="136"/>
      <c r="BI289" s="135">
        <v>-0.04</v>
      </c>
      <c r="BJ289" s="135">
        <v>-3.27E-2</v>
      </c>
      <c r="BK289" s="135">
        <v>-1.77E-2</v>
      </c>
      <c r="BL289" s="135">
        <v>-0.1026</v>
      </c>
      <c r="BM289" s="135">
        <v>-7.9399999999999998E-2</v>
      </c>
    </row>
    <row r="290" spans="1:65">
      <c r="A290">
        <v>95</v>
      </c>
      <c r="B290" s="128" t="s">
        <v>2780</v>
      </c>
      <c r="C290" s="137">
        <v>5.1751399999999999E-3</v>
      </c>
      <c r="D290" s="137">
        <v>1.26E-2</v>
      </c>
      <c r="E290" s="137">
        <v>5.1829500000000004E-3</v>
      </c>
      <c r="F290" s="137">
        <v>-5.1998849999999999E-2</v>
      </c>
      <c r="G290" s="137">
        <v>3.1790209999999999E-2</v>
      </c>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7">
        <v>4.9940000000000002E-3</v>
      </c>
      <c r="AD290" s="138"/>
      <c r="AE290" s="138"/>
      <c r="AF290" s="138"/>
      <c r="AG290" s="138"/>
      <c r="AH290" s="138"/>
      <c r="AI290" s="137">
        <v>3.3464500000000001E-2</v>
      </c>
      <c r="AJ290" s="137">
        <v>4.83933E-2</v>
      </c>
      <c r="AK290" s="138"/>
      <c r="AL290" s="137">
        <v>1.6632000000000001E-2</v>
      </c>
      <c r="AM290" s="137">
        <v>2.5649399999999999E-2</v>
      </c>
      <c r="AN290" s="138"/>
      <c r="AO290" s="138"/>
      <c r="AP290" s="138"/>
      <c r="AQ290" s="138"/>
      <c r="AR290" s="138"/>
      <c r="AS290" s="137">
        <v>-1.66E-2</v>
      </c>
      <c r="AT290" s="138"/>
      <c r="AU290" s="138"/>
      <c r="AV290" s="137">
        <v>3.4666799999999998E-2</v>
      </c>
      <c r="AW290" s="137">
        <v>1.5229299999999999E-2</v>
      </c>
      <c r="AX290" s="138"/>
      <c r="AY290" s="138"/>
      <c r="AZ290" s="137">
        <v>2.12409E-2</v>
      </c>
      <c r="BA290" s="137">
        <v>-7.3300000000000004E-2</v>
      </c>
      <c r="BB290" s="137">
        <v>-3.6600000000000001E-2</v>
      </c>
      <c r="BC290" s="137">
        <v>-3.6799999999999999E-2</v>
      </c>
      <c r="BD290" s="138"/>
      <c r="BE290" s="137">
        <v>-3.6600000000000001E-2</v>
      </c>
      <c r="BF290" s="137">
        <v>-3.3000000000000002E-2</v>
      </c>
      <c r="BG290" s="137">
        <v>-5.7599999999999998E-2</v>
      </c>
      <c r="BH290" s="138"/>
      <c r="BI290" s="137">
        <v>-1.3299999999999999E-2</v>
      </c>
      <c r="BJ290" s="137">
        <v>-5.1999999999999998E-2</v>
      </c>
      <c r="BK290" s="137">
        <v>-3.5000000000000001E-3</v>
      </c>
      <c r="BL290" s="137">
        <v>-3.8399999999999997E-2</v>
      </c>
      <c r="BM290" s="137">
        <v>-3.7100000000000001E-2</v>
      </c>
    </row>
    <row r="291" spans="1:65">
      <c r="A291">
        <v>94</v>
      </c>
      <c r="B291" s="128" t="s">
        <v>2781</v>
      </c>
      <c r="C291" s="135">
        <v>5.42224E-3</v>
      </c>
      <c r="D291" s="135">
        <v>3.3E-3</v>
      </c>
      <c r="E291" s="135">
        <v>5.43042E-3</v>
      </c>
      <c r="F291" s="135">
        <v>8.8753390000000001E-2</v>
      </c>
      <c r="G291" s="135">
        <v>-2.616837E-2</v>
      </c>
      <c r="H291" s="136"/>
      <c r="I291" s="136"/>
      <c r="J291" s="136"/>
      <c r="K291" s="136"/>
      <c r="L291" s="136"/>
      <c r="M291" s="136"/>
      <c r="N291" s="136"/>
      <c r="O291" s="136"/>
      <c r="P291" s="136"/>
      <c r="Q291" s="136"/>
      <c r="R291" s="136"/>
      <c r="S291" s="136"/>
      <c r="T291" s="136"/>
      <c r="U291" s="136"/>
      <c r="V291" s="136"/>
      <c r="W291" s="136"/>
      <c r="X291" s="136"/>
      <c r="Y291" s="136"/>
      <c r="Z291" s="136"/>
      <c r="AA291" s="136"/>
      <c r="AB291" s="136"/>
      <c r="AC291" s="135">
        <v>5.1939999999999998E-3</v>
      </c>
      <c r="AD291" s="136"/>
      <c r="AE291" s="136"/>
      <c r="AF291" s="136"/>
      <c r="AG291" s="136"/>
      <c r="AH291" s="136"/>
      <c r="AI291" s="135">
        <v>-4.7999999999999996E-3</v>
      </c>
      <c r="AJ291" s="135">
        <v>-9.1999999999999998E-3</v>
      </c>
      <c r="AK291" s="136"/>
      <c r="AL291" s="135">
        <v>1.1621299999999999E-2</v>
      </c>
      <c r="AM291" s="135">
        <v>1.6330000000000001E-2</v>
      </c>
      <c r="AN291" s="136"/>
      <c r="AO291" s="136"/>
      <c r="AP291" s="136"/>
      <c r="AQ291" s="136"/>
      <c r="AR291" s="136"/>
      <c r="AS291" s="135">
        <v>3.35617E-2</v>
      </c>
      <c r="AT291" s="136"/>
      <c r="AU291" s="136"/>
      <c r="AV291" s="135">
        <v>1.1220600000000001E-2</v>
      </c>
      <c r="AW291" s="135">
        <v>8.4154E-3</v>
      </c>
      <c r="AX291" s="136"/>
      <c r="AY291" s="136"/>
      <c r="AZ291" s="135">
        <v>1.82335E-2</v>
      </c>
      <c r="BA291" s="135">
        <v>7.5109999999999996E-2</v>
      </c>
      <c r="BB291" s="135">
        <v>5.3498499999999997E-2</v>
      </c>
      <c r="BC291" s="135">
        <v>5.6309999999999999E-2</v>
      </c>
      <c r="BD291" s="136"/>
      <c r="BE291" s="135">
        <v>4.4181199999999997E-2</v>
      </c>
      <c r="BF291" s="135">
        <v>8.3710000000000007E-2</v>
      </c>
      <c r="BG291" s="135">
        <v>2.4144499999999999E-2</v>
      </c>
      <c r="BH291" s="136"/>
      <c r="BI291" s="135">
        <v>1.6299999999999999E-3</v>
      </c>
      <c r="BJ291" s="135">
        <v>4.76877E-2</v>
      </c>
      <c r="BK291" s="135">
        <v>3.0956899999999999E-2</v>
      </c>
      <c r="BL291" s="135">
        <v>0.12361999999999999</v>
      </c>
      <c r="BM291" s="135">
        <v>6.3009999999999997E-2</v>
      </c>
    </row>
    <row r="292" spans="1:65">
      <c r="A292">
        <v>93</v>
      </c>
      <c r="B292" s="128" t="s">
        <v>2782</v>
      </c>
      <c r="C292" s="137">
        <v>5.6694100000000006E-3</v>
      </c>
      <c r="D292" s="137">
        <v>-8.9999999999999998E-4</v>
      </c>
      <c r="E292" s="137">
        <v>5.6779599999999993E-3</v>
      </c>
      <c r="F292" s="137">
        <v>-3.2099170000000003E-2</v>
      </c>
      <c r="G292" s="137">
        <v>0.10130762</v>
      </c>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7">
        <v>5.3940000000000004E-3</v>
      </c>
      <c r="AD292" s="138"/>
      <c r="AE292" s="138"/>
      <c r="AF292" s="138"/>
      <c r="AG292" s="138"/>
      <c r="AH292" s="138"/>
      <c r="AI292" s="137">
        <v>2.02355E-2</v>
      </c>
      <c r="AJ292" s="137">
        <v>2.7548400000000001E-2</v>
      </c>
      <c r="AK292" s="138"/>
      <c r="AL292" s="137">
        <v>8.1400000000000005E-4</v>
      </c>
      <c r="AM292" s="137">
        <v>-3.0999999999999999E-3</v>
      </c>
      <c r="AN292" s="138"/>
      <c r="AO292" s="138"/>
      <c r="AP292" s="138"/>
      <c r="AQ292" s="138"/>
      <c r="AR292" s="138"/>
      <c r="AS292" s="137">
        <v>3.052E-3</v>
      </c>
      <c r="AT292" s="138"/>
      <c r="AU292" s="138"/>
      <c r="AV292" s="137">
        <v>-6.1600000000000002E-2</v>
      </c>
      <c r="AW292" s="137">
        <v>-1.72E-2</v>
      </c>
      <c r="AX292" s="138"/>
      <c r="AY292" s="138"/>
      <c r="AZ292" s="137">
        <v>-1.5900000000000001E-2</v>
      </c>
      <c r="BA292" s="137">
        <v>-2.35E-2</v>
      </c>
      <c r="BB292" s="137">
        <v>-4.2999999999999997E-2</v>
      </c>
      <c r="BC292" s="137">
        <v>-1.95E-2</v>
      </c>
      <c r="BD292" s="138"/>
      <c r="BE292" s="137">
        <v>-3.8199999999999998E-2</v>
      </c>
      <c r="BF292" s="137">
        <v>-2.0500000000000001E-2</v>
      </c>
      <c r="BG292" s="137">
        <v>-4.0000000000000002E-4</v>
      </c>
      <c r="BH292" s="138"/>
      <c r="BI292" s="137">
        <v>-5.1999999999999998E-2</v>
      </c>
      <c r="BJ292" s="137">
        <v>-3.7400000000000003E-2</v>
      </c>
      <c r="BK292" s="137">
        <v>5.8999999999999992E-4</v>
      </c>
      <c r="BL292" s="137">
        <v>-0.13919999999999999</v>
      </c>
      <c r="BM292" s="137">
        <v>-4.6300000000000001E-2</v>
      </c>
    </row>
    <row r="293" spans="1:65">
      <c r="A293">
        <v>92</v>
      </c>
      <c r="B293" s="128" t="s">
        <v>2783</v>
      </c>
      <c r="C293" s="135">
        <v>4.6811200000000004E-3</v>
      </c>
      <c r="D293" s="135">
        <v>4.7999999999999996E-3</v>
      </c>
      <c r="E293" s="135">
        <v>4.6881800000000001E-3</v>
      </c>
      <c r="F293" s="135">
        <v>3.4754640000000003E-2</v>
      </c>
      <c r="G293" s="135">
        <v>-3.1775200000000003E-2</v>
      </c>
      <c r="H293" s="136"/>
      <c r="I293" s="136"/>
      <c r="J293" s="136"/>
      <c r="K293" s="136"/>
      <c r="L293" s="136"/>
      <c r="M293" s="136"/>
      <c r="N293" s="136"/>
      <c r="O293" s="136"/>
      <c r="P293" s="136"/>
      <c r="Q293" s="136"/>
      <c r="R293" s="136"/>
      <c r="S293" s="136"/>
      <c r="T293" s="136"/>
      <c r="U293" s="136"/>
      <c r="V293" s="136"/>
      <c r="W293" s="136"/>
      <c r="X293" s="136"/>
      <c r="Y293" s="136"/>
      <c r="Z293" s="136"/>
      <c r="AA293" s="136"/>
      <c r="AB293" s="136"/>
      <c r="AC293" s="135">
        <v>4.4939999999999997E-3</v>
      </c>
      <c r="AD293" s="136"/>
      <c r="AE293" s="136"/>
      <c r="AF293" s="136"/>
      <c r="AG293" s="136"/>
      <c r="AH293" s="136"/>
      <c r="AI293" s="135">
        <v>-2.0999999999999999E-3</v>
      </c>
      <c r="AJ293" s="135">
        <v>-4.1999999999999997E-3</v>
      </c>
      <c r="AK293" s="136"/>
      <c r="AL293" s="135">
        <v>1.5533099999999999E-2</v>
      </c>
      <c r="AM293" s="135">
        <v>2.3951099999999999E-2</v>
      </c>
      <c r="AN293" s="136"/>
      <c r="AO293" s="136"/>
      <c r="AP293" s="136"/>
      <c r="AQ293" s="136"/>
      <c r="AR293" s="136"/>
      <c r="AS293" s="135">
        <v>-8.3999999999999995E-3</v>
      </c>
      <c r="AT293" s="136"/>
      <c r="AU293" s="135">
        <v>-1E-3</v>
      </c>
      <c r="AV293" s="135">
        <v>1.6635400000000002E-2</v>
      </c>
      <c r="AW293" s="135">
        <v>8.1171999999999998E-3</v>
      </c>
      <c r="AX293" s="136"/>
      <c r="AY293" s="136"/>
      <c r="AZ293" s="135">
        <v>1.6535299999999999E-2</v>
      </c>
      <c r="BA293" s="135">
        <v>2.13454E-2</v>
      </c>
      <c r="BB293" s="135">
        <v>8.7186E-3</v>
      </c>
      <c r="BC293" s="135">
        <v>1.67356E-2</v>
      </c>
      <c r="BD293" s="136"/>
      <c r="BE293" s="135">
        <v>8.7185000000000006E-3</v>
      </c>
      <c r="BF293" s="135">
        <v>3.26696E-2</v>
      </c>
      <c r="BG293" s="135">
        <v>-3.3399999999999999E-2</v>
      </c>
      <c r="BH293" s="136"/>
      <c r="BI293" s="135">
        <v>-2.12E-2</v>
      </c>
      <c r="BJ293" s="135">
        <v>-1.9699999999999999E-2</v>
      </c>
      <c r="BK293" s="135">
        <v>7.0148999999999993E-3</v>
      </c>
      <c r="BL293" s="135">
        <v>3.7981000000000001E-2</v>
      </c>
      <c r="BM293" s="135">
        <v>1.25267E-2</v>
      </c>
    </row>
    <row r="294" spans="1:65">
      <c r="A294">
        <v>91</v>
      </c>
      <c r="B294" s="128" t="s">
        <v>2784</v>
      </c>
      <c r="C294" s="137">
        <v>5.4300499999999996E-3</v>
      </c>
      <c r="D294" s="137">
        <v>4.5000000000000014E-3</v>
      </c>
      <c r="E294" s="137">
        <v>5.43042E-3</v>
      </c>
      <c r="F294" s="137">
        <v>0.10185118</v>
      </c>
      <c r="G294" s="137">
        <v>-7.1480309999999991E-2</v>
      </c>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7">
        <v>5.1939999999999998E-3</v>
      </c>
      <c r="AD294" s="138"/>
      <c r="AE294" s="138"/>
      <c r="AF294" s="138"/>
      <c r="AG294" s="138"/>
      <c r="AH294" s="138"/>
      <c r="AI294" s="137">
        <v>1.0519300000000001E-2</v>
      </c>
      <c r="AJ294" s="137">
        <v>1.30239E-2</v>
      </c>
      <c r="AK294" s="138"/>
      <c r="AL294" s="137">
        <v>2.1339199999999999E-2</v>
      </c>
      <c r="AM294" s="137">
        <v>3.3461400000000002E-2</v>
      </c>
      <c r="AN294" s="138"/>
      <c r="AO294" s="138"/>
      <c r="AP294" s="138"/>
      <c r="AQ294" s="138"/>
      <c r="AR294" s="138"/>
      <c r="AS294" s="137">
        <v>3.7969700000000002E-2</v>
      </c>
      <c r="AT294" s="138"/>
      <c r="AU294" s="137">
        <v>3.1257399999999998E-2</v>
      </c>
      <c r="AV294" s="137">
        <v>0.14762</v>
      </c>
      <c r="AW294" s="137">
        <v>5.0693200000000001E-2</v>
      </c>
      <c r="AX294" s="138"/>
      <c r="AY294" s="138"/>
      <c r="AZ294" s="137">
        <v>5.3899099999999998E-2</v>
      </c>
      <c r="BA294" s="137">
        <v>0.22004000000000001</v>
      </c>
      <c r="BB294" s="137">
        <v>0.13292000000000001</v>
      </c>
      <c r="BC294" s="137">
        <v>0.13561999999999999</v>
      </c>
      <c r="BD294" s="138"/>
      <c r="BE294" s="137">
        <v>0.12731999999999999</v>
      </c>
      <c r="BF294" s="137">
        <v>6.0609999999999997E-2</v>
      </c>
      <c r="BG294" s="137">
        <v>7.1609999999999993E-2</v>
      </c>
      <c r="BH294" s="138"/>
      <c r="BI294" s="137">
        <v>0.46188000000000001</v>
      </c>
      <c r="BJ294" s="137">
        <v>0.10031</v>
      </c>
      <c r="BK294" s="137">
        <v>-2E-3</v>
      </c>
      <c r="BL294" s="137">
        <v>0.27905000000000002</v>
      </c>
      <c r="BM294" s="137">
        <v>9.461E-2</v>
      </c>
    </row>
    <row r="295" spans="1:65">
      <c r="A295">
        <v>90</v>
      </c>
      <c r="B295" s="128" t="s">
        <v>2785</v>
      </c>
      <c r="C295" s="135">
        <v>4.9355299999999996E-3</v>
      </c>
      <c r="D295" s="135">
        <v>-2.0999999999999999E-3</v>
      </c>
      <c r="E295" s="135">
        <v>4.9355299999999996E-3</v>
      </c>
      <c r="F295" s="135">
        <v>2.379771E-2</v>
      </c>
      <c r="G295" s="135">
        <v>3.9163999999999997E-2</v>
      </c>
      <c r="H295" s="136"/>
      <c r="I295" s="136"/>
      <c r="J295" s="136"/>
      <c r="K295" s="136"/>
      <c r="L295" s="136"/>
      <c r="M295" s="136"/>
      <c r="N295" s="136"/>
      <c r="O295" s="136"/>
      <c r="P295" s="136"/>
      <c r="Q295" s="136"/>
      <c r="R295" s="136"/>
      <c r="S295" s="136"/>
      <c r="T295" s="136"/>
      <c r="U295" s="136"/>
      <c r="V295" s="136"/>
      <c r="W295" s="136"/>
      <c r="X295" s="136"/>
      <c r="Y295" s="136"/>
      <c r="Z295" s="136"/>
      <c r="AA295" s="136"/>
      <c r="AB295" s="136"/>
      <c r="AC295" s="135">
        <v>4.6930000000000001E-3</v>
      </c>
      <c r="AD295" s="136"/>
      <c r="AE295" s="136"/>
      <c r="AF295" s="136"/>
      <c r="AG295" s="136"/>
      <c r="AH295" s="136"/>
      <c r="AI295" s="135">
        <v>-2.06E-2</v>
      </c>
      <c r="AJ295" s="135">
        <v>-3.1099999999999999E-2</v>
      </c>
      <c r="AK295" s="136"/>
      <c r="AL295" s="135">
        <v>-1.2999999999999999E-2</v>
      </c>
      <c r="AM295" s="135">
        <v>-2.63E-2</v>
      </c>
      <c r="AN295" s="136"/>
      <c r="AO295" s="136"/>
      <c r="AP295" s="136"/>
      <c r="AQ295" s="136"/>
      <c r="AR295" s="136"/>
      <c r="AS295" s="135">
        <v>3.4669999999999999E-2</v>
      </c>
      <c r="AT295" s="136"/>
      <c r="AU295" s="135">
        <v>5.1102999999999999E-3</v>
      </c>
      <c r="AV295" s="135">
        <v>-2.63E-2</v>
      </c>
      <c r="AW295" s="135">
        <v>-6.4999999999999997E-3</v>
      </c>
      <c r="AX295" s="136"/>
      <c r="AY295" s="136"/>
      <c r="AZ295" s="135">
        <v>7.1400000000000001E-4</v>
      </c>
      <c r="BA295" s="135">
        <v>5.0310000000000001E-2</v>
      </c>
      <c r="BB295" s="135">
        <v>6.2810000000000005E-2</v>
      </c>
      <c r="BC295" s="135">
        <v>5.3609999999999998E-2</v>
      </c>
      <c r="BD295" s="136"/>
      <c r="BE295" s="135">
        <v>6.021E-2</v>
      </c>
      <c r="BF295" s="135">
        <v>3.03614E-2</v>
      </c>
      <c r="BG295" s="135">
        <v>1.7335E-2</v>
      </c>
      <c r="BH295" s="136"/>
      <c r="BI295" s="135">
        <v>-2.5000000000000001E-2</v>
      </c>
      <c r="BJ295" s="135">
        <v>6.991E-2</v>
      </c>
      <c r="BK295" s="135">
        <v>1.69342E-2</v>
      </c>
      <c r="BL295" s="135">
        <v>-1.1900000000000001E-2</v>
      </c>
      <c r="BM295" s="135">
        <v>3.9880499999999999E-2</v>
      </c>
    </row>
    <row r="296" spans="1:65">
      <c r="A296">
        <v>89</v>
      </c>
      <c r="B296" s="128" t="s">
        <v>2786</v>
      </c>
      <c r="C296" s="137">
        <v>4.9355299999999996E-3</v>
      </c>
      <c r="D296" s="137">
        <v>1.5E-3</v>
      </c>
      <c r="E296" s="137">
        <v>4.9355299999999996E-3</v>
      </c>
      <c r="F296" s="137">
        <v>-1.8063539999999999E-2</v>
      </c>
      <c r="G296" s="137">
        <v>2.9767299999999999E-3</v>
      </c>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7">
        <v>4.6930000000000001E-3</v>
      </c>
      <c r="AD296" s="137">
        <v>3.1070000000000002E-4</v>
      </c>
      <c r="AE296" s="138"/>
      <c r="AF296" s="138"/>
      <c r="AG296" s="138"/>
      <c r="AH296" s="138"/>
      <c r="AI296" s="137">
        <v>-2.0400000000000001E-2</v>
      </c>
      <c r="AJ296" s="137">
        <v>-3.2199999999999999E-2</v>
      </c>
      <c r="AK296" s="138"/>
      <c r="AL296" s="137">
        <v>-1.04E-2</v>
      </c>
      <c r="AM296" s="137">
        <v>-0.02</v>
      </c>
      <c r="AN296" s="138"/>
      <c r="AO296" s="138"/>
      <c r="AP296" s="138"/>
      <c r="AQ296" s="138"/>
      <c r="AR296" s="138"/>
      <c r="AS296" s="137">
        <v>-1.2999999999999999E-3</v>
      </c>
      <c r="AT296" s="138"/>
      <c r="AU296" s="137">
        <v>-4.0000000000000002E-4</v>
      </c>
      <c r="AV296" s="137">
        <v>1.632E-3</v>
      </c>
      <c r="AW296" s="137">
        <v>3.5699999999999998E-3</v>
      </c>
      <c r="AX296" s="138"/>
      <c r="AY296" s="138"/>
      <c r="AZ296" s="137">
        <v>-1.24E-2</v>
      </c>
      <c r="BA296" s="137">
        <v>3.7575799999999999E-2</v>
      </c>
      <c r="BB296" s="137">
        <v>1.6032399999999999E-2</v>
      </c>
      <c r="BC296" s="137">
        <v>1.7435099999999999E-2</v>
      </c>
      <c r="BD296" s="138"/>
      <c r="BE296" s="137">
        <v>-1.6999999999999999E-3</v>
      </c>
      <c r="BF296" s="137">
        <v>-1.8599999999999998E-2</v>
      </c>
      <c r="BG296" s="137">
        <v>3.1163E-2</v>
      </c>
      <c r="BH296" s="138"/>
      <c r="BI296" s="137">
        <v>7.9009999999999997E-2</v>
      </c>
      <c r="BJ296" s="137">
        <v>3.3968699999999998E-2</v>
      </c>
      <c r="BK296" s="137">
        <v>-3.7000000000000012E-2</v>
      </c>
      <c r="BL296" s="137">
        <v>1.96396E-2</v>
      </c>
      <c r="BM296" s="137">
        <v>1.3827900000000001E-2</v>
      </c>
    </row>
    <row r="297" spans="1:65">
      <c r="A297">
        <v>88</v>
      </c>
      <c r="B297" s="128" t="s">
        <v>2787</v>
      </c>
      <c r="C297" s="135">
        <v>5.43042E-3</v>
      </c>
      <c r="D297" s="135">
        <v>3.2000000000000002E-3</v>
      </c>
      <c r="E297" s="135">
        <v>5.43042E-3</v>
      </c>
      <c r="F297" s="135">
        <v>0.10816675000000001</v>
      </c>
      <c r="G297" s="135">
        <v>-5.7525550000000002E-2</v>
      </c>
      <c r="H297" s="136"/>
      <c r="I297" s="136"/>
      <c r="J297" s="136"/>
      <c r="K297" s="136"/>
      <c r="L297" s="136"/>
      <c r="M297" s="136"/>
      <c r="N297" s="136"/>
      <c r="O297" s="136"/>
      <c r="P297" s="136"/>
      <c r="Q297" s="136"/>
      <c r="R297" s="136"/>
      <c r="S297" s="136"/>
      <c r="T297" s="136"/>
      <c r="U297" s="136"/>
      <c r="V297" s="136"/>
      <c r="W297" s="136"/>
      <c r="X297" s="136"/>
      <c r="Y297" s="136"/>
      <c r="Z297" s="136"/>
      <c r="AA297" s="136"/>
      <c r="AB297" s="136"/>
      <c r="AC297" s="135">
        <v>5.1929999999999997E-3</v>
      </c>
      <c r="AD297" s="135">
        <v>6.4117999999999996E-3</v>
      </c>
      <c r="AE297" s="136"/>
      <c r="AF297" s="136"/>
      <c r="AG297" s="136"/>
      <c r="AH297" s="136"/>
      <c r="AI297" s="135">
        <v>2.41443E-2</v>
      </c>
      <c r="AJ297" s="135">
        <v>3.4062500000000002E-2</v>
      </c>
      <c r="AK297" s="136"/>
      <c r="AL297" s="135">
        <v>2.86527E-2</v>
      </c>
      <c r="AM297" s="135">
        <v>4.4281399999999999E-2</v>
      </c>
      <c r="AN297" s="136"/>
      <c r="AO297" s="136"/>
      <c r="AP297" s="136"/>
      <c r="AQ297" s="136"/>
      <c r="AR297" s="136"/>
      <c r="AS297" s="135">
        <v>6.8909999999999999E-2</v>
      </c>
      <c r="AT297" s="136"/>
      <c r="AU297" s="135">
        <v>3.1357500000000003E-2</v>
      </c>
      <c r="AV297" s="135">
        <v>0.10120999999999999</v>
      </c>
      <c r="AW297" s="135">
        <v>3.6667400000000003E-2</v>
      </c>
      <c r="AX297" s="136"/>
      <c r="AY297" s="136"/>
      <c r="AZ297" s="135">
        <v>4.0574499999999999E-2</v>
      </c>
      <c r="BA297" s="135">
        <v>0.10310999999999999</v>
      </c>
      <c r="BB297" s="135">
        <v>0.11562</v>
      </c>
      <c r="BC297" s="135">
        <v>9.9410000000000012E-2</v>
      </c>
      <c r="BD297" s="136"/>
      <c r="BE297" s="135">
        <v>0.14212</v>
      </c>
      <c r="BF297" s="135">
        <v>0.10460999999999999</v>
      </c>
      <c r="BG297" s="135">
        <v>0.12002</v>
      </c>
      <c r="BH297" s="136"/>
      <c r="BI297" s="135">
        <v>0.12422</v>
      </c>
      <c r="BJ297" s="135">
        <v>0.12132</v>
      </c>
      <c r="BK297" s="135">
        <v>7.281E-2</v>
      </c>
      <c r="BL297" s="135">
        <v>0.14692</v>
      </c>
      <c r="BM297" s="135">
        <v>0.10511</v>
      </c>
    </row>
    <row r="298" spans="1:65">
      <c r="A298">
        <v>87</v>
      </c>
      <c r="B298" s="128" t="s">
        <v>2788</v>
      </c>
      <c r="C298" s="137">
        <v>4.9355299999999996E-3</v>
      </c>
      <c r="D298" s="137">
        <v>4.3E-3</v>
      </c>
      <c r="E298" s="137">
        <v>4.9355299999999996E-3</v>
      </c>
      <c r="F298" s="137">
        <v>-1.8578190000000001E-2</v>
      </c>
      <c r="G298" s="137">
        <v>2.3713680000000001E-2</v>
      </c>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7">
        <v>4.6930000000000001E-3</v>
      </c>
      <c r="AD298" s="137">
        <v>5.7115999999999998E-3</v>
      </c>
      <c r="AE298" s="138"/>
      <c r="AF298" s="138"/>
      <c r="AG298" s="138"/>
      <c r="AH298" s="138"/>
      <c r="AI298" s="137">
        <v>8.717599999999999E-3</v>
      </c>
      <c r="AJ298" s="137">
        <v>1.1423000000000001E-2</v>
      </c>
      <c r="AK298" s="138"/>
      <c r="AL298" s="137">
        <v>6.7134999999999998E-3</v>
      </c>
      <c r="AM298" s="137">
        <v>7.6153999999999996E-3</v>
      </c>
      <c r="AN298" s="138"/>
      <c r="AO298" s="138"/>
      <c r="AP298" s="138"/>
      <c r="AQ298" s="138"/>
      <c r="AR298" s="138"/>
      <c r="AS298" s="137">
        <v>-9.4000000000000004E-3</v>
      </c>
      <c r="AT298" s="138"/>
      <c r="AU298" s="137">
        <v>1.121E-3</v>
      </c>
      <c r="AV298" s="137">
        <v>-0.1164</v>
      </c>
      <c r="AW298" s="137">
        <v>-3.73E-2</v>
      </c>
      <c r="AX298" s="138"/>
      <c r="AY298" s="138"/>
      <c r="AZ298" s="137">
        <v>-1.32E-2</v>
      </c>
      <c r="BA298" s="137">
        <v>-1.8200000000000001E-2</v>
      </c>
      <c r="BB298" s="137">
        <v>-2.23E-2</v>
      </c>
      <c r="BC298" s="137">
        <v>-1.0500000000000001E-2</v>
      </c>
      <c r="BD298" s="138"/>
      <c r="BE298" s="137">
        <v>-1.12E-2</v>
      </c>
      <c r="BF298" s="137">
        <v>6.0121999999999997E-3</v>
      </c>
      <c r="BG298" s="137">
        <v>-5.6000000000000008E-3</v>
      </c>
      <c r="BH298" s="138"/>
      <c r="BI298" s="137">
        <v>-0.11210000000000001</v>
      </c>
      <c r="BJ298" s="137">
        <v>1.3259999999999999E-3</v>
      </c>
      <c r="BK298" s="137">
        <v>7.7154999999999993E-3</v>
      </c>
      <c r="BL298" s="137">
        <v>-2.3E-2</v>
      </c>
      <c r="BM298" s="137">
        <v>-1.43E-2</v>
      </c>
    </row>
    <row r="299" spans="1:65">
      <c r="A299">
        <v>86</v>
      </c>
      <c r="B299" s="128" t="s">
        <v>2789</v>
      </c>
      <c r="C299" s="135">
        <v>4.6881800000000001E-3</v>
      </c>
      <c r="D299" s="135">
        <v>7.4999999999999997E-3</v>
      </c>
      <c r="E299" s="135">
        <v>4.6881800000000001E-3</v>
      </c>
      <c r="F299" s="135">
        <v>-1.77644E-3</v>
      </c>
      <c r="G299" s="135">
        <v>4.2316439999999997E-2</v>
      </c>
      <c r="H299" s="136"/>
      <c r="I299" s="136"/>
      <c r="J299" s="136"/>
      <c r="K299" s="136"/>
      <c r="L299" s="136"/>
      <c r="M299" s="136"/>
      <c r="N299" s="136"/>
      <c r="O299" s="136"/>
      <c r="P299" s="136"/>
      <c r="Q299" s="136"/>
      <c r="R299" s="136"/>
      <c r="S299" s="136"/>
      <c r="T299" s="136"/>
      <c r="U299" s="136"/>
      <c r="V299" s="136"/>
      <c r="W299" s="136"/>
      <c r="X299" s="136"/>
      <c r="Y299" s="136"/>
      <c r="Z299" s="136"/>
      <c r="AA299" s="136"/>
      <c r="AB299" s="136"/>
      <c r="AC299" s="135">
        <v>4.4939999999999997E-3</v>
      </c>
      <c r="AD299" s="135">
        <v>5.7121999999999997E-3</v>
      </c>
      <c r="AE299" s="136"/>
      <c r="AF299" s="136"/>
      <c r="AG299" s="136"/>
      <c r="AH299" s="136"/>
      <c r="AI299" s="135">
        <v>-1.3299999999999999E-2</v>
      </c>
      <c r="AJ299" s="135">
        <v>-2.1399999999999999E-2</v>
      </c>
      <c r="AK299" s="136"/>
      <c r="AL299" s="135">
        <v>6.1300000000000005E-4</v>
      </c>
      <c r="AM299" s="135">
        <v>-2E-3</v>
      </c>
      <c r="AN299" s="136"/>
      <c r="AO299" s="136"/>
      <c r="AP299" s="136"/>
      <c r="AQ299" s="136"/>
      <c r="AR299" s="136"/>
      <c r="AS299" s="135">
        <v>-1.0500000000000001E-2</v>
      </c>
      <c r="AT299" s="136"/>
      <c r="AU299" s="135">
        <v>4.084E-3</v>
      </c>
      <c r="AV299" s="135">
        <v>-4.58E-2</v>
      </c>
      <c r="AW299" s="135">
        <v>-1.2800000000000001E-2</v>
      </c>
      <c r="AX299" s="136"/>
      <c r="AY299" s="136"/>
      <c r="AZ299" s="135">
        <v>5.2110000000000004E-3</v>
      </c>
      <c r="BA299" s="135">
        <v>1.6635400000000002E-2</v>
      </c>
      <c r="BB299" s="135">
        <v>1.41301E-2</v>
      </c>
      <c r="BC299" s="135">
        <v>1.7938200000000001E-2</v>
      </c>
      <c r="BD299" s="136"/>
      <c r="BE299" s="135">
        <v>-8.6999999999999994E-3</v>
      </c>
      <c r="BF299" s="135">
        <v>1.06225E-2</v>
      </c>
      <c r="BG299" s="135">
        <v>-2.7699999999999999E-2</v>
      </c>
      <c r="BH299" s="136"/>
      <c r="BI299" s="135">
        <v>-5.8299999999999998E-2</v>
      </c>
      <c r="BJ299" s="135">
        <v>-1.6000000000000001E-3</v>
      </c>
      <c r="BK299" s="135">
        <v>9.3197000000000002E-3</v>
      </c>
      <c r="BL299" s="135">
        <v>-5.62E-2</v>
      </c>
      <c r="BM299" s="135">
        <v>3.6000000000000002E-4</v>
      </c>
    </row>
    <row r="300" spans="1:65">
      <c r="A300">
        <v>85</v>
      </c>
      <c r="B300" s="128" t="s">
        <v>2790</v>
      </c>
      <c r="C300" s="137">
        <v>5.1829500000000004E-3</v>
      </c>
      <c r="D300" s="137">
        <v>5.6999999999999993E-3</v>
      </c>
      <c r="E300" s="137">
        <v>5.1829500000000004E-3</v>
      </c>
      <c r="F300" s="137">
        <v>9.8389600000000008E-3</v>
      </c>
      <c r="G300" s="137">
        <v>1.247209E-2</v>
      </c>
      <c r="H300" s="138"/>
      <c r="I300" s="138"/>
      <c r="J300" s="138"/>
      <c r="K300" s="138"/>
      <c r="L300" s="138"/>
      <c r="M300" s="138"/>
      <c r="N300" s="138"/>
      <c r="O300" s="138"/>
      <c r="P300" s="138"/>
      <c r="Q300" s="138"/>
      <c r="R300" s="138"/>
      <c r="S300" s="138"/>
      <c r="T300" s="138"/>
      <c r="U300" s="138"/>
      <c r="V300" s="138"/>
      <c r="W300" s="138"/>
      <c r="X300" s="138"/>
      <c r="Y300" s="138"/>
      <c r="Z300" s="138"/>
      <c r="AA300" s="138"/>
      <c r="AB300" s="138"/>
      <c r="AC300" s="137">
        <v>4.9940000000000002E-3</v>
      </c>
      <c r="AD300" s="137">
        <v>6.2119000000000002E-3</v>
      </c>
      <c r="AE300" s="138"/>
      <c r="AF300" s="138"/>
      <c r="AG300" s="138"/>
      <c r="AH300" s="138"/>
      <c r="AI300" s="137">
        <v>1.1422E-2</v>
      </c>
      <c r="AJ300" s="137">
        <v>1.54296E-2</v>
      </c>
      <c r="AK300" s="138"/>
      <c r="AL300" s="137">
        <v>1.4270000000000001E-3</v>
      </c>
      <c r="AM300" s="137">
        <v>-1.5E-3</v>
      </c>
      <c r="AN300" s="138"/>
      <c r="AO300" s="138"/>
      <c r="AP300" s="138"/>
      <c r="AQ300" s="138"/>
      <c r="AR300" s="138"/>
      <c r="AS300" s="137">
        <v>1.40269E-2</v>
      </c>
      <c r="AT300" s="138"/>
      <c r="AU300" s="137">
        <v>7.7148E-3</v>
      </c>
      <c r="AV300" s="137">
        <v>-1.8100000000000002E-2</v>
      </c>
      <c r="AW300" s="137">
        <v>1.1199999999999999E-3</v>
      </c>
      <c r="AX300" s="138"/>
      <c r="AY300" s="138"/>
      <c r="AZ300" s="137">
        <v>1.042E-2</v>
      </c>
      <c r="BA300" s="137">
        <v>3.6570499999999999E-2</v>
      </c>
      <c r="BB300" s="137">
        <v>2.8254399999999999E-2</v>
      </c>
      <c r="BC300" s="137">
        <v>2.5148400000000001E-2</v>
      </c>
      <c r="BD300" s="138"/>
      <c r="BE300" s="137">
        <v>2.0539499999999999E-2</v>
      </c>
      <c r="BF300" s="137">
        <v>1.7333299999999999E-2</v>
      </c>
      <c r="BG300" s="137">
        <v>9.5183000000000004E-3</v>
      </c>
      <c r="BH300" s="138"/>
      <c r="BI300" s="137">
        <v>2.24432E-2</v>
      </c>
      <c r="BJ300" s="137">
        <v>1.0921E-2</v>
      </c>
      <c r="BK300" s="137">
        <v>4.3083000000000003E-2</v>
      </c>
      <c r="BL300" s="137">
        <v>-2.9700000000000001E-2</v>
      </c>
      <c r="BM300" s="137">
        <v>3.01581E-2</v>
      </c>
    </row>
    <row r="301" spans="1:65">
      <c r="A301">
        <v>84</v>
      </c>
      <c r="B301" s="128" t="s">
        <v>2791</v>
      </c>
      <c r="C301" s="135">
        <v>5.43042E-3</v>
      </c>
      <c r="D301" s="135">
        <v>1.2999999999999999E-3</v>
      </c>
      <c r="E301" s="135">
        <v>5.43042E-3</v>
      </c>
      <c r="F301" s="135">
        <v>7.0261200000000003E-3</v>
      </c>
      <c r="G301" s="135">
        <v>-1.1659400000000001E-3</v>
      </c>
      <c r="H301" s="136"/>
      <c r="I301" s="136"/>
      <c r="J301" s="136"/>
      <c r="K301" s="136"/>
      <c r="L301" s="136"/>
      <c r="M301" s="136"/>
      <c r="N301" s="136"/>
      <c r="O301" s="136"/>
      <c r="P301" s="136"/>
      <c r="Q301" s="136"/>
      <c r="R301" s="136"/>
      <c r="S301" s="136"/>
      <c r="T301" s="136"/>
      <c r="U301" s="136"/>
      <c r="V301" s="136"/>
      <c r="W301" s="136"/>
      <c r="X301" s="136"/>
      <c r="Y301" s="136"/>
      <c r="Z301" s="136"/>
      <c r="AA301" s="136"/>
      <c r="AB301" s="136"/>
      <c r="AC301" s="135">
        <v>5.1939999999999998E-3</v>
      </c>
      <c r="AD301" s="135">
        <v>9.0165000000000002E-3</v>
      </c>
      <c r="AE301" s="136"/>
      <c r="AF301" s="136"/>
      <c r="AG301" s="136"/>
      <c r="AH301" s="136"/>
      <c r="AI301" s="135">
        <v>5.4979999999999994E-3</v>
      </c>
      <c r="AJ301" s="135">
        <v>5.9109000000000002E-3</v>
      </c>
      <c r="AK301" s="136"/>
      <c r="AL301" s="135">
        <v>-4.0000000000000002E-4</v>
      </c>
      <c r="AM301" s="135">
        <v>-5.7999999999999996E-3</v>
      </c>
      <c r="AN301" s="136"/>
      <c r="AO301" s="136"/>
      <c r="AP301" s="136"/>
      <c r="AQ301" s="136"/>
      <c r="AR301" s="136"/>
      <c r="AS301" s="135">
        <v>1.6329900000000001E-2</v>
      </c>
      <c r="AT301" s="136"/>
      <c r="AU301" s="135">
        <v>1.2522999999999999E-2</v>
      </c>
      <c r="AV301" s="135">
        <v>1.9350000000000001E-3</v>
      </c>
      <c r="AW301" s="135">
        <v>1.0169999999999999E-3</v>
      </c>
      <c r="AX301" s="136"/>
      <c r="AY301" s="136"/>
      <c r="AZ301" s="135">
        <v>3.9709999999999997E-3</v>
      </c>
      <c r="BA301" s="135">
        <v>3.9572700000000002E-2</v>
      </c>
      <c r="BB301" s="135">
        <v>3.6867799999999999E-2</v>
      </c>
      <c r="BC301" s="135">
        <v>3.7568999999999998E-2</v>
      </c>
      <c r="BD301" s="136"/>
      <c r="BE301" s="135">
        <v>3.0455900000000001E-2</v>
      </c>
      <c r="BF301" s="135">
        <v>4.1576399999999999E-2</v>
      </c>
      <c r="BG301" s="135">
        <v>2.9954999999999999E-2</v>
      </c>
      <c r="BH301" s="136"/>
      <c r="BI301" s="135">
        <v>0.10421</v>
      </c>
      <c r="BJ301" s="135">
        <v>3.1858499999999998E-2</v>
      </c>
      <c r="BK301" s="135">
        <v>-2.0899999999999998E-2</v>
      </c>
      <c r="BL301" s="135">
        <v>2.5045999999999999E-2</v>
      </c>
      <c r="BM301" s="135">
        <v>3.0556099999999999E-2</v>
      </c>
    </row>
    <row r="302" spans="1:65">
      <c r="A302">
        <v>83</v>
      </c>
      <c r="B302" s="128" t="s">
        <v>2792</v>
      </c>
      <c r="C302" s="137">
        <v>4.6881800000000001E-3</v>
      </c>
      <c r="D302" s="137">
        <v>1E-4</v>
      </c>
      <c r="E302" s="137">
        <v>4.6881800000000001E-3</v>
      </c>
      <c r="F302" s="137">
        <v>4.0573709999999999E-2</v>
      </c>
      <c r="G302" s="137">
        <v>-2.7533180000000001E-2</v>
      </c>
      <c r="H302" s="138"/>
      <c r="I302" s="138"/>
      <c r="J302" s="138"/>
      <c r="K302" s="138"/>
      <c r="L302" s="138"/>
      <c r="M302" s="138"/>
      <c r="N302" s="138"/>
      <c r="O302" s="138"/>
      <c r="P302" s="138"/>
      <c r="Q302" s="138"/>
      <c r="R302" s="138"/>
      <c r="S302" s="138"/>
      <c r="T302" s="138"/>
      <c r="U302" s="138"/>
      <c r="V302" s="138"/>
      <c r="W302" s="138"/>
      <c r="X302" s="138"/>
      <c r="Y302" s="138"/>
      <c r="Z302" s="138"/>
      <c r="AA302" s="138"/>
      <c r="AB302" s="138"/>
      <c r="AC302" s="137">
        <v>4.4939999999999997E-3</v>
      </c>
      <c r="AD302" s="137">
        <v>3.5729999999999998E-3</v>
      </c>
      <c r="AE302" s="138"/>
      <c r="AF302" s="138"/>
      <c r="AG302" s="138"/>
      <c r="AH302" s="138"/>
      <c r="AI302" s="137">
        <v>3.7780000000000001E-3</v>
      </c>
      <c r="AJ302" s="137">
        <v>3.8809999999999999E-3</v>
      </c>
      <c r="AK302" s="138"/>
      <c r="AL302" s="137">
        <v>2.43518E-2</v>
      </c>
      <c r="AM302" s="137">
        <v>4.0786700000000002E-2</v>
      </c>
      <c r="AN302" s="138"/>
      <c r="AO302" s="138"/>
      <c r="AP302" s="138"/>
      <c r="AQ302" s="138"/>
      <c r="AR302" s="138"/>
      <c r="AS302" s="137">
        <v>3.3571400000000001E-2</v>
      </c>
      <c r="AT302" s="138"/>
      <c r="AU302" s="137">
        <v>1.4631099999999999E-2</v>
      </c>
      <c r="AV302" s="137">
        <v>4.5095999999999997E-2</v>
      </c>
      <c r="AW302" s="137">
        <v>1.8639699999999999E-2</v>
      </c>
      <c r="AX302" s="138"/>
      <c r="AY302" s="138"/>
      <c r="AZ302" s="137">
        <v>2.7157899999999999E-2</v>
      </c>
      <c r="BA302" s="137">
        <v>4.5196199999999999E-2</v>
      </c>
      <c r="BB302" s="137">
        <v>3.0064E-2</v>
      </c>
      <c r="BC302" s="137">
        <v>2.3750400000000001E-2</v>
      </c>
      <c r="BD302" s="138"/>
      <c r="BE302" s="137">
        <v>4.4695099999999988E-2</v>
      </c>
      <c r="BF302" s="137">
        <v>4.8210000000000003E-2</v>
      </c>
      <c r="BG302" s="137">
        <v>6.2210000000000001E-2</v>
      </c>
      <c r="BH302" s="138"/>
      <c r="BI302" s="137">
        <v>4.3920000000000001E-3</v>
      </c>
      <c r="BJ302" s="137">
        <v>5.6910000000000002E-2</v>
      </c>
      <c r="BK302" s="137">
        <v>4.0987299999999997E-2</v>
      </c>
      <c r="BL302" s="137">
        <v>8.771000000000001E-2</v>
      </c>
      <c r="BM302" s="137">
        <v>3.6176899999999998E-2</v>
      </c>
    </row>
    <row r="303" spans="1:65">
      <c r="A303">
        <v>82</v>
      </c>
      <c r="B303" s="128" t="s">
        <v>2793</v>
      </c>
      <c r="C303" s="135">
        <v>5.6779599999999993E-3</v>
      </c>
      <c r="D303" s="135">
        <v>1.9E-3</v>
      </c>
      <c r="E303" s="135">
        <v>5.6779599999999993E-3</v>
      </c>
      <c r="F303" s="135">
        <v>8.36836E-3</v>
      </c>
      <c r="G303" s="135">
        <v>-1.7561710000000001E-2</v>
      </c>
      <c r="H303" s="136"/>
      <c r="I303" s="136"/>
      <c r="J303" s="136"/>
      <c r="K303" s="136"/>
      <c r="L303" s="136"/>
      <c r="M303" s="136"/>
      <c r="N303" s="136"/>
      <c r="O303" s="136"/>
      <c r="P303" s="136"/>
      <c r="Q303" s="136"/>
      <c r="R303" s="136"/>
      <c r="S303" s="136"/>
      <c r="T303" s="136"/>
      <c r="U303" s="136"/>
      <c r="V303" s="136"/>
      <c r="W303" s="136"/>
      <c r="X303" s="136"/>
      <c r="Y303" s="136"/>
      <c r="Z303" s="136"/>
      <c r="AA303" s="136"/>
      <c r="AB303" s="136"/>
      <c r="AC303" s="135">
        <v>5.3940000000000004E-3</v>
      </c>
      <c r="AD303" s="135">
        <v>5.0879999999999996E-3</v>
      </c>
      <c r="AE303" s="136"/>
      <c r="AF303" s="136"/>
      <c r="AG303" s="136"/>
      <c r="AH303" s="136"/>
      <c r="AI303" s="135">
        <v>2.1237300000000001E-2</v>
      </c>
      <c r="AJ303" s="135">
        <v>2.9752299999999999E-2</v>
      </c>
      <c r="AK303" s="136"/>
      <c r="AL303" s="135">
        <v>-2.0999999999999999E-3</v>
      </c>
      <c r="AM303" s="135">
        <v>-8.0000000000000002E-3</v>
      </c>
      <c r="AN303" s="136"/>
      <c r="AO303" s="136"/>
      <c r="AP303" s="136"/>
      <c r="AQ303" s="136"/>
      <c r="AR303" s="136"/>
      <c r="AS303" s="135">
        <v>0</v>
      </c>
      <c r="AT303" s="136"/>
      <c r="AU303" s="135">
        <v>3.9680000000000002E-3</v>
      </c>
      <c r="AV303" s="135">
        <v>4.1773299999999999E-2</v>
      </c>
      <c r="AW303" s="135">
        <v>2.1738199999999999E-2</v>
      </c>
      <c r="AX303" s="136"/>
      <c r="AY303" s="136"/>
      <c r="AZ303" s="135">
        <v>3.2557200000000001E-2</v>
      </c>
      <c r="BA303" s="135">
        <v>5.1290099999999998E-2</v>
      </c>
      <c r="BB303" s="135">
        <v>5.851E-2</v>
      </c>
      <c r="BC303" s="135">
        <v>5.6699600000000003E-2</v>
      </c>
      <c r="BD303" s="136"/>
      <c r="BE303" s="135">
        <v>4.3877100000000002E-2</v>
      </c>
      <c r="BF303" s="135">
        <v>5.1790999999999997E-2</v>
      </c>
      <c r="BG303" s="135">
        <v>6.4009999999999997E-2</v>
      </c>
      <c r="BH303" s="136"/>
      <c r="BI303" s="135">
        <v>0.10881</v>
      </c>
      <c r="BJ303" s="135">
        <v>3.30581E-2</v>
      </c>
      <c r="BK303" s="135">
        <v>1.4625600000000001E-2</v>
      </c>
      <c r="BL303" s="135">
        <v>7.0809999999999998E-2</v>
      </c>
      <c r="BM303" s="135">
        <v>6.0510000000000001E-2</v>
      </c>
    </row>
    <row r="304" spans="1:65">
      <c r="A304">
        <v>81</v>
      </c>
      <c r="B304" s="128" t="s">
        <v>2794</v>
      </c>
      <c r="C304" s="137">
        <v>5.0359699999999999E-3</v>
      </c>
      <c r="D304" s="137">
        <v>1.1000000000000001E-3</v>
      </c>
      <c r="E304" s="137">
        <v>5.0171900000000004E-3</v>
      </c>
      <c r="F304" s="137">
        <v>-6.65461E-3</v>
      </c>
      <c r="G304" s="137">
        <v>9.9232379999999995E-2</v>
      </c>
      <c r="H304" s="138"/>
      <c r="I304" s="138"/>
      <c r="J304" s="138"/>
      <c r="K304" s="138"/>
      <c r="L304" s="138"/>
      <c r="M304" s="138"/>
      <c r="N304" s="138"/>
      <c r="O304" s="138"/>
      <c r="P304" s="138"/>
      <c r="Q304" s="138"/>
      <c r="R304" s="138"/>
      <c r="S304" s="138"/>
      <c r="T304" s="138"/>
      <c r="U304" s="138"/>
      <c r="V304" s="138"/>
      <c r="W304" s="138"/>
      <c r="X304" s="138"/>
      <c r="Y304" s="138"/>
      <c r="Z304" s="138"/>
      <c r="AA304" s="138"/>
      <c r="AB304" s="138"/>
      <c r="AC304" s="137">
        <v>4.7930000000000004E-3</v>
      </c>
      <c r="AD304" s="137">
        <v>4.1809999999999998E-3</v>
      </c>
      <c r="AE304" s="138"/>
      <c r="AF304" s="138"/>
      <c r="AG304" s="138"/>
      <c r="AH304" s="138"/>
      <c r="AI304" s="137">
        <v>-9.8999999999999991E-3</v>
      </c>
      <c r="AJ304" s="137">
        <v>-1.66E-2</v>
      </c>
      <c r="AK304" s="138"/>
      <c r="AL304" s="137">
        <v>3.4659999999999999E-3</v>
      </c>
      <c r="AM304" s="137">
        <v>1.7340000000000001E-3</v>
      </c>
      <c r="AN304" s="138"/>
      <c r="AO304" s="138"/>
      <c r="AP304" s="138"/>
      <c r="AQ304" s="138"/>
      <c r="AR304" s="138"/>
      <c r="AS304" s="137">
        <v>2.9559999999999999E-3</v>
      </c>
      <c r="AT304" s="138"/>
      <c r="AU304" s="137">
        <v>1.3259999999999999E-3</v>
      </c>
      <c r="AV304" s="137">
        <v>-3.0700000000000002E-2</v>
      </c>
      <c r="AW304" s="137">
        <v>-4.7000000000000002E-3</v>
      </c>
      <c r="AX304" s="138"/>
      <c r="AY304" s="138"/>
      <c r="AZ304" s="137">
        <v>1.632E-3</v>
      </c>
      <c r="BA304" s="137">
        <v>2.84563E-2</v>
      </c>
      <c r="BB304" s="137">
        <v>4.63919E-2</v>
      </c>
      <c r="BC304" s="137">
        <v>4.8696499999999997E-2</v>
      </c>
      <c r="BD304" s="138"/>
      <c r="BE304" s="137">
        <v>1.6232199999999999E-2</v>
      </c>
      <c r="BF304" s="137">
        <v>1.37272E-2</v>
      </c>
      <c r="BG304" s="137">
        <v>-3.3E-3</v>
      </c>
      <c r="BH304" s="138"/>
      <c r="BI304" s="137">
        <v>8.201E-2</v>
      </c>
      <c r="BJ304" s="137">
        <v>7.7152000000000002E-3</v>
      </c>
      <c r="BK304" s="137">
        <v>1.4027700000000001E-2</v>
      </c>
      <c r="BL304" s="137">
        <v>-0.14269999999999999</v>
      </c>
      <c r="BM304" s="137">
        <v>2.8757000000000001E-2</v>
      </c>
    </row>
    <row r="305" spans="1:65">
      <c r="A305">
        <v>80</v>
      </c>
      <c r="B305" s="128" t="s">
        <v>2795</v>
      </c>
      <c r="C305" s="135">
        <v>4.6564699999999994E-3</v>
      </c>
      <c r="D305" s="135">
        <v>-4.0000000000000002E-4</v>
      </c>
      <c r="E305" s="135">
        <v>4.6376000000000004E-3</v>
      </c>
      <c r="F305" s="135">
        <v>3.5702020000000001E-2</v>
      </c>
      <c r="G305" s="135">
        <v>6.2583099999999996E-3</v>
      </c>
      <c r="H305" s="136"/>
      <c r="I305" s="136"/>
      <c r="J305" s="136"/>
      <c r="K305" s="136"/>
      <c r="L305" s="136"/>
      <c r="M305" s="136"/>
      <c r="N305" s="136"/>
      <c r="O305" s="136"/>
      <c r="P305" s="136"/>
      <c r="Q305" s="136"/>
      <c r="R305" s="136"/>
      <c r="S305" s="136"/>
      <c r="T305" s="136"/>
      <c r="U305" s="136"/>
      <c r="V305" s="136"/>
      <c r="W305" s="136"/>
      <c r="X305" s="136"/>
      <c r="Y305" s="136"/>
      <c r="Z305" s="136"/>
      <c r="AA305" s="136"/>
      <c r="AB305" s="136"/>
      <c r="AC305" s="135">
        <v>4.4929999999999996E-3</v>
      </c>
      <c r="AD305" s="135">
        <v>2.7569999999999999E-3</v>
      </c>
      <c r="AE305" s="136"/>
      <c r="AF305" s="136"/>
      <c r="AG305" s="136"/>
      <c r="AH305" s="136"/>
      <c r="AI305" s="135">
        <v>-1.89E-2</v>
      </c>
      <c r="AJ305" s="135">
        <v>-2.98E-2</v>
      </c>
      <c r="AK305" s="136"/>
      <c r="AL305" s="135">
        <v>8.8187999999999999E-3</v>
      </c>
      <c r="AM305" s="135">
        <v>1.20257E-2</v>
      </c>
      <c r="AN305" s="136"/>
      <c r="AO305" s="136"/>
      <c r="AP305" s="136"/>
      <c r="AQ305" s="136"/>
      <c r="AR305" s="136"/>
      <c r="AS305" s="135">
        <v>1.3729399999999999E-2</v>
      </c>
      <c r="AT305" s="136"/>
      <c r="AU305" s="135">
        <v>1.28275E-2</v>
      </c>
      <c r="AV305" s="135">
        <v>1.0522500000000001E-2</v>
      </c>
      <c r="AW305" s="135">
        <v>5.2110000000000004E-3</v>
      </c>
      <c r="AX305" s="136"/>
      <c r="AY305" s="136"/>
      <c r="AZ305" s="135">
        <v>-5.1999999999999998E-3</v>
      </c>
      <c r="BA305" s="135">
        <v>2.7057899999999999E-2</v>
      </c>
      <c r="BB305" s="135">
        <v>9.3200000000000002E-3</v>
      </c>
      <c r="BC305" s="135">
        <v>3.6779999999999998E-3</v>
      </c>
      <c r="BD305" s="136"/>
      <c r="BE305" s="135">
        <v>4.0586900000000002E-2</v>
      </c>
      <c r="BF305" s="135">
        <v>1.2827399999999999E-2</v>
      </c>
      <c r="BG305" s="135">
        <v>3.2970600000000003E-2</v>
      </c>
      <c r="BH305" s="136"/>
      <c r="BI305" s="135">
        <v>-3.3399999999999999E-2</v>
      </c>
      <c r="BJ305" s="135">
        <v>1.1324300000000001E-2</v>
      </c>
      <c r="BK305" s="135">
        <v>6.3134000000000003E-3</v>
      </c>
      <c r="BL305" s="135">
        <v>0.11032</v>
      </c>
      <c r="BM305" s="135">
        <v>2.7057999999999999E-2</v>
      </c>
    </row>
    <row r="306" spans="1:65">
      <c r="A306">
        <v>79</v>
      </c>
      <c r="B306" s="128" t="s">
        <v>2796</v>
      </c>
      <c r="C306" s="137">
        <v>4.8116000000000001E-3</v>
      </c>
      <c r="D306" s="137">
        <v>1E-3</v>
      </c>
      <c r="E306" s="137">
        <v>4.7926399999999999E-3</v>
      </c>
      <c r="F306" s="137">
        <v>2.3624059999999999E-2</v>
      </c>
      <c r="G306" s="137">
        <v>-3.8492940000000003E-2</v>
      </c>
      <c r="H306" s="138"/>
      <c r="I306" s="138"/>
      <c r="J306" s="138"/>
      <c r="K306" s="138"/>
      <c r="L306" s="138"/>
      <c r="M306" s="138"/>
      <c r="N306" s="138"/>
      <c r="O306" s="138"/>
      <c r="P306" s="138"/>
      <c r="Q306" s="138"/>
      <c r="R306" s="138"/>
      <c r="S306" s="138"/>
      <c r="T306" s="138"/>
      <c r="U306" s="138"/>
      <c r="V306" s="138"/>
      <c r="W306" s="138"/>
      <c r="X306" s="138"/>
      <c r="Y306" s="138"/>
      <c r="Z306" s="138"/>
      <c r="AA306" s="138"/>
      <c r="AB306" s="138"/>
      <c r="AC306" s="137">
        <v>4.5929999999999999E-3</v>
      </c>
      <c r="AD306" s="137">
        <v>-4.5999999999999999E-3</v>
      </c>
      <c r="AE306" s="138"/>
      <c r="AF306" s="138"/>
      <c r="AG306" s="138"/>
      <c r="AH306" s="138"/>
      <c r="AI306" s="137">
        <v>-1.4E-3</v>
      </c>
      <c r="AJ306" s="137">
        <v>-3.8E-3</v>
      </c>
      <c r="AK306" s="138"/>
      <c r="AL306" s="137">
        <v>1.8939299999999999E-2</v>
      </c>
      <c r="AM306" s="137">
        <v>2.9761699999999999E-2</v>
      </c>
      <c r="AN306" s="138"/>
      <c r="AO306" s="138"/>
      <c r="AP306" s="138"/>
      <c r="AQ306" s="138"/>
      <c r="AR306" s="138"/>
      <c r="AS306" s="137">
        <v>1.8839100000000001E-2</v>
      </c>
      <c r="AT306" s="138"/>
      <c r="AU306" s="137">
        <v>8.6178000000000001E-3</v>
      </c>
      <c r="AV306" s="137">
        <v>3.2567400000000003E-2</v>
      </c>
      <c r="AW306" s="137">
        <v>1.6634400000000001E-2</v>
      </c>
      <c r="AX306" s="138"/>
      <c r="AY306" s="138"/>
      <c r="AZ306" s="137">
        <v>1.16241E-2</v>
      </c>
      <c r="BA306" s="137">
        <v>1.06219E-2</v>
      </c>
      <c r="BB306" s="137">
        <v>1.6434000000000001E-2</v>
      </c>
      <c r="BC306" s="137">
        <v>1.13235E-2</v>
      </c>
      <c r="BD306" s="138"/>
      <c r="BE306" s="137">
        <v>3.3168799999999998E-2</v>
      </c>
      <c r="BF306" s="137">
        <v>2.3470000000000001E-3</v>
      </c>
      <c r="BG306" s="137">
        <v>3.1064399999999999E-2</v>
      </c>
      <c r="BH306" s="138"/>
      <c r="BI306" s="137">
        <v>5.0104000000000008E-3</v>
      </c>
      <c r="BJ306" s="137">
        <v>1.6734800000000001E-2</v>
      </c>
      <c r="BK306" s="137">
        <v>3.2166599999999997E-2</v>
      </c>
      <c r="BL306" s="137">
        <v>8.5809999999999997E-2</v>
      </c>
      <c r="BM306" s="137">
        <v>2.3248100000000001E-2</v>
      </c>
    </row>
    <row r="307" spans="1:65">
      <c r="A307">
        <v>78</v>
      </c>
      <c r="B307" s="128" t="s">
        <v>2797</v>
      </c>
      <c r="C307" s="135">
        <v>3.8038600000000001E-3</v>
      </c>
      <c r="D307" s="135">
        <v>5.1000000000000004E-3</v>
      </c>
      <c r="E307" s="135">
        <v>3.8038600000000001E-3</v>
      </c>
      <c r="F307" s="135">
        <v>9.4520799999999999E-3</v>
      </c>
      <c r="G307" s="135">
        <v>5.4918710000000003E-2</v>
      </c>
      <c r="H307" s="136"/>
      <c r="I307" s="136"/>
      <c r="J307" s="136"/>
      <c r="K307" s="136"/>
      <c r="L307" s="136"/>
      <c r="M307" s="136"/>
      <c r="N307" s="136"/>
      <c r="O307" s="136"/>
      <c r="P307" s="136"/>
      <c r="Q307" s="136"/>
      <c r="R307" s="136"/>
      <c r="S307" s="136"/>
      <c r="T307" s="136"/>
      <c r="U307" s="136"/>
      <c r="V307" s="136"/>
      <c r="W307" s="136"/>
      <c r="X307" s="136"/>
      <c r="Y307" s="136"/>
      <c r="Z307" s="136"/>
      <c r="AA307" s="136"/>
      <c r="AB307" s="136"/>
      <c r="AC307" s="135">
        <v>3.5920000000000001E-3</v>
      </c>
      <c r="AD307" s="135">
        <v>-6.4999999999999997E-3</v>
      </c>
      <c r="AE307" s="136"/>
      <c r="AF307" s="136"/>
      <c r="AG307" s="136"/>
      <c r="AH307" s="136"/>
      <c r="AI307" s="135">
        <v>-3.7000000000000002E-3</v>
      </c>
      <c r="AJ307" s="135">
        <v>-6.6E-3</v>
      </c>
      <c r="AK307" s="136"/>
      <c r="AL307" s="135">
        <v>1.0250000000000001E-3</v>
      </c>
      <c r="AM307" s="135">
        <v>-1.4E-3</v>
      </c>
      <c r="AN307" s="136"/>
      <c r="AO307" s="136"/>
      <c r="AP307" s="136"/>
      <c r="AQ307" s="136"/>
      <c r="AR307" s="136"/>
      <c r="AS307" s="135">
        <v>-8.3999999999999995E-3</v>
      </c>
      <c r="AT307" s="136"/>
      <c r="AU307" s="135">
        <v>-2.9999999999999997E-4</v>
      </c>
      <c r="AV307" s="135">
        <v>1.3635700000000001E-2</v>
      </c>
      <c r="AW307" s="135">
        <v>4.1108000000000004E-3</v>
      </c>
      <c r="AX307" s="136"/>
      <c r="AY307" s="136"/>
      <c r="AZ307" s="135">
        <v>6.1159999999999999E-3</v>
      </c>
      <c r="BA307" s="135">
        <v>3.68968E-2</v>
      </c>
      <c r="BB307" s="135">
        <v>2.1255599999999999E-2</v>
      </c>
      <c r="BC307" s="135">
        <v>2.4764899999999999E-2</v>
      </c>
      <c r="BD307" s="136"/>
      <c r="BE307" s="135">
        <v>1.6042000000000001E-2</v>
      </c>
      <c r="BF307" s="135">
        <v>8.2119999999999999E-2</v>
      </c>
      <c r="BG307" s="135">
        <v>5.441E-2</v>
      </c>
      <c r="BH307" s="136"/>
      <c r="BI307" s="135">
        <v>3.8809999999999997E-2</v>
      </c>
      <c r="BJ307" s="135">
        <v>5.0810000000000001E-2</v>
      </c>
      <c r="BK307" s="135">
        <v>3.0279500000000001E-2</v>
      </c>
      <c r="BL307" s="135">
        <v>-4.3499999999999997E-2</v>
      </c>
      <c r="BM307" s="135">
        <v>1.53402E-2</v>
      </c>
    </row>
    <row r="308" spans="1:65">
      <c r="A308">
        <v>77</v>
      </c>
      <c r="B308" s="128" t="s">
        <v>2798</v>
      </c>
      <c r="C308" s="137">
        <v>3.7660699999999998E-3</v>
      </c>
      <c r="D308" s="137">
        <v>1.15E-2</v>
      </c>
      <c r="E308" s="137">
        <v>3.7470400000000001E-3</v>
      </c>
      <c r="F308" s="137">
        <v>6.8482260000000003E-2</v>
      </c>
      <c r="G308" s="137">
        <v>-4.576231E-2</v>
      </c>
      <c r="H308" s="138"/>
      <c r="I308" s="138"/>
      <c r="J308" s="138"/>
      <c r="K308" s="138"/>
      <c r="L308" s="138"/>
      <c r="M308" s="138"/>
      <c r="N308" s="138"/>
      <c r="O308" s="138"/>
      <c r="P308" s="138"/>
      <c r="Q308" s="138"/>
      <c r="R308" s="138"/>
      <c r="S308" s="138"/>
      <c r="T308" s="138"/>
      <c r="U308" s="138"/>
      <c r="V308" s="138"/>
      <c r="W308" s="138"/>
      <c r="X308" s="138"/>
      <c r="Y308" s="138"/>
      <c r="Z308" s="138"/>
      <c r="AA308" s="138"/>
      <c r="AB308" s="138"/>
      <c r="AC308" s="137">
        <v>3.5920000000000001E-3</v>
      </c>
      <c r="AD308" s="137">
        <v>6.9182000000000002E-3</v>
      </c>
      <c r="AE308" s="138"/>
      <c r="AF308" s="138"/>
      <c r="AG308" s="138"/>
      <c r="AH308" s="138"/>
      <c r="AI308" s="137">
        <v>2.6670599999999999E-2</v>
      </c>
      <c r="AJ308" s="137">
        <v>3.8210000000000001E-2</v>
      </c>
      <c r="AK308" s="138"/>
      <c r="AL308" s="137">
        <v>1.9952899999999999E-2</v>
      </c>
      <c r="AM308" s="137">
        <v>3.1984499999999999E-2</v>
      </c>
      <c r="AN308" s="138"/>
      <c r="AO308" s="138"/>
      <c r="AP308" s="138"/>
      <c r="AQ308" s="138"/>
      <c r="AR308" s="138"/>
      <c r="AS308" s="137">
        <v>6.9209999999999994E-2</v>
      </c>
      <c r="AT308" s="138"/>
      <c r="AU308" s="137">
        <v>1.8950000000000002E-2</v>
      </c>
      <c r="AV308" s="137">
        <v>0.10662000000000001</v>
      </c>
      <c r="AW308" s="137">
        <v>3.5594300000000002E-2</v>
      </c>
      <c r="AX308" s="138"/>
      <c r="AY308" s="138"/>
      <c r="AZ308" s="137">
        <v>5.1610000000000003E-2</v>
      </c>
      <c r="BA308" s="137">
        <v>8.7819999999999995E-2</v>
      </c>
      <c r="BB308" s="137">
        <v>0.10322000000000001</v>
      </c>
      <c r="BC308" s="137">
        <v>8.7919999999999998E-2</v>
      </c>
      <c r="BD308" s="138"/>
      <c r="BE308" s="137">
        <v>9.5420000000000005E-2</v>
      </c>
      <c r="BF308" s="137">
        <v>9.1319999999999998E-2</v>
      </c>
      <c r="BG308" s="137">
        <v>0.14463000000000001</v>
      </c>
      <c r="BH308" s="138"/>
      <c r="BI308" s="137">
        <v>0.21984999999999999</v>
      </c>
      <c r="BJ308" s="137">
        <v>0.13783000000000001</v>
      </c>
      <c r="BK308" s="137">
        <v>3.0280100000000001E-2</v>
      </c>
      <c r="BL308" s="137">
        <v>0.12692999999999999</v>
      </c>
      <c r="BM308" s="137">
        <v>8.8219999999999993E-2</v>
      </c>
    </row>
    <row r="309" spans="1:65">
      <c r="A309">
        <v>76</v>
      </c>
      <c r="B309" s="128" t="s">
        <v>2799</v>
      </c>
      <c r="C309" s="135">
        <v>3.76633E-3</v>
      </c>
      <c r="D309" s="135">
        <v>2.0999999999999999E-3</v>
      </c>
      <c r="E309" s="135">
        <v>3.76633E-3</v>
      </c>
      <c r="F309" s="135">
        <v>-1.6297849999999999E-2</v>
      </c>
      <c r="G309" s="135">
        <v>5.9245289999999999E-2</v>
      </c>
      <c r="H309" s="136"/>
      <c r="I309" s="136"/>
      <c r="J309" s="136"/>
      <c r="K309" s="136"/>
      <c r="L309" s="136"/>
      <c r="M309" s="136"/>
      <c r="N309" s="136"/>
      <c r="O309" s="136"/>
      <c r="P309" s="136"/>
      <c r="Q309" s="136"/>
      <c r="R309" s="136"/>
      <c r="S309" s="136"/>
      <c r="T309" s="136"/>
      <c r="U309" s="136"/>
      <c r="V309" s="136"/>
      <c r="W309" s="136"/>
      <c r="X309" s="136"/>
      <c r="Y309" s="136"/>
      <c r="Z309" s="136"/>
      <c r="AA309" s="136"/>
      <c r="AB309" s="136"/>
      <c r="AC309" s="135">
        <v>3.591E-3</v>
      </c>
      <c r="AD309" s="135">
        <v>6.9182000000000002E-3</v>
      </c>
      <c r="AE309" s="136"/>
      <c r="AF309" s="136"/>
      <c r="AG309" s="135">
        <v>4.8999999999999998E-3</v>
      </c>
      <c r="AH309" s="136"/>
      <c r="AI309" s="135">
        <v>-6.5000000000000006E-3</v>
      </c>
      <c r="AJ309" s="135">
        <v>-1.09E-2</v>
      </c>
      <c r="AK309" s="136"/>
      <c r="AL309" s="135">
        <v>-1.06E-2</v>
      </c>
      <c r="AM309" s="135">
        <v>-2.1100000000000001E-2</v>
      </c>
      <c r="AN309" s="136"/>
      <c r="AO309" s="136"/>
      <c r="AP309" s="136"/>
      <c r="AQ309" s="136"/>
      <c r="AR309" s="136"/>
      <c r="AS309" s="135">
        <v>1.20319E-2</v>
      </c>
      <c r="AT309" s="136"/>
      <c r="AU309" s="135">
        <v>-2.3E-3</v>
      </c>
      <c r="AV309" s="135">
        <v>-5.4199999999999998E-2</v>
      </c>
      <c r="AW309" s="135">
        <v>-1.66E-2</v>
      </c>
      <c r="AX309" s="135">
        <v>-2.3900000000000001E-2</v>
      </c>
      <c r="AY309" s="136"/>
      <c r="AZ309" s="135">
        <v>2.99793E-2</v>
      </c>
      <c r="BA309" s="135">
        <v>2.37629E-2</v>
      </c>
      <c r="BB309" s="135">
        <v>2.3462E-2</v>
      </c>
      <c r="BC309" s="135">
        <v>3.3288199999999997E-2</v>
      </c>
      <c r="BD309" s="136"/>
      <c r="BE309" s="135">
        <v>1.00266E-2</v>
      </c>
      <c r="BF309" s="135">
        <v>5.8310000000000001E-2</v>
      </c>
      <c r="BG309" s="135">
        <v>2.0754999999999999E-2</v>
      </c>
      <c r="BH309" s="136"/>
      <c r="BI309" s="135">
        <v>-1.7399999999999999E-2</v>
      </c>
      <c r="BJ309" s="135">
        <v>3.44912E-2</v>
      </c>
      <c r="BK309" s="135">
        <v>2.18578E-2</v>
      </c>
      <c r="BL309" s="135">
        <v>-2.76E-2</v>
      </c>
      <c r="BM309" s="135">
        <v>2.4665300000000001E-2</v>
      </c>
    </row>
    <row r="310" spans="1:65">
      <c r="A310">
        <v>75</v>
      </c>
      <c r="B310" s="128" t="s">
        <v>2800</v>
      </c>
      <c r="C310" s="137">
        <v>2.9468300000000001E-3</v>
      </c>
      <c r="D310" s="137">
        <v>2.5000000000000001E-3</v>
      </c>
      <c r="E310" s="137">
        <v>2.93729E-3</v>
      </c>
      <c r="F310" s="137">
        <v>-8.4291069999999996E-2</v>
      </c>
      <c r="G310" s="137">
        <v>5.3683099999999997E-2</v>
      </c>
      <c r="H310" s="138"/>
      <c r="I310" s="138"/>
      <c r="J310" s="138"/>
      <c r="K310" s="138"/>
      <c r="L310" s="138"/>
      <c r="M310" s="138"/>
      <c r="N310" s="138"/>
      <c r="O310" s="138"/>
      <c r="P310" s="138"/>
      <c r="Q310" s="138"/>
      <c r="R310" s="138"/>
      <c r="S310" s="138"/>
      <c r="T310" s="138"/>
      <c r="U310" s="138"/>
      <c r="V310" s="138"/>
      <c r="W310" s="138"/>
      <c r="X310" s="138"/>
      <c r="Y310" s="138"/>
      <c r="Z310" s="138"/>
      <c r="AA310" s="138"/>
      <c r="AB310" s="138"/>
      <c r="AC310" s="137">
        <v>2.689E-3</v>
      </c>
      <c r="AD310" s="137">
        <v>1.9629999999999999E-3</v>
      </c>
      <c r="AE310" s="138"/>
      <c r="AF310" s="138"/>
      <c r="AG310" s="137">
        <v>3.49E-3</v>
      </c>
      <c r="AH310" s="138"/>
      <c r="AI310" s="137">
        <v>2.5586500000000002E-2</v>
      </c>
      <c r="AJ310" s="137">
        <v>3.8109999999999998E-2</v>
      </c>
      <c r="AK310" s="138"/>
      <c r="AL310" s="137">
        <v>-1.5800000000000002E-2</v>
      </c>
      <c r="AM310" s="137">
        <v>-2.9700000000000001E-2</v>
      </c>
      <c r="AN310" s="138"/>
      <c r="AO310" s="138"/>
      <c r="AP310" s="138"/>
      <c r="AQ310" s="138"/>
      <c r="AR310" s="138"/>
      <c r="AS310" s="137">
        <v>-4.1599999999999998E-2</v>
      </c>
      <c r="AT310" s="138"/>
      <c r="AU310" s="137">
        <v>-2.8899999999999999E-2</v>
      </c>
      <c r="AV310" s="137">
        <v>6.6223000000000002E-3</v>
      </c>
      <c r="AW310" s="137">
        <v>3.7123999999999998E-3</v>
      </c>
      <c r="AX310" s="137">
        <v>-5.4699999999999999E-2</v>
      </c>
      <c r="AY310" s="138"/>
      <c r="AZ310" s="137">
        <v>-3.7199999999999997E-2</v>
      </c>
      <c r="BA310" s="137">
        <v>-6.5299999999999997E-2</v>
      </c>
      <c r="BB310" s="137">
        <v>-5.8299999999999998E-2</v>
      </c>
      <c r="BC310" s="137">
        <v>-6.0299999999999999E-2</v>
      </c>
      <c r="BD310" s="138"/>
      <c r="BE310" s="137">
        <v>-6.6900000000000001E-2</v>
      </c>
      <c r="BF310" s="137">
        <v>-8.3000000000000004E-2</v>
      </c>
      <c r="BG310" s="137">
        <v>-5.5899999999999998E-2</v>
      </c>
      <c r="BH310" s="138"/>
      <c r="BI310" s="137">
        <v>4.011E-2</v>
      </c>
      <c r="BJ310" s="137">
        <v>-6.4199999999999993E-2</v>
      </c>
      <c r="BK310" s="137">
        <v>-3.61E-2</v>
      </c>
      <c r="BL310" s="137">
        <v>-0.1454</v>
      </c>
      <c r="BM310" s="137">
        <v>-5.7000000000000002E-2</v>
      </c>
    </row>
    <row r="311" spans="1:65">
      <c r="A311">
        <v>74</v>
      </c>
      <c r="B311" s="128" t="s">
        <v>2801</v>
      </c>
      <c r="C311" s="135">
        <v>3.4028499999999998E-3</v>
      </c>
      <c r="D311" s="135">
        <v>7.000000000000001E-4</v>
      </c>
      <c r="E311" s="135">
        <v>3.38369E-3</v>
      </c>
      <c r="F311" s="135">
        <v>-0.29904330000000001</v>
      </c>
      <c r="G311" s="135">
        <v>0.15560051</v>
      </c>
      <c r="H311" s="136"/>
      <c r="I311" s="136"/>
      <c r="J311" s="136"/>
      <c r="K311" s="136"/>
      <c r="L311" s="136"/>
      <c r="M311" s="136"/>
      <c r="N311" s="136"/>
      <c r="O311" s="136"/>
      <c r="P311" s="136"/>
      <c r="Q311" s="136"/>
      <c r="R311" s="136"/>
      <c r="S311" s="136"/>
      <c r="T311" s="136"/>
      <c r="U311" s="136"/>
      <c r="V311" s="136"/>
      <c r="W311" s="136"/>
      <c r="X311" s="136"/>
      <c r="Y311" s="136"/>
      <c r="Z311" s="136"/>
      <c r="AA311" s="136"/>
      <c r="AB311" s="136"/>
      <c r="AC311" s="135">
        <v>3.1900000000000001E-3</v>
      </c>
      <c r="AD311" s="135">
        <v>-0.01</v>
      </c>
      <c r="AE311" s="136"/>
      <c r="AF311" s="136"/>
      <c r="AG311" s="135">
        <v>1.812E-3</v>
      </c>
      <c r="AH311" s="136"/>
      <c r="AI311" s="135">
        <v>2.72798E-2</v>
      </c>
      <c r="AJ311" s="135">
        <v>3.8610000000000012E-2</v>
      </c>
      <c r="AK311" s="136"/>
      <c r="AL311" s="135">
        <v>-5.8600000000000013E-2</v>
      </c>
      <c r="AM311" s="135">
        <v>-0.1082</v>
      </c>
      <c r="AN311" s="136"/>
      <c r="AO311" s="136"/>
      <c r="AP311" s="136"/>
      <c r="AQ311" s="136"/>
      <c r="AR311" s="136"/>
      <c r="AS311" s="135">
        <v>-0.1925</v>
      </c>
      <c r="AT311" s="136"/>
      <c r="AU311" s="135">
        <v>-0.1148</v>
      </c>
      <c r="AV311" s="135">
        <v>3.1793000000000002E-2</v>
      </c>
      <c r="AW311" s="135">
        <v>1.2937799999999999E-2</v>
      </c>
      <c r="AX311" s="135">
        <v>-0.1366</v>
      </c>
      <c r="AY311" s="136"/>
      <c r="AZ311" s="135">
        <v>-7.2599999999999998E-2</v>
      </c>
      <c r="BA311" s="135">
        <v>-0.31180000000000002</v>
      </c>
      <c r="BB311" s="135">
        <v>-0.3004</v>
      </c>
      <c r="BC311" s="135">
        <v>-0.2863</v>
      </c>
      <c r="BD311" s="136"/>
      <c r="BE311" s="135">
        <v>-0.37530000000000002</v>
      </c>
      <c r="BF311" s="135">
        <v>-0.3206</v>
      </c>
      <c r="BG311" s="135">
        <v>-0.29559999999999997</v>
      </c>
      <c r="BH311" s="136"/>
      <c r="BI311" s="135">
        <v>-0.2228</v>
      </c>
      <c r="BJ311" s="135">
        <v>-0.317</v>
      </c>
      <c r="BK311" s="135">
        <v>-0.1258</v>
      </c>
      <c r="BL311" s="135">
        <v>-0.59719999999999995</v>
      </c>
      <c r="BM311" s="135">
        <v>-0.26429999999999998</v>
      </c>
    </row>
    <row r="312" spans="1:65">
      <c r="A312">
        <v>73</v>
      </c>
      <c r="B312" s="128" t="s">
        <v>2802</v>
      </c>
      <c r="C312" s="137">
        <v>2.8492499999999998E-3</v>
      </c>
      <c r="D312" s="137">
        <v>-3.0999999999999999E-3</v>
      </c>
      <c r="E312" s="137">
        <v>2.8492499999999998E-3</v>
      </c>
      <c r="F312" s="137">
        <v>0.10252197</v>
      </c>
      <c r="G312" s="137">
        <v>4.391482E-2</v>
      </c>
      <c r="H312" s="138"/>
      <c r="I312" s="138"/>
      <c r="J312" s="138"/>
      <c r="K312" s="138"/>
      <c r="L312" s="138"/>
      <c r="M312" s="138"/>
      <c r="N312" s="138"/>
      <c r="O312" s="138"/>
      <c r="P312" s="138"/>
      <c r="Q312" s="138"/>
      <c r="R312" s="138"/>
      <c r="S312" s="138"/>
      <c r="T312" s="138"/>
      <c r="U312" s="138"/>
      <c r="V312" s="138"/>
      <c r="W312" s="138"/>
      <c r="X312" s="138"/>
      <c r="Y312" s="138"/>
      <c r="Z312" s="138"/>
      <c r="AA312" s="138"/>
      <c r="AB312" s="138"/>
      <c r="AC312" s="137">
        <v>2.5869999999999999E-3</v>
      </c>
      <c r="AD312" s="137">
        <v>-4.7999999999999996E-3</v>
      </c>
      <c r="AE312" s="138"/>
      <c r="AF312" s="138"/>
      <c r="AG312" s="137">
        <v>2.7160000000000001E-3</v>
      </c>
      <c r="AH312" s="138"/>
      <c r="AI312" s="137">
        <v>4.9172E-3</v>
      </c>
      <c r="AJ312" s="137">
        <v>6.6230999999999998E-3</v>
      </c>
      <c r="AK312" s="138"/>
      <c r="AL312" s="137">
        <v>1.4249899999999999E-2</v>
      </c>
      <c r="AM312" s="137">
        <v>2.0571900000000001E-2</v>
      </c>
      <c r="AN312" s="138"/>
      <c r="AO312" s="138"/>
      <c r="AP312" s="138"/>
      <c r="AQ312" s="138"/>
      <c r="AR312" s="138"/>
      <c r="AS312" s="137">
        <v>3.6110000000000003E-2</v>
      </c>
      <c r="AT312" s="138"/>
      <c r="AU312" s="137">
        <v>8.5019999999999998E-2</v>
      </c>
      <c r="AV312" s="137">
        <v>0.14685000000000001</v>
      </c>
      <c r="AW312" s="137">
        <v>4.981E-2</v>
      </c>
      <c r="AX312" s="137">
        <v>9.9030000000000007E-2</v>
      </c>
      <c r="AY312" s="138"/>
      <c r="AZ312" s="137">
        <v>9.443E-2</v>
      </c>
      <c r="BA312" s="137">
        <v>0.13644000000000001</v>
      </c>
      <c r="BB312" s="137">
        <v>0.10553</v>
      </c>
      <c r="BC312" s="137">
        <v>0.10743</v>
      </c>
      <c r="BD312" s="138"/>
      <c r="BE312" s="137">
        <v>0.12364</v>
      </c>
      <c r="BF312" s="137">
        <v>0.15475</v>
      </c>
      <c r="BG312" s="137">
        <v>0.14424999999999999</v>
      </c>
      <c r="BH312" s="138"/>
      <c r="BI312" s="137">
        <v>7.5420000000000001E-2</v>
      </c>
      <c r="BJ312" s="137">
        <v>0.11343</v>
      </c>
      <c r="BK312" s="137">
        <v>0.13514000000000001</v>
      </c>
      <c r="BL312" s="137">
        <v>0.13614000000000001</v>
      </c>
      <c r="BM312" s="137">
        <v>0.13963999999999999</v>
      </c>
    </row>
    <row r="313" spans="1:65">
      <c r="A313">
        <v>72</v>
      </c>
      <c r="B313" s="128" t="s">
        <v>2803</v>
      </c>
      <c r="C313" s="135">
        <v>2.3869799999999999E-3</v>
      </c>
      <c r="D313" s="135">
        <v>-3.8E-3</v>
      </c>
      <c r="E313" s="135">
        <v>2.3581000000000001E-3</v>
      </c>
      <c r="F313" s="135">
        <v>8.5667019999999997E-2</v>
      </c>
      <c r="G313" s="135">
        <v>-1.2898E-4</v>
      </c>
      <c r="H313" s="136"/>
      <c r="I313" s="136"/>
      <c r="J313" s="136"/>
      <c r="K313" s="136"/>
      <c r="L313" s="136"/>
      <c r="M313" s="136"/>
      <c r="N313" s="136"/>
      <c r="O313" s="136"/>
      <c r="P313" s="136"/>
      <c r="Q313" s="136"/>
      <c r="R313" s="136"/>
      <c r="S313" s="136"/>
      <c r="T313" s="136"/>
      <c r="U313" s="136"/>
      <c r="V313" s="136"/>
      <c r="W313" s="136"/>
      <c r="X313" s="136"/>
      <c r="Y313" s="136"/>
      <c r="Z313" s="136"/>
      <c r="AA313" s="136"/>
      <c r="AB313" s="136"/>
      <c r="AC313" s="135">
        <v>2.1870000000000001E-3</v>
      </c>
      <c r="AD313" s="135">
        <v>2.3969999999999998E-3</v>
      </c>
      <c r="AE313" s="136"/>
      <c r="AF313" s="136"/>
      <c r="AG313" s="135">
        <v>1.4090000000000001E-3</v>
      </c>
      <c r="AH313" s="136"/>
      <c r="AI313" s="135">
        <v>1.0744699999999999E-2</v>
      </c>
      <c r="AJ313" s="135">
        <v>1.4661E-2</v>
      </c>
      <c r="AK313" s="136"/>
      <c r="AL313" s="135">
        <v>1.49622E-2</v>
      </c>
      <c r="AM313" s="135">
        <v>2.461E-2</v>
      </c>
      <c r="AN313" s="136"/>
      <c r="AO313" s="136"/>
      <c r="AP313" s="136"/>
      <c r="AQ313" s="136"/>
      <c r="AR313" s="136"/>
      <c r="AS313" s="135">
        <v>2.5610000000000001E-2</v>
      </c>
      <c r="AT313" s="136"/>
      <c r="AU313" s="135">
        <v>2.461E-2</v>
      </c>
      <c r="AV313" s="135">
        <v>0.10063999999999999</v>
      </c>
      <c r="AW313" s="135">
        <v>3.4509999999999999E-2</v>
      </c>
      <c r="AX313" s="135">
        <v>4.802E-2</v>
      </c>
      <c r="AY313" s="136"/>
      <c r="AZ313" s="135">
        <v>8.3529999999999993E-2</v>
      </c>
      <c r="BA313" s="135">
        <v>7.3029999999999998E-2</v>
      </c>
      <c r="BB313" s="135">
        <v>8.0430000000000001E-2</v>
      </c>
      <c r="BC313" s="135">
        <v>8.632999999999999E-2</v>
      </c>
      <c r="BD313" s="136"/>
      <c r="BE313" s="135">
        <v>7.6630000000000004E-2</v>
      </c>
      <c r="BF313" s="135">
        <v>9.894E-2</v>
      </c>
      <c r="BG313" s="135">
        <v>5.842E-2</v>
      </c>
      <c r="BH313" s="136"/>
      <c r="BI313" s="135">
        <v>0.11144</v>
      </c>
      <c r="BJ313" s="135">
        <v>6.9120000000000001E-2</v>
      </c>
      <c r="BK313" s="135">
        <v>5.5120000000000002E-2</v>
      </c>
      <c r="BL313" s="135">
        <v>0.10814</v>
      </c>
      <c r="BM313" s="135">
        <v>7.5130000000000002E-2</v>
      </c>
    </row>
    <row r="314" spans="1:65">
      <c r="A314">
        <v>71</v>
      </c>
      <c r="B314" s="128" t="s">
        <v>2804</v>
      </c>
      <c r="C314" s="137">
        <v>2.15241E-3</v>
      </c>
      <c r="D314" s="137">
        <v>2.5999999999999999E-3</v>
      </c>
      <c r="E314" s="137">
        <v>2.1233200000000002E-3</v>
      </c>
      <c r="F314" s="137">
        <v>8.7562970000000004E-2</v>
      </c>
      <c r="G314" s="137">
        <v>9.1590999999999999E-3</v>
      </c>
      <c r="H314" s="138"/>
      <c r="I314" s="138"/>
      <c r="J314" s="138"/>
      <c r="K314" s="138"/>
      <c r="L314" s="138"/>
      <c r="M314" s="138"/>
      <c r="N314" s="138"/>
      <c r="O314" s="138"/>
      <c r="P314" s="138"/>
      <c r="Q314" s="138"/>
      <c r="R314" s="138"/>
      <c r="S314" s="138"/>
      <c r="T314" s="138"/>
      <c r="U314" s="138"/>
      <c r="V314" s="138"/>
      <c r="W314" s="138"/>
      <c r="X314" s="138"/>
      <c r="Y314" s="138"/>
      <c r="Z314" s="138"/>
      <c r="AA314" s="138"/>
      <c r="AB314" s="138"/>
      <c r="AC314" s="137">
        <v>1.9870000000000001E-3</v>
      </c>
      <c r="AD314" s="137">
        <v>7.9366000000000003E-3</v>
      </c>
      <c r="AE314" s="138"/>
      <c r="AF314" s="138"/>
      <c r="AG314" s="137">
        <v>1.606E-3</v>
      </c>
      <c r="AH314" s="138"/>
      <c r="AI314" s="137">
        <v>4.9229E-3</v>
      </c>
      <c r="AJ314" s="137">
        <v>6.5303999999999996E-3</v>
      </c>
      <c r="AK314" s="138"/>
      <c r="AL314" s="137">
        <v>8.3599999999999994E-4</v>
      </c>
      <c r="AM314" s="137">
        <v>-2.7000000000000001E-3</v>
      </c>
      <c r="AN314" s="138"/>
      <c r="AO314" s="138"/>
      <c r="AP314" s="138"/>
      <c r="AQ314" s="138"/>
      <c r="AR314" s="138"/>
      <c r="AS314" s="137">
        <v>4.5519999999999998E-2</v>
      </c>
      <c r="AT314" s="138"/>
      <c r="AU314" s="137">
        <v>8.6400000000000001E-3</v>
      </c>
      <c r="AV314" s="137">
        <v>-9.69E-2</v>
      </c>
      <c r="AW314" s="137">
        <v>-3.27E-2</v>
      </c>
      <c r="AX314" s="137">
        <v>6.3920000000000005E-2</v>
      </c>
      <c r="AY314" s="138"/>
      <c r="AZ314" s="137">
        <v>9.4339999999999993E-2</v>
      </c>
      <c r="BA314" s="137">
        <v>0.10304000000000001</v>
      </c>
      <c r="BB314" s="137">
        <v>0.12075</v>
      </c>
      <c r="BC314" s="137">
        <v>0.11915000000000001</v>
      </c>
      <c r="BD314" s="138"/>
      <c r="BE314" s="137">
        <v>0.12265</v>
      </c>
      <c r="BF314" s="137">
        <v>0.13145999999999999</v>
      </c>
      <c r="BG314" s="137">
        <v>7.7130000000000004E-2</v>
      </c>
      <c r="BH314" s="138"/>
      <c r="BI314" s="137">
        <v>0.15507000000000001</v>
      </c>
      <c r="BJ314" s="137">
        <v>0.14756</v>
      </c>
      <c r="BK314" s="137">
        <v>3.381E-2</v>
      </c>
      <c r="BL314" s="137">
        <v>3.8610000000000012E-2</v>
      </c>
      <c r="BM314" s="137">
        <v>0.10124</v>
      </c>
    </row>
    <row r="315" spans="1:65">
      <c r="A315">
        <v>70</v>
      </c>
      <c r="B315" s="128" t="s">
        <v>2805</v>
      </c>
      <c r="C315" s="135">
        <v>1.9434599999999999E-3</v>
      </c>
      <c r="D315" s="135">
        <v>3.5999999999999999E-3</v>
      </c>
      <c r="E315" s="135">
        <v>1.9434599999999999E-3</v>
      </c>
      <c r="F315" s="135">
        <v>8.265059000000001E-2</v>
      </c>
      <c r="G315" s="135">
        <v>-4.9799120000000002E-2</v>
      </c>
      <c r="H315" s="136"/>
      <c r="I315" s="136"/>
      <c r="J315" s="136"/>
      <c r="K315" s="136"/>
      <c r="L315" s="136"/>
      <c r="M315" s="136"/>
      <c r="N315" s="136"/>
      <c r="O315" s="136"/>
      <c r="P315" s="136"/>
      <c r="Q315" s="136"/>
      <c r="R315" s="136"/>
      <c r="S315" s="136"/>
      <c r="T315" s="136"/>
      <c r="U315" s="136"/>
      <c r="V315" s="136"/>
      <c r="W315" s="136"/>
      <c r="X315" s="136"/>
      <c r="Y315" s="136"/>
      <c r="Z315" s="136"/>
      <c r="AA315" s="136"/>
      <c r="AB315" s="136"/>
      <c r="AC315" s="135">
        <v>1.683E-3</v>
      </c>
      <c r="AD315" s="135">
        <v>1.04536E-2</v>
      </c>
      <c r="AE315" s="136"/>
      <c r="AF315" s="136"/>
      <c r="AG315" s="135">
        <v>2.3240000000000001E-3</v>
      </c>
      <c r="AH315" s="136"/>
      <c r="AI315" s="135">
        <v>1.4674899999999999E-2</v>
      </c>
      <c r="AJ315" s="135">
        <v>2.0809999999999999E-2</v>
      </c>
      <c r="AK315" s="136"/>
      <c r="AL315" s="135">
        <v>1.7187999999999998E-2</v>
      </c>
      <c r="AM315" s="135">
        <v>2.7709999999999999E-2</v>
      </c>
      <c r="AN315" s="136"/>
      <c r="AO315" s="136"/>
      <c r="AP315" s="136"/>
      <c r="AQ315" s="136"/>
      <c r="AR315" s="136"/>
      <c r="AS315" s="135">
        <v>6.0630000000000003E-2</v>
      </c>
      <c r="AT315" s="136"/>
      <c r="AU315" s="135">
        <v>1.9709999999999998E-2</v>
      </c>
      <c r="AV315" s="135">
        <v>3.211E-2</v>
      </c>
      <c r="AW315" s="135">
        <v>1.1659600000000001E-2</v>
      </c>
      <c r="AX315" s="135">
        <v>6.1830000000000003E-2</v>
      </c>
      <c r="AY315" s="136"/>
      <c r="AZ315" s="135">
        <v>7.1129999999999999E-2</v>
      </c>
      <c r="BA315" s="135">
        <v>9.8449999999999996E-2</v>
      </c>
      <c r="BB315" s="135">
        <v>0.10915</v>
      </c>
      <c r="BC315" s="135">
        <v>0.10705000000000001</v>
      </c>
      <c r="BD315" s="136"/>
      <c r="BE315" s="135">
        <v>0.10185</v>
      </c>
      <c r="BF315" s="135">
        <v>0.12156</v>
      </c>
      <c r="BG315" s="135">
        <v>5.3120000000000001E-2</v>
      </c>
      <c r="BH315" s="136"/>
      <c r="BI315" s="135">
        <v>0.11395</v>
      </c>
      <c r="BJ315" s="135">
        <v>7.0330000000000004E-2</v>
      </c>
      <c r="BK315" s="135">
        <v>7.2730000000000003E-2</v>
      </c>
      <c r="BL315" s="135">
        <v>0.17438000000000001</v>
      </c>
      <c r="BM315" s="135">
        <v>7.9740000000000005E-2</v>
      </c>
    </row>
    <row r="316" spans="1:65">
      <c r="A316">
        <v>69</v>
      </c>
      <c r="B316" s="128" t="s">
        <v>2806</v>
      </c>
      <c r="C316" s="137">
        <v>1.6086399999999999E-3</v>
      </c>
      <c r="D316" s="137">
        <v>2.3999999999999998E-3</v>
      </c>
      <c r="E316" s="137">
        <v>1.5989000000000001E-3</v>
      </c>
      <c r="F316" s="137">
        <v>-3.4428269999999997E-2</v>
      </c>
      <c r="G316" s="137">
        <v>5.1505780000000001E-2</v>
      </c>
      <c r="H316" s="138"/>
      <c r="I316" s="138"/>
      <c r="J316" s="138"/>
      <c r="K316" s="138"/>
      <c r="L316" s="138"/>
      <c r="M316" s="138"/>
      <c r="N316" s="138"/>
      <c r="O316" s="138"/>
      <c r="P316" s="138"/>
      <c r="Q316" s="138"/>
      <c r="R316" s="138"/>
      <c r="S316" s="138"/>
      <c r="T316" s="138"/>
      <c r="U316" s="138"/>
      <c r="V316" s="138"/>
      <c r="W316" s="138"/>
      <c r="X316" s="138"/>
      <c r="Y316" s="138"/>
      <c r="Z316" s="138"/>
      <c r="AA316" s="138"/>
      <c r="AB316" s="138"/>
      <c r="AC316" s="137">
        <v>1.3810000000000001E-3</v>
      </c>
      <c r="AD316" s="137">
        <v>7.0432999999999997E-3</v>
      </c>
      <c r="AE316" s="138"/>
      <c r="AF316" s="138"/>
      <c r="AG316" s="137">
        <v>6.9700000000000003E-4</v>
      </c>
      <c r="AH316" s="138"/>
      <c r="AI316" s="137">
        <v>9.056100000000001E-3</v>
      </c>
      <c r="AJ316" s="137">
        <v>1.3583899999999999E-2</v>
      </c>
      <c r="AK316" s="138"/>
      <c r="AL316" s="137">
        <v>6.1380999999999996E-3</v>
      </c>
      <c r="AM316" s="137">
        <v>8.4519E-3</v>
      </c>
      <c r="AN316" s="138"/>
      <c r="AO316" s="138"/>
      <c r="AP316" s="138"/>
      <c r="AQ316" s="138"/>
      <c r="AR316" s="138"/>
      <c r="AS316" s="137">
        <v>-1.4999999999999999E-2</v>
      </c>
      <c r="AT316" s="138"/>
      <c r="AU316" s="137">
        <v>1.27788E-2</v>
      </c>
      <c r="AV316" s="137">
        <v>7.0440000000000003E-2</v>
      </c>
      <c r="AW316" s="137">
        <v>2.3810000000000001E-2</v>
      </c>
      <c r="AX316" s="137">
        <v>1.60993E-2</v>
      </c>
      <c r="AY316" s="138"/>
      <c r="AZ316" s="137">
        <v>3.3619999999999997E-2</v>
      </c>
      <c r="BA316" s="137">
        <v>1.59989E-2</v>
      </c>
      <c r="BB316" s="137">
        <v>-3.0000000000000001E-3</v>
      </c>
      <c r="BC316" s="137">
        <v>1.8109000000000001E-3</v>
      </c>
      <c r="BD316" s="138"/>
      <c r="BE316" s="137">
        <v>-1.8599999999999998E-2</v>
      </c>
      <c r="BF316" s="137">
        <v>1.4489699999999999E-2</v>
      </c>
      <c r="BG316" s="137">
        <v>2.8176E-3</v>
      </c>
      <c r="BH316" s="138"/>
      <c r="BI316" s="137">
        <v>-6.7099999999999993E-2</v>
      </c>
      <c r="BJ316" s="137">
        <v>-3.5999999999999997E-2</v>
      </c>
      <c r="BK316" s="137">
        <v>5.8129999999999987E-2</v>
      </c>
      <c r="BL316" s="137">
        <v>-8.1000000000000003E-2</v>
      </c>
      <c r="BM316" s="137">
        <v>-2.0000000000000001E-4</v>
      </c>
    </row>
    <row r="317" spans="1:65">
      <c r="A317">
        <v>68</v>
      </c>
      <c r="B317" s="128" t="s">
        <v>2807</v>
      </c>
      <c r="C317" s="135">
        <v>1.5696600000000001E-3</v>
      </c>
      <c r="D317" s="135">
        <v>6.4000000000000003E-3</v>
      </c>
      <c r="E317" s="135">
        <v>1.5696600000000001E-3</v>
      </c>
      <c r="F317" s="135">
        <v>-4.7960259999999998E-2</v>
      </c>
      <c r="G317" s="135">
        <v>3.0961559999999999E-2</v>
      </c>
      <c r="H317" s="136"/>
      <c r="I317" s="136"/>
      <c r="J317" s="136"/>
      <c r="K317" s="136"/>
      <c r="L317" s="136"/>
      <c r="M317" s="136"/>
      <c r="N317" s="136"/>
      <c r="O317" s="136"/>
      <c r="P317" s="136"/>
      <c r="Q317" s="136"/>
      <c r="R317" s="136"/>
      <c r="S317" s="136"/>
      <c r="T317" s="136"/>
      <c r="U317" s="136"/>
      <c r="V317" s="136"/>
      <c r="W317" s="136"/>
      <c r="X317" s="136"/>
      <c r="Y317" s="136"/>
      <c r="Z317" s="136"/>
      <c r="AA317" s="136"/>
      <c r="AB317" s="136"/>
      <c r="AC317" s="135">
        <v>-2.0000000000000001E-4</v>
      </c>
      <c r="AD317" s="135">
        <v>4.9313999999999998E-3</v>
      </c>
      <c r="AE317" s="136"/>
      <c r="AF317" s="136"/>
      <c r="AG317" s="135">
        <v>1.106E-3</v>
      </c>
      <c r="AH317" s="136"/>
      <c r="AI317" s="135">
        <v>-1.1999999999999999E-3</v>
      </c>
      <c r="AJ317" s="135">
        <v>-1.1999999999999999E-3</v>
      </c>
      <c r="AK317" s="136"/>
      <c r="AL317" s="135">
        <v>-1.6400000000000001E-2</v>
      </c>
      <c r="AM317" s="135">
        <v>-3.0499999999999999E-2</v>
      </c>
      <c r="AN317" s="136"/>
      <c r="AO317" s="136"/>
      <c r="AP317" s="136"/>
      <c r="AQ317" s="136"/>
      <c r="AR317" s="136"/>
      <c r="AS317" s="135">
        <v>-1.6199999999999999E-2</v>
      </c>
      <c r="AT317" s="136"/>
      <c r="AU317" s="135">
        <v>-1.24E-2</v>
      </c>
      <c r="AV317" s="135">
        <v>-7.17E-2</v>
      </c>
      <c r="AW317" s="135">
        <v>-2.7099999999999999E-2</v>
      </c>
      <c r="AX317" s="135">
        <v>-2.2499999999999999E-2</v>
      </c>
      <c r="AY317" s="136"/>
      <c r="AZ317" s="135">
        <v>-3.2599999999999997E-2</v>
      </c>
      <c r="BA317" s="135">
        <v>-2.4899999999999999E-2</v>
      </c>
      <c r="BB317" s="135">
        <v>-6.54E-2</v>
      </c>
      <c r="BC317" s="135">
        <v>-6.3E-2</v>
      </c>
      <c r="BD317" s="136"/>
      <c r="BE317" s="135">
        <v>-4.6799999999999987E-2</v>
      </c>
      <c r="BF317" s="135">
        <v>-2.5899999999999999E-2</v>
      </c>
      <c r="BG317" s="135">
        <v>-6.88E-2</v>
      </c>
      <c r="BH317" s="136"/>
      <c r="BI317" s="135">
        <v>-0.1071</v>
      </c>
      <c r="BJ317" s="135">
        <v>-5.7099999999999998E-2</v>
      </c>
      <c r="BK317" s="135">
        <v>-3.39E-2</v>
      </c>
      <c r="BL317" s="135">
        <v>-9.8100000000000007E-2</v>
      </c>
      <c r="BM317" s="135">
        <v>-4.5499999999999999E-2</v>
      </c>
    </row>
    <row r="318" spans="1:65">
      <c r="A318">
        <v>67</v>
      </c>
      <c r="B318" s="128" t="s">
        <v>2808</v>
      </c>
      <c r="C318" s="137">
        <v>1.5696600000000001E-3</v>
      </c>
      <c r="D318" s="137">
        <v>8.6E-3</v>
      </c>
      <c r="E318" s="137">
        <v>1.5696600000000001E-3</v>
      </c>
      <c r="F318" s="137">
        <v>-6.8811499999999999E-3</v>
      </c>
      <c r="G318" s="137">
        <v>2.32418E-2</v>
      </c>
      <c r="H318" s="138"/>
      <c r="I318" s="138"/>
      <c r="J318" s="138"/>
      <c r="K318" s="138"/>
      <c r="L318" s="138"/>
      <c r="M318" s="138"/>
      <c r="N318" s="138"/>
      <c r="O318" s="138"/>
      <c r="P318" s="138"/>
      <c r="Q318" s="138"/>
      <c r="R318" s="138"/>
      <c r="S318" s="138"/>
      <c r="T318" s="138"/>
      <c r="U318" s="138"/>
      <c r="V318" s="138"/>
      <c r="W318" s="138"/>
      <c r="X318" s="138"/>
      <c r="Y318" s="138"/>
      <c r="Z318" s="138"/>
      <c r="AA318" s="138"/>
      <c r="AB318" s="138"/>
      <c r="AC318" s="137">
        <v>1.062E-3</v>
      </c>
      <c r="AD318" s="137">
        <v>7.2455999999999996E-3</v>
      </c>
      <c r="AE318" s="138"/>
      <c r="AF318" s="138"/>
      <c r="AG318" s="137">
        <v>1.5089999999999999E-3</v>
      </c>
      <c r="AH318" s="138"/>
      <c r="AI318" s="137">
        <v>6.4405999999999986E-3</v>
      </c>
      <c r="AJ318" s="137">
        <v>9.8626000000000009E-3</v>
      </c>
      <c r="AK318" s="138"/>
      <c r="AL318" s="137">
        <v>-4.8999999999999998E-3</v>
      </c>
      <c r="AM318" s="137">
        <v>-8.1000000000000013E-3</v>
      </c>
      <c r="AN318" s="138"/>
      <c r="AO318" s="138"/>
      <c r="AP318" s="138"/>
      <c r="AQ318" s="138"/>
      <c r="AR318" s="138"/>
      <c r="AS318" s="137">
        <v>-3.2800000000000003E-2</v>
      </c>
      <c r="AT318" s="138"/>
      <c r="AU318" s="137">
        <v>-5.1999999999999998E-3</v>
      </c>
      <c r="AV318" s="137">
        <v>-4.5900000000000003E-2</v>
      </c>
      <c r="AW318" s="137">
        <v>-1.7999999999999999E-2</v>
      </c>
      <c r="AX318" s="137">
        <v>4.5288000000000004E-3</v>
      </c>
      <c r="AY318" s="138"/>
      <c r="AZ318" s="137">
        <v>-2.3099999999999999E-2</v>
      </c>
      <c r="BA318" s="137">
        <v>-8.9999999999999998E-4</v>
      </c>
      <c r="BB318" s="137">
        <v>-1.55E-2</v>
      </c>
      <c r="BC318" s="137">
        <v>-8.8000000000000005E-3</v>
      </c>
      <c r="BD318" s="138"/>
      <c r="BE318" s="137">
        <v>-5.6000000000000008E-3</v>
      </c>
      <c r="BF318" s="137">
        <v>7.2456999999999999E-3</v>
      </c>
      <c r="BG318" s="137">
        <v>2.3148000000000001E-3</v>
      </c>
      <c r="BH318" s="138"/>
      <c r="BI318" s="137">
        <v>-5.5199999999999999E-2</v>
      </c>
      <c r="BJ318" s="137">
        <v>-1.29E-2</v>
      </c>
      <c r="BK318" s="137">
        <v>-6.4000000000000003E-3</v>
      </c>
      <c r="BL318" s="137">
        <v>-4.4200000000000003E-2</v>
      </c>
      <c r="BM318" s="137">
        <v>-5.0000000000000001E-4</v>
      </c>
    </row>
    <row r="319" spans="1:65">
      <c r="A319">
        <v>66</v>
      </c>
      <c r="B319" s="128" t="s">
        <v>2809</v>
      </c>
      <c r="C319" s="135">
        <v>1.49486E-3</v>
      </c>
      <c r="D319" s="135">
        <v>8.8999999999999999E-3</v>
      </c>
      <c r="E319" s="135">
        <v>1.49486E-3</v>
      </c>
      <c r="F319" s="135">
        <v>0.15902648999999999</v>
      </c>
      <c r="G319" s="135">
        <v>-7.6250039999999991E-2</v>
      </c>
      <c r="H319" s="136"/>
      <c r="I319" s="136"/>
      <c r="J319" s="136"/>
      <c r="K319" s="136"/>
      <c r="L319" s="136"/>
      <c r="M319" s="136"/>
      <c r="N319" s="136"/>
      <c r="O319" s="136"/>
      <c r="P319" s="136"/>
      <c r="Q319" s="136"/>
      <c r="R319" s="136"/>
      <c r="S319" s="136"/>
      <c r="T319" s="136"/>
      <c r="U319" s="136"/>
      <c r="V319" s="136"/>
      <c r="W319" s="136"/>
      <c r="X319" s="136"/>
      <c r="Y319" s="136"/>
      <c r="Z319" s="136"/>
      <c r="AA319" s="136"/>
      <c r="AB319" s="136"/>
      <c r="AC319" s="135">
        <v>1.0679999999999999E-3</v>
      </c>
      <c r="AD319" s="135">
        <v>4.3284999999999999E-3</v>
      </c>
      <c r="AE319" s="136"/>
      <c r="AF319" s="136"/>
      <c r="AG319" s="135">
        <v>3.9500000000000001E-4</v>
      </c>
      <c r="AH319" s="136"/>
      <c r="AI319" s="135">
        <v>1.22814E-2</v>
      </c>
      <c r="AJ319" s="135">
        <v>1.8610000000000002E-2</v>
      </c>
      <c r="AK319" s="136"/>
      <c r="AL319" s="135">
        <v>4.0820000000000002E-2</v>
      </c>
      <c r="AM319" s="135">
        <v>6.694E-2</v>
      </c>
      <c r="AN319" s="136"/>
      <c r="AO319" s="136"/>
      <c r="AP319" s="136"/>
      <c r="AQ319" s="136"/>
      <c r="AR319" s="136"/>
      <c r="AS319" s="135">
        <v>8.5250000000000006E-2</v>
      </c>
      <c r="AT319" s="136"/>
      <c r="AU319" s="135">
        <v>4.3119999999999999E-2</v>
      </c>
      <c r="AV319" s="135">
        <v>0.12188</v>
      </c>
      <c r="AW319" s="135">
        <v>4.4319999999999998E-2</v>
      </c>
      <c r="AX319" s="135">
        <v>4.7230000000000001E-2</v>
      </c>
      <c r="AY319" s="136"/>
      <c r="AZ319" s="135">
        <v>9.1060000000000002E-2</v>
      </c>
      <c r="BA319" s="135">
        <v>0.13619000000000001</v>
      </c>
      <c r="BB319" s="135">
        <v>0.10106</v>
      </c>
      <c r="BC319" s="135">
        <v>0.10707</v>
      </c>
      <c r="BD319" s="136"/>
      <c r="BE319" s="135">
        <v>0.12948000000000001</v>
      </c>
      <c r="BF319" s="135">
        <v>0.13519</v>
      </c>
      <c r="BG319" s="135">
        <v>0.13649</v>
      </c>
      <c r="BH319" s="136"/>
      <c r="BI319" s="135">
        <v>0.10647</v>
      </c>
      <c r="BJ319" s="135">
        <v>0.14149</v>
      </c>
      <c r="BK319" s="135">
        <v>7.7649999999999997E-2</v>
      </c>
      <c r="BL319" s="135">
        <v>0.22381400000000001</v>
      </c>
      <c r="BM319" s="135">
        <v>0.10897</v>
      </c>
    </row>
    <row r="320" spans="1:65">
      <c r="A320">
        <v>65</v>
      </c>
      <c r="B320" s="128" t="s">
        <v>2200</v>
      </c>
      <c r="C320" s="137">
        <v>1.6444700000000001E-3</v>
      </c>
      <c r="D320" s="137">
        <v>1.35E-2</v>
      </c>
      <c r="E320" s="137">
        <v>1.6444700000000001E-3</v>
      </c>
      <c r="F320" s="137">
        <v>9.2970989999999989E-2</v>
      </c>
      <c r="G320" s="137">
        <v>-2.5320249999999999E-2</v>
      </c>
      <c r="H320" s="137">
        <v>1.6000000000000001E-3</v>
      </c>
      <c r="I320" s="138"/>
      <c r="J320" s="137">
        <v>3.3E-3</v>
      </c>
      <c r="K320" s="137">
        <v>2.91057313545573E-3</v>
      </c>
      <c r="L320" s="137">
        <v>2.9805479952700331E-3</v>
      </c>
      <c r="M320" s="137">
        <v>5.1999999999999998E-3</v>
      </c>
      <c r="N320" s="137">
        <v>2.5999999999999999E-3</v>
      </c>
      <c r="O320" s="137">
        <v>2.5000000000000001E-3</v>
      </c>
      <c r="P320" s="137">
        <v>4.4999999999999997E-3</v>
      </c>
      <c r="Q320" s="137">
        <v>6.4999999999999997E-3</v>
      </c>
      <c r="R320" s="137">
        <v>6.4000000000000003E-3</v>
      </c>
      <c r="S320" s="137">
        <v>4.8858820142614334E-3</v>
      </c>
      <c r="T320" s="137">
        <v>6.0782631715230462E-3</v>
      </c>
      <c r="U320" s="137">
        <v>5.4725178193335564E-3</v>
      </c>
      <c r="V320" s="137">
        <v>4.0183433409681779E-3</v>
      </c>
      <c r="W320" s="138"/>
      <c r="X320" s="137">
        <v>7.9457411292713775E-3</v>
      </c>
      <c r="Y320" s="137">
        <v>1.321322344403586E-2</v>
      </c>
      <c r="Z320" s="137">
        <v>2.994681067447336E-2</v>
      </c>
      <c r="AA320" s="138"/>
      <c r="AB320" s="137">
        <v>3.4762536922998198E-3</v>
      </c>
      <c r="AC320" s="137">
        <v>2.2133999999999999E-3</v>
      </c>
      <c r="AD320" s="137">
        <v>6.1371000000000004E-3</v>
      </c>
      <c r="AE320" s="138"/>
      <c r="AF320" s="138"/>
      <c r="AG320" s="137">
        <v>1.307E-3</v>
      </c>
      <c r="AH320" s="138"/>
      <c r="AI320" s="137">
        <v>-1E-4</v>
      </c>
      <c r="AJ320" s="137">
        <v>-8.9999999999999998E-4</v>
      </c>
      <c r="AK320" s="138"/>
      <c r="AL320" s="137">
        <v>3.8719999999999997E-2</v>
      </c>
      <c r="AM320" s="137">
        <v>6.2030000000000002E-2</v>
      </c>
      <c r="AN320" s="138"/>
      <c r="AO320" s="138"/>
      <c r="AP320" s="138"/>
      <c r="AQ320" s="138"/>
      <c r="AR320" s="138"/>
      <c r="AS320" s="137">
        <v>8.7550000000000003E-2</v>
      </c>
      <c r="AT320" s="138"/>
      <c r="AU320" s="137">
        <v>1.54938E-2</v>
      </c>
      <c r="AV320" s="137">
        <v>5.9729999999999998E-2</v>
      </c>
      <c r="AW320" s="137">
        <v>2.051E-2</v>
      </c>
      <c r="AX320" s="137">
        <v>4.8619999999999997E-2</v>
      </c>
      <c r="AY320" s="138"/>
      <c r="AZ320" s="137">
        <v>6.1530000000000001E-2</v>
      </c>
      <c r="BA320" s="137">
        <v>5.7829999999999999E-2</v>
      </c>
      <c r="BB320" s="137">
        <v>9.1950000000000004E-2</v>
      </c>
      <c r="BC320" s="137">
        <v>7.8939999999999996E-2</v>
      </c>
      <c r="BD320" s="138"/>
      <c r="BE320" s="137">
        <v>7.7839999999999993E-2</v>
      </c>
      <c r="BF320" s="137">
        <v>5.1830000000000001E-2</v>
      </c>
      <c r="BG320" s="137">
        <v>6.794E-2</v>
      </c>
      <c r="BH320" s="138"/>
      <c r="BI320" s="137">
        <v>8.8249999999999995E-2</v>
      </c>
      <c r="BJ320" s="137">
        <v>5.543E-2</v>
      </c>
      <c r="BK320" s="137">
        <v>2.8709999999999999E-2</v>
      </c>
      <c r="BL320" s="137">
        <v>9.6449999999999994E-2</v>
      </c>
      <c r="BM320" s="137">
        <v>5.1029999999999999E-2</v>
      </c>
    </row>
    <row r="321" spans="1:65">
      <c r="A321">
        <v>64</v>
      </c>
      <c r="B321" s="128" t="s">
        <v>2201</v>
      </c>
      <c r="C321" s="135">
        <v>1.49486E-3</v>
      </c>
      <c r="D321" s="135">
        <v>2.5000000000000001E-3</v>
      </c>
      <c r="E321" s="135">
        <v>1.49486E-3</v>
      </c>
      <c r="F321" s="135">
        <v>-3.3185859999999998E-2</v>
      </c>
      <c r="G321" s="135">
        <v>5.3726399999999987E-2</v>
      </c>
      <c r="H321" s="135">
        <v>1.5E-3</v>
      </c>
      <c r="I321" s="136"/>
      <c r="J321" s="135">
        <v>3.2000000000000002E-3</v>
      </c>
      <c r="K321" s="135">
        <v>2.87196934754874E-3</v>
      </c>
      <c r="L321" s="135">
        <v>2.946462921328719E-3</v>
      </c>
      <c r="M321" s="135">
        <v>7.7999999999999996E-3</v>
      </c>
      <c r="N321" s="135">
        <v>4.8999999999999998E-3</v>
      </c>
      <c r="O321" s="135">
        <v>7.1999999999999998E-3</v>
      </c>
      <c r="P321" s="135">
        <v>6.3E-3</v>
      </c>
      <c r="Q321" s="135">
        <v>1.6000000000000001E-3</v>
      </c>
      <c r="R321" s="135">
        <v>-4.0000000000000002E-4</v>
      </c>
      <c r="S321" s="135">
        <v>3.1672751965339252E-3</v>
      </c>
      <c r="T321" s="135">
        <v>4.5466701788450248E-3</v>
      </c>
      <c r="U321" s="135">
        <v>7.5548481370126819E-3</v>
      </c>
      <c r="V321" s="135">
        <v>7.5060097010801741E-3</v>
      </c>
      <c r="W321" s="136"/>
      <c r="X321" s="135">
        <v>5.9354909964868252E-3</v>
      </c>
      <c r="Y321" s="135">
        <v>2.1592125408422809E-3</v>
      </c>
      <c r="Z321" s="135">
        <v>-1.765250663341655E-2</v>
      </c>
      <c r="AA321" s="136"/>
      <c r="AB321" s="135">
        <v>1.0297081772714239E-3</v>
      </c>
      <c r="AC321" s="135">
        <v>1.6107999999999999E-3</v>
      </c>
      <c r="AD321" s="135">
        <v>7.3488E-3</v>
      </c>
      <c r="AE321" s="136"/>
      <c r="AF321" s="136"/>
      <c r="AG321" s="135">
        <v>7.8779999999999996E-3</v>
      </c>
      <c r="AH321" s="136"/>
      <c r="AI321" s="135">
        <v>1.10738E-2</v>
      </c>
      <c r="AJ321" s="135">
        <v>1.5910000000000001E-2</v>
      </c>
      <c r="AK321" s="136"/>
      <c r="AL321" s="135">
        <v>-1.2500000000000001E-2</v>
      </c>
      <c r="AM321" s="135">
        <v>-2.0299999999999999E-2</v>
      </c>
      <c r="AN321" s="136"/>
      <c r="AO321" s="136"/>
      <c r="AP321" s="136"/>
      <c r="AQ321" s="136"/>
      <c r="AR321" s="136"/>
      <c r="AS321" s="135">
        <v>-3.0999999999999999E-3</v>
      </c>
      <c r="AT321" s="136"/>
      <c r="AU321" s="135">
        <v>6.4428000000000003E-3</v>
      </c>
      <c r="AV321" s="135">
        <v>-3.7699999999999997E-2</v>
      </c>
      <c r="AW321" s="135">
        <v>-1.2699999999999999E-2</v>
      </c>
      <c r="AX321" s="135">
        <v>-3.8E-3</v>
      </c>
      <c r="AY321" s="136"/>
      <c r="AZ321" s="135">
        <v>1.521E-2</v>
      </c>
      <c r="BA321" s="135">
        <v>3.7247999999999999E-3</v>
      </c>
      <c r="BB321" s="135">
        <v>2.511E-2</v>
      </c>
      <c r="BC321" s="135">
        <v>3.2320000000000002E-2</v>
      </c>
      <c r="BD321" s="136"/>
      <c r="BE321" s="135">
        <v>4.7312999999999999E-3</v>
      </c>
      <c r="BF321" s="135">
        <v>-2.3800000000000002E-2</v>
      </c>
      <c r="BG321" s="135">
        <v>7.4495999999999998E-3</v>
      </c>
      <c r="BH321" s="136"/>
      <c r="BI321" s="135">
        <v>1.6105E-3</v>
      </c>
      <c r="BJ321" s="135">
        <v>-4.2500000000000003E-2</v>
      </c>
      <c r="BK321" s="135">
        <v>-6.6E-3</v>
      </c>
      <c r="BL321" s="135">
        <v>-9.5299999999999996E-2</v>
      </c>
      <c r="BM321" s="135">
        <v>1.7010000000000001E-2</v>
      </c>
    </row>
    <row r="322" spans="1:65">
      <c r="A322">
        <v>63</v>
      </c>
      <c r="B322" s="128" t="s">
        <v>2202</v>
      </c>
      <c r="C322" s="137">
        <v>1.34527E-3</v>
      </c>
      <c r="D322" s="137">
        <v>8.6E-3</v>
      </c>
      <c r="E322" s="137">
        <v>1.34527E-3</v>
      </c>
      <c r="F322" s="137">
        <v>-4.3734139999999998E-2</v>
      </c>
      <c r="G322" s="137">
        <v>9.9161800000000001E-3</v>
      </c>
      <c r="H322" s="137">
        <v>1.2999999999999999E-3</v>
      </c>
      <c r="I322" s="138"/>
      <c r="J322" s="137">
        <v>3.2000000000000002E-3</v>
      </c>
      <c r="K322" s="137">
        <v>2.8934318562885402E-3</v>
      </c>
      <c r="L322" s="137">
        <v>2.9395823373508101E-3</v>
      </c>
      <c r="M322" s="137">
        <v>4.3E-3</v>
      </c>
      <c r="N322" s="137">
        <v>5.8999999999999999E-3</v>
      </c>
      <c r="O322" s="137">
        <v>4.7999999999999996E-3</v>
      </c>
      <c r="P322" s="137">
        <v>5.4999999999999997E-3</v>
      </c>
      <c r="Q322" s="137">
        <v>1.8E-3</v>
      </c>
      <c r="R322" s="137">
        <v>-1.4E-3</v>
      </c>
      <c r="S322" s="137">
        <v>3.7977170780301162E-3</v>
      </c>
      <c r="T322" s="137">
        <v>4.0899055537264584E-3</v>
      </c>
      <c r="U322" s="137">
        <v>7.2557274322937459E-3</v>
      </c>
      <c r="V322" s="137">
        <v>5.6739045250162601E-3</v>
      </c>
      <c r="W322" s="138"/>
      <c r="X322" s="137">
        <v>8.8611683597066282E-3</v>
      </c>
      <c r="Y322" s="137">
        <v>7.4403415090069647E-3</v>
      </c>
      <c r="Z322" s="137">
        <v>1.239946166063643E-2</v>
      </c>
      <c r="AA322" s="138"/>
      <c r="AB322" s="137">
        <v>2.3294683607181441E-3</v>
      </c>
      <c r="AC322" s="137">
        <v>8.5499999999999997E-4</v>
      </c>
      <c r="AD322" s="137">
        <v>3.1227999999999998E-3</v>
      </c>
      <c r="AE322" s="138"/>
      <c r="AF322" s="138"/>
      <c r="AG322" s="137">
        <v>7.0679999999999996E-3</v>
      </c>
      <c r="AH322" s="138"/>
      <c r="AI322" s="137">
        <v>2.341E-2</v>
      </c>
      <c r="AJ322" s="137">
        <v>3.5619999999999999E-2</v>
      </c>
      <c r="AK322" s="138"/>
      <c r="AL322" s="137">
        <v>-2E-3</v>
      </c>
      <c r="AM322" s="137">
        <v>-4.6999999999999993E-3</v>
      </c>
      <c r="AN322" s="138"/>
      <c r="AO322" s="138"/>
      <c r="AP322" s="138"/>
      <c r="AQ322" s="138"/>
      <c r="AR322" s="138"/>
      <c r="AS322" s="137">
        <v>1.9109999999999999E-2</v>
      </c>
      <c r="AT322" s="138"/>
      <c r="AU322" s="137">
        <v>-4.3E-3</v>
      </c>
      <c r="AV322" s="137">
        <v>0.11788</v>
      </c>
      <c r="AW322" s="137">
        <v>3.8719999999999997E-2</v>
      </c>
      <c r="AX322" s="137">
        <v>-3.5000000000000001E-3</v>
      </c>
      <c r="AY322" s="137">
        <v>-3.27E-2</v>
      </c>
      <c r="AZ322" s="137">
        <v>3.4419999999999999E-2</v>
      </c>
      <c r="BA322" s="137">
        <v>-1.7299999999999999E-2</v>
      </c>
      <c r="BB322" s="137">
        <v>-1.5299999999999999E-2</v>
      </c>
      <c r="BC322" s="137">
        <v>-3.5999999999999999E-3</v>
      </c>
      <c r="BD322" s="138"/>
      <c r="BE322" s="137">
        <v>-1.89E-2</v>
      </c>
      <c r="BF322" s="137">
        <v>-1.09E-2</v>
      </c>
      <c r="BG322" s="137">
        <v>-3.1800000000000002E-2</v>
      </c>
      <c r="BH322" s="138"/>
      <c r="BI322" s="137">
        <v>3.3919999999999999E-2</v>
      </c>
      <c r="BJ322" s="137">
        <v>-6.8400000000000002E-2</v>
      </c>
      <c r="BK322" s="137">
        <v>1.0779800000000001E-2</v>
      </c>
      <c r="BL322" s="137">
        <v>-8.8699999999999987E-2</v>
      </c>
      <c r="BM322" s="137">
        <v>-2.5100000000000001E-2</v>
      </c>
    </row>
    <row r="323" spans="1:65">
      <c r="A323">
        <v>62</v>
      </c>
      <c r="B323" s="128" t="s">
        <v>2203</v>
      </c>
      <c r="C323" s="135">
        <v>1.9816399999999998E-3</v>
      </c>
      <c r="D323" s="135">
        <v>9.300000000000001E-3</v>
      </c>
      <c r="E323" s="135">
        <v>2.0108000000000001E-3</v>
      </c>
      <c r="F323" s="135">
        <v>5.9967640000000003E-2</v>
      </c>
      <c r="G323" s="135">
        <v>3.0215909999999999E-2</v>
      </c>
      <c r="H323" s="135">
        <v>2E-3</v>
      </c>
      <c r="I323" s="136"/>
      <c r="J323" s="135">
        <v>4.1999999999999997E-3</v>
      </c>
      <c r="K323" s="135">
        <v>3.7951247190162198E-3</v>
      </c>
      <c r="L323" s="135">
        <v>3.8749133883375642E-3</v>
      </c>
      <c r="M323" s="135">
        <v>8.9999999999999993E-3</v>
      </c>
      <c r="N323" s="135">
        <v>5.5999999999999999E-3</v>
      </c>
      <c r="O323" s="135">
        <v>8.5000000000000006E-3</v>
      </c>
      <c r="P323" s="135">
        <v>3.7000000000000002E-3</v>
      </c>
      <c r="Q323" s="135">
        <v>5.1000000000000004E-3</v>
      </c>
      <c r="R323" s="135">
        <v>-1.1999999999999999E-3</v>
      </c>
      <c r="S323" s="135">
        <v>4.3811770429880159E-3</v>
      </c>
      <c r="T323" s="135">
        <v>4.0036910771878986E-3</v>
      </c>
      <c r="U323" s="135">
        <v>5.800415396297165E-3</v>
      </c>
      <c r="V323" s="135">
        <v>2.6159092607334071E-3</v>
      </c>
      <c r="W323" s="136"/>
      <c r="X323" s="135">
        <v>4.6553156889053149E-3</v>
      </c>
      <c r="Y323" s="135">
        <v>-4.4740690405631328E-4</v>
      </c>
      <c r="Z323" s="135">
        <v>-2.5863982787998059E-3</v>
      </c>
      <c r="AA323" s="136"/>
      <c r="AB323" s="135">
        <v>2.075864639919405E-3</v>
      </c>
      <c r="AC323" s="135">
        <v>1.787E-3</v>
      </c>
      <c r="AD323" s="135">
        <v>7.5380000000000004E-3</v>
      </c>
      <c r="AE323" s="136"/>
      <c r="AF323" s="136"/>
      <c r="AG323" s="135">
        <v>8.7880000000000007E-3</v>
      </c>
      <c r="AH323" s="136"/>
      <c r="AI323" s="135">
        <v>1.6181000000000001E-2</v>
      </c>
      <c r="AJ323" s="135">
        <v>2.4109999999999999E-2</v>
      </c>
      <c r="AK323" s="136"/>
      <c r="AL323" s="135">
        <v>1.6985E-2</v>
      </c>
      <c r="AM323" s="135">
        <v>2.4709999999999999E-2</v>
      </c>
      <c r="AN323" s="136"/>
      <c r="AO323" s="136"/>
      <c r="AP323" s="136"/>
      <c r="AQ323" s="136"/>
      <c r="AR323" s="136"/>
      <c r="AS323" s="135">
        <v>6.6530000000000006E-2</v>
      </c>
      <c r="AT323" s="136"/>
      <c r="AU323" s="135">
        <v>1.5980100000000001E-2</v>
      </c>
      <c r="AV323" s="135">
        <v>-2.1700000000000001E-2</v>
      </c>
      <c r="AW323" s="135">
        <v>-6.6E-3</v>
      </c>
      <c r="AX323" s="135">
        <v>1.472E-3</v>
      </c>
      <c r="AY323" s="135">
        <v>-1.8100000000000002E-2</v>
      </c>
      <c r="AZ323" s="135">
        <v>-2.9499999999999998E-2</v>
      </c>
      <c r="BA323" s="135">
        <v>3.9410000000000001E-2</v>
      </c>
      <c r="BB323" s="135">
        <v>3.3110000000000001E-2</v>
      </c>
      <c r="BC323" s="135">
        <v>1.6080899999999999E-2</v>
      </c>
      <c r="BD323" s="136"/>
      <c r="BE323" s="135">
        <v>1.1529999999999999E-3</v>
      </c>
      <c r="BF323" s="135">
        <v>2.9610000000000001E-2</v>
      </c>
      <c r="BG323" s="135">
        <v>1.4573300000000001E-2</v>
      </c>
      <c r="BH323" s="136"/>
      <c r="BI323" s="135">
        <v>-8.5199999999999998E-2</v>
      </c>
      <c r="BJ323" s="135">
        <v>8.1839999999999996E-2</v>
      </c>
      <c r="BK323" s="135">
        <v>2.2610000000000002E-2</v>
      </c>
      <c r="BL323" s="135">
        <v>8.7239999999999998E-2</v>
      </c>
      <c r="BM323" s="135">
        <v>-4.0999999999999986E-3</v>
      </c>
    </row>
    <row r="324" spans="1:65">
      <c r="A324">
        <v>61</v>
      </c>
      <c r="B324" s="128" t="s">
        <v>2204</v>
      </c>
      <c r="C324" s="137">
        <v>2.07785E-3</v>
      </c>
      <c r="D324" s="137">
        <v>3.0999999999999999E-3</v>
      </c>
      <c r="E324" s="137">
        <v>2.07785E-3</v>
      </c>
      <c r="F324" s="137">
        <v>1.9377930000000002E-2</v>
      </c>
      <c r="G324" s="137">
        <v>-5.1550730000000003E-2</v>
      </c>
      <c r="H324" s="137">
        <v>2.0999999999999999E-3</v>
      </c>
      <c r="I324" s="138"/>
      <c r="J324" s="137">
        <v>4.1000000000000003E-3</v>
      </c>
      <c r="K324" s="137">
        <v>3.7188934694729601E-3</v>
      </c>
      <c r="L324" s="137">
        <v>3.7692514561185049E-3</v>
      </c>
      <c r="M324" s="137">
        <v>5.1999999999999998E-3</v>
      </c>
      <c r="N324" s="137">
        <v>3.2000000000000002E-3</v>
      </c>
      <c r="O324" s="137">
        <v>4.1000000000000003E-3</v>
      </c>
      <c r="P324" s="137">
        <v>2.2000000000000001E-3</v>
      </c>
      <c r="Q324" s="137">
        <v>4.5999999999999999E-3</v>
      </c>
      <c r="R324" s="137">
        <v>4.8999999999999998E-3</v>
      </c>
      <c r="S324" s="137">
        <v>4.0185122419200692E-3</v>
      </c>
      <c r="T324" s="137">
        <v>5.3071484075706277E-3</v>
      </c>
      <c r="U324" s="137">
        <v>4.9410769598829951E-3</v>
      </c>
      <c r="V324" s="137">
        <v>6.4499630252552453E-3</v>
      </c>
      <c r="W324" s="138"/>
      <c r="X324" s="137">
        <v>5.0441495291100313E-3</v>
      </c>
      <c r="Y324" s="137">
        <v>4.1402348514918419E-3</v>
      </c>
      <c r="Z324" s="137">
        <v>8.2487672285045388E-3</v>
      </c>
      <c r="AA324" s="138"/>
      <c r="AB324" s="137">
        <v>2.6677957818037582E-3</v>
      </c>
      <c r="AC324" s="137">
        <v>1.361E-3</v>
      </c>
      <c r="AD324" s="137">
        <v>4.823E-3</v>
      </c>
      <c r="AE324" s="138"/>
      <c r="AF324" s="138"/>
      <c r="AG324" s="137">
        <v>9.4979999999999995E-3</v>
      </c>
      <c r="AH324" s="138"/>
      <c r="AI324" s="137">
        <v>-8.9999999999999998E-4</v>
      </c>
      <c r="AJ324" s="137">
        <v>-1.6000000000000001E-3</v>
      </c>
      <c r="AK324" s="138"/>
      <c r="AL324" s="137">
        <v>1.55744E-2</v>
      </c>
      <c r="AM324" s="137">
        <v>2.6210000000000001E-2</v>
      </c>
      <c r="AN324" s="138"/>
      <c r="AO324" s="138"/>
      <c r="AP324" s="138"/>
      <c r="AQ324" s="138"/>
      <c r="AR324" s="138"/>
      <c r="AS324" s="137">
        <v>3.0210000000000001E-2</v>
      </c>
      <c r="AT324" s="138"/>
      <c r="AU324" s="137">
        <v>1.18566E-2</v>
      </c>
      <c r="AV324" s="137">
        <v>1.5273E-2</v>
      </c>
      <c r="AW324" s="137">
        <v>6.0286999999999997E-3</v>
      </c>
      <c r="AX324" s="137">
        <v>1.3062300000000001E-2</v>
      </c>
      <c r="AY324" s="137">
        <v>5.2319999999999998E-2</v>
      </c>
      <c r="AZ324" s="137">
        <v>4.1110000000000001E-2</v>
      </c>
      <c r="BA324" s="137">
        <v>5.5919999999999997E-2</v>
      </c>
      <c r="BB324" s="137">
        <v>5.9420000000000001E-2</v>
      </c>
      <c r="BC324" s="137">
        <v>5.3420000000000002E-2</v>
      </c>
      <c r="BD324" s="138"/>
      <c r="BE324" s="137">
        <v>2.1909999999999999E-2</v>
      </c>
      <c r="BF324" s="137">
        <v>2.8209999999999999E-2</v>
      </c>
      <c r="BG324" s="137">
        <v>-1.5E-3</v>
      </c>
      <c r="BH324" s="138"/>
      <c r="BI324" s="137">
        <v>0.13066</v>
      </c>
      <c r="BJ324" s="137">
        <v>3.6209999999999999E-2</v>
      </c>
      <c r="BK324" s="137">
        <v>3.1609999999999999E-2</v>
      </c>
      <c r="BL324" s="137">
        <v>0.10514999999999999</v>
      </c>
      <c r="BM324" s="137">
        <v>1.8890299999999999E-2</v>
      </c>
    </row>
    <row r="325" spans="1:65">
      <c r="A325">
        <v>60</v>
      </c>
      <c r="B325" s="128" t="s">
        <v>2205</v>
      </c>
      <c r="C325" s="135">
        <v>2.6742900000000002E-3</v>
      </c>
      <c r="D325" s="135">
        <v>8.3000000000000001E-3</v>
      </c>
      <c r="E325" s="135">
        <v>2.7032599999999999E-3</v>
      </c>
      <c r="F325" s="135">
        <v>6.1583430000000002E-2</v>
      </c>
      <c r="G325" s="135">
        <v>-3.1719589999999999E-2</v>
      </c>
      <c r="H325" s="135">
        <v>2.7000000000000001E-3</v>
      </c>
      <c r="I325" s="136"/>
      <c r="J325" s="135">
        <v>4.7000000000000002E-3</v>
      </c>
      <c r="K325" s="135">
        <v>4.4059660403488196E-3</v>
      </c>
      <c r="L325" s="135">
        <v>4.4562825272431716E-3</v>
      </c>
      <c r="M325" s="135">
        <v>4.3E-3</v>
      </c>
      <c r="N325" s="135">
        <v>5.4999999999999997E-3</v>
      </c>
      <c r="O325" s="135">
        <v>4.4999999999999997E-3</v>
      </c>
      <c r="P325" s="135">
        <v>3.5999999999999999E-3</v>
      </c>
      <c r="Q325" s="135">
        <v>3.5000000000000001E-3</v>
      </c>
      <c r="R325" s="135">
        <v>3.0000000000000001E-3</v>
      </c>
      <c r="S325" s="135">
        <v>4.6129841283377706E-3</v>
      </c>
      <c r="T325" s="135">
        <v>6.4706088054355959E-3</v>
      </c>
      <c r="U325" s="135">
        <v>4.2547462287587656E-3</v>
      </c>
      <c r="V325" s="135">
        <v>3.3578610072886321E-3</v>
      </c>
      <c r="W325" s="136"/>
      <c r="X325" s="135">
        <v>5.0034497588169469E-3</v>
      </c>
      <c r="Y325" s="135">
        <v>1.0508907117184659E-2</v>
      </c>
      <c r="Z325" s="135">
        <v>9.9498609223944712E-3</v>
      </c>
      <c r="AA325" s="136"/>
      <c r="AB325" s="135">
        <v>3.3610234863915042E-3</v>
      </c>
      <c r="AC325" s="135">
        <v>2.6979999999999999E-3</v>
      </c>
      <c r="AD325" s="135">
        <v>1.5560000000000001E-3</v>
      </c>
      <c r="AE325" s="136"/>
      <c r="AF325" s="136"/>
      <c r="AG325" s="135">
        <v>6.1000000000000004E-3</v>
      </c>
      <c r="AH325" s="136"/>
      <c r="AI325" s="135">
        <v>3.4128000000000001E-3</v>
      </c>
      <c r="AJ325" s="135">
        <v>4.5166E-3</v>
      </c>
      <c r="AK325" s="136"/>
      <c r="AL325" s="135">
        <v>1.3650900000000001E-2</v>
      </c>
      <c r="AM325" s="135">
        <v>2.1981899999999999E-2</v>
      </c>
      <c r="AN325" s="136"/>
      <c r="AO325" s="136"/>
      <c r="AP325" s="136"/>
      <c r="AQ325" s="136"/>
      <c r="AR325" s="136"/>
      <c r="AS325" s="135">
        <v>3.7409999999999999E-2</v>
      </c>
      <c r="AT325" s="136"/>
      <c r="AU325" s="135">
        <v>5.5205000000000002E-3</v>
      </c>
      <c r="AV325" s="135">
        <v>0.10213</v>
      </c>
      <c r="AW325" s="135">
        <v>3.4810000000000001E-2</v>
      </c>
      <c r="AX325" s="135">
        <v>2.981E-2</v>
      </c>
      <c r="AY325" s="135">
        <v>2.5695599999999999E-2</v>
      </c>
      <c r="AZ325" s="135">
        <v>-6.7999999999999996E-3</v>
      </c>
      <c r="BA325" s="135">
        <v>5.3719999999999997E-2</v>
      </c>
      <c r="BB325" s="135">
        <v>7.152E-2</v>
      </c>
      <c r="BC325" s="135">
        <v>5.0110000000000002E-2</v>
      </c>
      <c r="BD325" s="136"/>
      <c r="BE325" s="135">
        <v>1.23461E-2</v>
      </c>
      <c r="BF325" s="135">
        <v>3.2910000000000002E-2</v>
      </c>
      <c r="BG325" s="135">
        <v>8.3930000000000005E-2</v>
      </c>
      <c r="BH325" s="136"/>
      <c r="BI325" s="135">
        <v>9.4629999999999992E-2</v>
      </c>
      <c r="BJ325" s="135">
        <v>7.8719999999999998E-2</v>
      </c>
      <c r="BK325" s="135">
        <v>2.8105000000000001E-3</v>
      </c>
      <c r="BL325" s="135">
        <v>0.12474</v>
      </c>
      <c r="BM325" s="135">
        <v>4.7010000000000003E-2</v>
      </c>
    </row>
    <row r="326" spans="1:65">
      <c r="A326">
        <v>59</v>
      </c>
      <c r="B326" s="128" t="s">
        <v>2206</v>
      </c>
      <c r="C326" s="137">
        <v>3.0490299999999999E-3</v>
      </c>
      <c r="D326" s="137">
        <v>5.3E-3</v>
      </c>
      <c r="E326" s="137">
        <v>3.07779E-3</v>
      </c>
      <c r="F326" s="137">
        <v>4.6422900000000003E-3</v>
      </c>
      <c r="G326" s="137">
        <v>-4.3958560000000001E-2</v>
      </c>
      <c r="H326" s="137">
        <v>3.0000000000000001E-3</v>
      </c>
      <c r="I326" s="138"/>
      <c r="J326" s="137">
        <v>5.1000000000000004E-3</v>
      </c>
      <c r="K326" s="137">
        <v>4.7913600799185403E-3</v>
      </c>
      <c r="L326" s="137">
        <v>4.8533133438710676E-3</v>
      </c>
      <c r="M326" s="137">
        <v>1.0699999999999999E-2</v>
      </c>
      <c r="N326" s="137">
        <v>6.7999999999999996E-3</v>
      </c>
      <c r="O326" s="137">
        <v>6.0000000000000001E-3</v>
      </c>
      <c r="P326" s="137">
        <v>6.3E-3</v>
      </c>
      <c r="Q326" s="137">
        <v>3.7000000000000002E-3</v>
      </c>
      <c r="R326" s="137">
        <v>3.0000000000000001E-3</v>
      </c>
      <c r="S326" s="137">
        <v>5.1775778991352004E-3</v>
      </c>
      <c r="T326" s="137">
        <v>6.8309742955445776E-3</v>
      </c>
      <c r="U326" s="137">
        <v>8.4086912703431604E-3</v>
      </c>
      <c r="V326" s="137">
        <v>5.4351684846269954E-3</v>
      </c>
      <c r="W326" s="138"/>
      <c r="X326" s="137">
        <v>6.5255530669066086E-3</v>
      </c>
      <c r="Y326" s="137">
        <v>1.4416513425197669E-2</v>
      </c>
      <c r="Z326" s="137">
        <v>2.744266328268297E-2</v>
      </c>
      <c r="AA326" s="138"/>
      <c r="AB326" s="137">
        <v>4.6386818789113772E-3</v>
      </c>
      <c r="AC326" s="137">
        <v>3.1102E-3</v>
      </c>
      <c r="AD326" s="137">
        <v>1.05343E-2</v>
      </c>
      <c r="AE326" s="138"/>
      <c r="AF326" s="138"/>
      <c r="AG326" s="137">
        <v>5.8960000000000002E-3</v>
      </c>
      <c r="AH326" s="138"/>
      <c r="AI326" s="137">
        <v>6.4209000000000002E-3</v>
      </c>
      <c r="AJ326" s="137">
        <v>8.8287999999999995E-3</v>
      </c>
      <c r="AK326" s="138"/>
      <c r="AL326" s="137">
        <v>1.652E-3</v>
      </c>
      <c r="AM326" s="137">
        <v>5.1699999999999999E-4</v>
      </c>
      <c r="AN326" s="138"/>
      <c r="AO326" s="138"/>
      <c r="AP326" s="138"/>
      <c r="AQ326" s="138"/>
      <c r="AR326" s="138"/>
      <c r="AS326" s="137">
        <v>2.4279499999999999E-2</v>
      </c>
      <c r="AT326" s="138"/>
      <c r="AU326" s="137">
        <v>-2.5000000000000001E-3</v>
      </c>
      <c r="AV326" s="137">
        <v>6.7419999999999994E-2</v>
      </c>
      <c r="AW326" s="137">
        <v>2.39784E-2</v>
      </c>
      <c r="AX326" s="137">
        <v>-2.2000000000000001E-3</v>
      </c>
      <c r="AY326" s="137">
        <v>2.3777699999999999E-2</v>
      </c>
      <c r="AZ326" s="137">
        <v>1.5851899999999999E-2</v>
      </c>
      <c r="BA326" s="137">
        <v>5.9192000000000003E-3</v>
      </c>
      <c r="BB326" s="137">
        <v>2.8994900000000001E-2</v>
      </c>
      <c r="BC326" s="137">
        <v>3.1809999999999998E-2</v>
      </c>
      <c r="BD326" s="138"/>
      <c r="BE326" s="137">
        <v>2.3777599999999999E-2</v>
      </c>
      <c r="BF326" s="137">
        <v>1.77579E-2</v>
      </c>
      <c r="BG326" s="137">
        <v>1.28419E-2</v>
      </c>
      <c r="BH326" s="138"/>
      <c r="BI326" s="137">
        <v>6.2719999999999998E-2</v>
      </c>
      <c r="BJ326" s="137">
        <v>4.0131000000000003E-3</v>
      </c>
      <c r="BK326" s="137">
        <v>1.14374E-2</v>
      </c>
      <c r="BL326" s="137">
        <v>7.3620000000000005E-2</v>
      </c>
      <c r="BM326" s="137">
        <v>1.9610000000000001E-3</v>
      </c>
    </row>
    <row r="327" spans="1:65">
      <c r="A327">
        <v>58</v>
      </c>
      <c r="B327" s="128" t="s">
        <v>2207</v>
      </c>
      <c r="C327" s="135">
        <v>3.5561600000000001E-3</v>
      </c>
      <c r="D327" s="135">
        <v>9.5999999999999992E-3</v>
      </c>
      <c r="E327" s="135">
        <v>3.5561600000000001E-3</v>
      </c>
      <c r="F327" s="135">
        <v>-3.9438519999999998E-2</v>
      </c>
      <c r="G327" s="135">
        <v>2.3869499999999998E-2</v>
      </c>
      <c r="H327" s="135">
        <v>3.5999999999999999E-3</v>
      </c>
      <c r="I327" s="136"/>
      <c r="J327" s="135">
        <v>6.1000000000000004E-3</v>
      </c>
      <c r="K327" s="135">
        <v>5.7773253012394204E-3</v>
      </c>
      <c r="L327" s="135">
        <v>5.8066214560261731E-3</v>
      </c>
      <c r="M327" s="135">
        <v>7.1000000000000004E-3</v>
      </c>
      <c r="N327" s="135">
        <v>6.4000000000000003E-3</v>
      </c>
      <c r="O327" s="135">
        <v>5.4999999999999997E-3</v>
      </c>
      <c r="P327" s="135">
        <v>4.8999999999999998E-3</v>
      </c>
      <c r="Q327" s="135">
        <v>4.5999999999999999E-3</v>
      </c>
      <c r="R327" s="135">
        <v>2.5999999999999999E-3</v>
      </c>
      <c r="S327" s="135">
        <v>5.9517166803695343E-3</v>
      </c>
      <c r="T327" s="135">
        <v>7.0803404969381756E-3</v>
      </c>
      <c r="U327" s="135">
        <v>7.2086274600313693E-3</v>
      </c>
      <c r="V327" s="135">
        <v>1.176416579840356E-2</v>
      </c>
      <c r="W327" s="136"/>
      <c r="X327" s="135">
        <v>7.5362302373429557E-3</v>
      </c>
      <c r="Y327" s="135">
        <v>3.5532738179100409E-3</v>
      </c>
      <c r="Z327" s="135">
        <v>-1.1560086829500381E-2</v>
      </c>
      <c r="AA327" s="136"/>
      <c r="AB327" s="135">
        <v>3.1510126833718889E-3</v>
      </c>
      <c r="AC327" s="135">
        <v>3.7104E-3</v>
      </c>
      <c r="AD327" s="135">
        <v>9.0252000000000006E-3</v>
      </c>
      <c r="AE327" s="136"/>
      <c r="AF327" s="136"/>
      <c r="AG327" s="135">
        <v>7.6860000000000001E-3</v>
      </c>
      <c r="AH327" s="136"/>
      <c r="AI327" s="135">
        <v>-1.6899999999999998E-2</v>
      </c>
      <c r="AJ327" s="135">
        <v>-2.6499999999999999E-2</v>
      </c>
      <c r="AK327" s="136"/>
      <c r="AL327" s="135">
        <v>-1.0200000000000001E-2</v>
      </c>
      <c r="AM327" s="135">
        <v>-2.06E-2</v>
      </c>
      <c r="AN327" s="136"/>
      <c r="AO327" s="136"/>
      <c r="AP327" s="136"/>
      <c r="AQ327" s="136"/>
      <c r="AR327" s="136"/>
      <c r="AS327" s="135">
        <v>-3.4099999999999998E-2</v>
      </c>
      <c r="AT327" s="136"/>
      <c r="AU327" s="135">
        <v>-2.1999999999999999E-2</v>
      </c>
      <c r="AV327" s="135">
        <v>-7.0900000000000005E-2</v>
      </c>
      <c r="AW327" s="135">
        <v>-2.24E-2</v>
      </c>
      <c r="AX327" s="135">
        <v>-1.2E-2</v>
      </c>
      <c r="AY327" s="135">
        <v>-1.2200000000000001E-2</v>
      </c>
      <c r="AZ327" s="135">
        <v>-6.2100000000000002E-2</v>
      </c>
      <c r="BA327" s="135">
        <v>-2.7099999999999999E-2</v>
      </c>
      <c r="BB327" s="135">
        <v>-3.9899999999999998E-2</v>
      </c>
      <c r="BC327" s="135">
        <v>-3.5999999999999997E-2</v>
      </c>
      <c r="BD327" s="136"/>
      <c r="BE327" s="135">
        <v>-2.5499999999999998E-2</v>
      </c>
      <c r="BF327" s="135">
        <v>-2.5499999999999998E-2</v>
      </c>
      <c r="BG327" s="135">
        <v>-3.4000000000000002E-2</v>
      </c>
      <c r="BH327" s="136"/>
      <c r="BI327" s="135">
        <v>-6.2600000000000003E-2</v>
      </c>
      <c r="BJ327" s="135">
        <v>-4.8099999999999997E-2</v>
      </c>
      <c r="BK327" s="135">
        <v>1.00281E-2</v>
      </c>
      <c r="BL327" s="135">
        <v>-0.1231</v>
      </c>
      <c r="BM327" s="135">
        <v>-2.9100000000000001E-2</v>
      </c>
    </row>
    <row r="328" spans="1:65">
      <c r="A328">
        <v>57</v>
      </c>
      <c r="B328" s="128" t="s">
        <v>2208</v>
      </c>
      <c r="C328" s="137">
        <v>4.24144E-3</v>
      </c>
      <c r="D328" s="137">
        <v>8.6999999999999994E-3</v>
      </c>
      <c r="E328" s="137">
        <v>4.2795200000000002E-3</v>
      </c>
      <c r="F328" s="137">
        <v>-2.479261E-2</v>
      </c>
      <c r="G328" s="137">
        <v>4.2369600000000014E-3</v>
      </c>
      <c r="H328" s="137">
        <v>4.1999999999999997E-3</v>
      </c>
      <c r="I328" s="138"/>
      <c r="J328" s="137">
        <v>7.0000000000000001E-3</v>
      </c>
      <c r="K328" s="137">
        <v>6.6326840291095496E-3</v>
      </c>
      <c r="L328" s="137">
        <v>6.6783324109820352E-3</v>
      </c>
      <c r="M328" s="137">
        <v>8.2000000000000007E-3</v>
      </c>
      <c r="N328" s="137">
        <v>6.3E-3</v>
      </c>
      <c r="O328" s="137">
        <v>6.7999999999999996E-3</v>
      </c>
      <c r="P328" s="137">
        <v>7.6E-3</v>
      </c>
      <c r="Q328" s="137">
        <v>6.4999999999999997E-3</v>
      </c>
      <c r="R328" s="137">
        <v>-3.0999999999999999E-3</v>
      </c>
      <c r="S328" s="137">
        <v>7.217194820317685E-3</v>
      </c>
      <c r="T328" s="137">
        <v>8.6446379878222235E-3</v>
      </c>
      <c r="U328" s="137">
        <v>6.3203936887601397E-3</v>
      </c>
      <c r="V328" s="137">
        <v>5.2895658984577487E-3</v>
      </c>
      <c r="W328" s="138"/>
      <c r="X328" s="137">
        <v>8.2155891716186868E-3</v>
      </c>
      <c r="Y328" s="137">
        <v>8.7927879807514486E-3</v>
      </c>
      <c r="Z328" s="137">
        <v>7.9841430973850436E-3</v>
      </c>
      <c r="AA328" s="138"/>
      <c r="AB328" s="137">
        <v>4.8514390542603626E-3</v>
      </c>
      <c r="AC328" s="137">
        <v>4.2979999999999997E-3</v>
      </c>
      <c r="AD328" s="137">
        <v>1.15271E-2</v>
      </c>
      <c r="AE328" s="138"/>
      <c r="AF328" s="138"/>
      <c r="AG328" s="137">
        <v>7.476E-3</v>
      </c>
      <c r="AH328" s="138"/>
      <c r="AI328" s="137">
        <v>1.1226399999999999E-2</v>
      </c>
      <c r="AJ328" s="137">
        <v>1.5636799999999999E-2</v>
      </c>
      <c r="AK328" s="138"/>
      <c r="AL328" s="137">
        <v>1.1527000000000001E-2</v>
      </c>
      <c r="AM328" s="137">
        <v>1.66391E-2</v>
      </c>
      <c r="AN328" s="138"/>
      <c r="AO328" s="138"/>
      <c r="AP328" s="138"/>
      <c r="AQ328" s="138"/>
      <c r="AR328" s="138"/>
      <c r="AS328" s="137">
        <v>-1.9800000000000002E-2</v>
      </c>
      <c r="AT328" s="138"/>
      <c r="AU328" s="137">
        <v>2.9680000000000002E-3</v>
      </c>
      <c r="AV328" s="137">
        <v>2.2853800000000001E-2</v>
      </c>
      <c r="AW328" s="137">
        <v>9.3217999999999999E-3</v>
      </c>
      <c r="AX328" s="137">
        <v>-4.7999999999999996E-3</v>
      </c>
      <c r="AY328" s="137">
        <v>3.5829999999999998E-3</v>
      </c>
      <c r="AZ328" s="137">
        <v>2.9368999999999999E-2</v>
      </c>
      <c r="BA328" s="137">
        <v>-1.52E-2</v>
      </c>
      <c r="BB328" s="137">
        <v>-5.0299999999999997E-2</v>
      </c>
      <c r="BC328" s="137">
        <v>-3.0200000000000001E-2</v>
      </c>
      <c r="BD328" s="138"/>
      <c r="BE328" s="137">
        <v>-1.8599999999999998E-2</v>
      </c>
      <c r="BF328" s="137">
        <v>-2.0799999999999999E-2</v>
      </c>
      <c r="BG328" s="137">
        <v>-3.8699999999999998E-2</v>
      </c>
      <c r="BH328" s="138"/>
      <c r="BI328" s="137">
        <v>-0.14749999999999999</v>
      </c>
      <c r="BJ328" s="137">
        <v>-1.2800000000000001E-2</v>
      </c>
      <c r="BK328" s="137">
        <v>3.60848E-2</v>
      </c>
      <c r="BL328" s="137">
        <v>-4.3400000000000001E-2</v>
      </c>
      <c r="BM328" s="137">
        <v>-3.32E-2</v>
      </c>
    </row>
    <row r="329" spans="1:65">
      <c r="A329">
        <v>56</v>
      </c>
      <c r="B329" s="128" t="s">
        <v>2209</v>
      </c>
      <c r="C329" s="135">
        <v>4.3822699999999997E-3</v>
      </c>
      <c r="D329" s="135">
        <v>1.1599999999999999E-2</v>
      </c>
      <c r="E329" s="135">
        <v>4.4199900000000004E-3</v>
      </c>
      <c r="F329" s="135">
        <v>-6.56833E-2</v>
      </c>
      <c r="G329" s="135">
        <v>5.7570040000000003E-2</v>
      </c>
      <c r="H329" s="135">
        <v>4.4000000000000003E-3</v>
      </c>
      <c r="I329" s="136"/>
      <c r="J329" s="135">
        <v>7.3000000000000001E-3</v>
      </c>
      <c r="K329" s="135">
        <v>6.95686813100549E-3</v>
      </c>
      <c r="L329" s="135">
        <v>6.996456561455533E-3</v>
      </c>
      <c r="M329" s="135">
        <v>4.8999999999999998E-3</v>
      </c>
      <c r="N329" s="135">
        <v>6.4999999999999997E-3</v>
      </c>
      <c r="O329" s="135">
        <v>7.0000000000000001E-3</v>
      </c>
      <c r="P329" s="135">
        <v>6.1999999999999998E-3</v>
      </c>
      <c r="Q329" s="135">
        <v>7.1999999999999998E-3</v>
      </c>
      <c r="R329" s="135">
        <v>5.0000000000000001E-3</v>
      </c>
      <c r="S329" s="135">
        <v>6.5341215220011684E-3</v>
      </c>
      <c r="T329" s="135">
        <v>7.7022035382354748E-3</v>
      </c>
      <c r="U329" s="135">
        <v>5.5288774770692051E-3</v>
      </c>
      <c r="V329" s="135">
        <v>7.1706162806657314E-3</v>
      </c>
      <c r="W329" s="136"/>
      <c r="X329" s="135">
        <v>7.1065322577592571E-3</v>
      </c>
      <c r="Y329" s="135">
        <v>4.5810150848280001E-4</v>
      </c>
      <c r="Z329" s="135">
        <v>2.0015828882356201E-2</v>
      </c>
      <c r="AA329" s="136"/>
      <c r="AB329" s="135">
        <v>5.5059016210295842E-3</v>
      </c>
      <c r="AC329" s="135">
        <v>4.4099999999999999E-3</v>
      </c>
      <c r="AD329" s="135">
        <v>7.0159999999999997E-3</v>
      </c>
      <c r="AE329" s="136"/>
      <c r="AF329" s="136"/>
      <c r="AG329" s="135">
        <v>6.6E-3</v>
      </c>
      <c r="AH329" s="136"/>
      <c r="AI329" s="135">
        <v>2.36537E-2</v>
      </c>
      <c r="AJ329" s="135">
        <v>3.3776800000000003E-2</v>
      </c>
      <c r="AK329" s="136"/>
      <c r="AL329" s="135">
        <v>2.02461E-2</v>
      </c>
      <c r="AM329" s="135">
        <v>3.0669800000000001E-2</v>
      </c>
      <c r="AN329" s="136"/>
      <c r="AO329" s="136"/>
      <c r="AP329" s="136"/>
      <c r="AQ329" s="136"/>
      <c r="AR329" s="136"/>
      <c r="AS329" s="135">
        <v>-1.2999999999999999E-2</v>
      </c>
      <c r="AT329" s="136"/>
      <c r="AU329" s="135">
        <v>-1.6999999999999999E-3</v>
      </c>
      <c r="AV329" s="135">
        <v>0.16583000000000001</v>
      </c>
      <c r="AW329" s="135">
        <v>5.611E-2</v>
      </c>
      <c r="AX329" s="135">
        <v>-2.9600000000000001E-2</v>
      </c>
      <c r="AY329" s="135">
        <v>-6.4899999999999999E-2</v>
      </c>
      <c r="AZ329" s="135">
        <v>-3.3799999999999997E-2</v>
      </c>
      <c r="BA329" s="135">
        <v>-7.2499999999999995E-2</v>
      </c>
      <c r="BB329" s="135">
        <v>-0.1032</v>
      </c>
      <c r="BC329" s="135">
        <v>-0.1017</v>
      </c>
      <c r="BD329" s="136"/>
      <c r="BE329" s="135">
        <v>-6.5000000000000002E-2</v>
      </c>
      <c r="BF329" s="135">
        <v>-6.7199999999999996E-2</v>
      </c>
      <c r="BG329" s="135">
        <v>-6.2300000000000001E-2</v>
      </c>
      <c r="BH329" s="136"/>
      <c r="BI329" s="135">
        <v>-7.3700000000000002E-2</v>
      </c>
      <c r="BJ329" s="135">
        <v>-4.9400000000000013E-2</v>
      </c>
      <c r="BK329" s="135">
        <v>-3.15E-2</v>
      </c>
      <c r="BL329" s="135">
        <v>-0.14760000000000001</v>
      </c>
      <c r="BM329" s="135">
        <v>-8.2599999999999993E-2</v>
      </c>
    </row>
    <row r="330" spans="1:65">
      <c r="A330">
        <v>55</v>
      </c>
      <c r="B330" s="128" t="s">
        <v>2210</v>
      </c>
      <c r="C330" s="137">
        <v>4.80402E-3</v>
      </c>
      <c r="D330" s="137">
        <v>1.2500000000000001E-2</v>
      </c>
      <c r="E330" s="137">
        <v>4.85996E-3</v>
      </c>
      <c r="F330" s="137">
        <v>-6.7385570000000006E-2</v>
      </c>
      <c r="G330" s="137">
        <v>3.7430600000000001E-2</v>
      </c>
      <c r="H330" s="137">
        <v>4.7999999999999996E-3</v>
      </c>
      <c r="I330" s="138"/>
      <c r="J330" s="137">
        <v>7.3000000000000001E-3</v>
      </c>
      <c r="K330" s="137">
        <v>6.9723736277158598E-3</v>
      </c>
      <c r="L330" s="137">
        <v>7.0330596123930889E-3</v>
      </c>
      <c r="M330" s="137">
        <v>7.4999999999999997E-3</v>
      </c>
      <c r="N330" s="137">
        <v>6.4000000000000003E-3</v>
      </c>
      <c r="O330" s="137">
        <v>5.3E-3</v>
      </c>
      <c r="P330" s="137">
        <v>6.7999999999999996E-3</v>
      </c>
      <c r="Q330" s="137">
        <v>5.4000000000000003E-3</v>
      </c>
      <c r="R330" s="137">
        <v>1.9E-3</v>
      </c>
      <c r="S330" s="137">
        <v>6.6310163493794594E-3</v>
      </c>
      <c r="T330" s="137">
        <v>7.768135517218111E-3</v>
      </c>
      <c r="U330" s="137">
        <v>3.7002641663368419E-3</v>
      </c>
      <c r="V330" s="137">
        <v>4.4812071338811146E-3</v>
      </c>
      <c r="W330" s="138"/>
      <c r="X330" s="137">
        <v>6.2323437236828649E-3</v>
      </c>
      <c r="Y330" s="137">
        <v>5.2247034524777192E-5</v>
      </c>
      <c r="Z330" s="137">
        <v>1.2343604087852841E-2</v>
      </c>
      <c r="AA330" s="138"/>
      <c r="AB330" s="137">
        <v>5.4355869802535477E-3</v>
      </c>
      <c r="AC330" s="137">
        <v>5.1107000000000001E-3</v>
      </c>
      <c r="AD330" s="137">
        <v>9.9205000000000005E-3</v>
      </c>
      <c r="AE330" s="138"/>
      <c r="AF330" s="138"/>
      <c r="AG330" s="137">
        <v>6.4840000000000002E-3</v>
      </c>
      <c r="AH330" s="138"/>
      <c r="AI330" s="137">
        <v>-1.0500000000000001E-2</v>
      </c>
      <c r="AJ330" s="137">
        <v>-1.7100000000000001E-2</v>
      </c>
      <c r="AK330" s="138"/>
      <c r="AL330" s="137">
        <v>-3.7000000000000002E-3</v>
      </c>
      <c r="AM330" s="137">
        <v>-8.6E-3</v>
      </c>
      <c r="AN330" s="138"/>
      <c r="AO330" s="138"/>
      <c r="AP330" s="138"/>
      <c r="AQ330" s="138"/>
      <c r="AR330" s="138"/>
      <c r="AS330" s="137">
        <v>-5.9700000000000003E-2</v>
      </c>
      <c r="AT330" s="138"/>
      <c r="AU330" s="137">
        <v>-4.4299999999999999E-2</v>
      </c>
      <c r="AV330" s="137">
        <v>-8.6900000000000005E-2</v>
      </c>
      <c r="AW330" s="137">
        <v>-2.63E-2</v>
      </c>
      <c r="AX330" s="137">
        <v>-4.8899999999999999E-2</v>
      </c>
      <c r="AY330" s="137">
        <v>-0.1236</v>
      </c>
      <c r="AZ330" s="137">
        <v>-0.13159999999999999</v>
      </c>
      <c r="BA330" s="137">
        <v>-7.6999999999999999E-2</v>
      </c>
      <c r="BB330" s="137">
        <v>-0.13420000000000001</v>
      </c>
      <c r="BC330" s="137">
        <v>-0.13059999999999999</v>
      </c>
      <c r="BD330" s="138"/>
      <c r="BE330" s="137">
        <v>-0.1305</v>
      </c>
      <c r="BF330" s="137">
        <v>-0.11749999999999999</v>
      </c>
      <c r="BG330" s="137">
        <v>-0.1268</v>
      </c>
      <c r="BH330" s="138"/>
      <c r="BI330" s="137">
        <v>-0.1605</v>
      </c>
      <c r="BJ330" s="137">
        <v>-5.62E-2</v>
      </c>
      <c r="BK330" s="137">
        <v>1.49309E-2</v>
      </c>
      <c r="BL330" s="137">
        <v>-0.1371</v>
      </c>
      <c r="BM330" s="137">
        <v>-0.1069</v>
      </c>
    </row>
    <row r="331" spans="1:65">
      <c r="A331">
        <v>54</v>
      </c>
      <c r="B331" s="128" t="s">
        <v>2211</v>
      </c>
      <c r="C331" s="135">
        <v>5.8674900000000004E-3</v>
      </c>
      <c r="D331" s="135">
        <v>9.4999999999999998E-3</v>
      </c>
      <c r="E331" s="135">
        <v>5.8674900000000004E-3</v>
      </c>
      <c r="F331" s="135">
        <v>-1.5316420000000001E-2</v>
      </c>
      <c r="G331" s="135">
        <v>-4.0935700000000004E-3</v>
      </c>
      <c r="H331" s="135">
        <v>5.8999999999999999E-3</v>
      </c>
      <c r="I331" s="136"/>
      <c r="J331" s="135">
        <v>8.8000000000000005E-3</v>
      </c>
      <c r="K331" s="135">
        <v>8.3968799935929504E-3</v>
      </c>
      <c r="L331" s="135">
        <v>8.4451070309896625E-3</v>
      </c>
      <c r="M331" s="135">
        <v>9.2999999999999992E-3</v>
      </c>
      <c r="N331" s="135">
        <v>6.7000000000000002E-3</v>
      </c>
      <c r="O331" s="135">
        <v>6.4999999999999997E-3</v>
      </c>
      <c r="P331" s="135">
        <v>7.1000000000000004E-3</v>
      </c>
      <c r="Q331" s="135">
        <v>8.8000000000000005E-3</v>
      </c>
      <c r="R331" s="135">
        <v>9.1999999999999998E-3</v>
      </c>
      <c r="S331" s="135">
        <v>6.3623418428160328E-3</v>
      </c>
      <c r="T331" s="135">
        <v>8.0415064204473197E-3</v>
      </c>
      <c r="U331" s="135">
        <v>8.809552324546166E-3</v>
      </c>
      <c r="V331" s="135">
        <v>1.026948711469888E-2</v>
      </c>
      <c r="W331" s="136"/>
      <c r="X331" s="135">
        <v>4.4404647847244849E-3</v>
      </c>
      <c r="Y331" s="135">
        <v>-8.9554308754991041E-4</v>
      </c>
      <c r="Z331" s="135">
        <v>8.0903116089841021E-3</v>
      </c>
      <c r="AA331" s="136"/>
      <c r="AB331" s="135">
        <v>6.1715909014715721E-3</v>
      </c>
      <c r="AC331" s="135">
        <v>5.8989999999999997E-3</v>
      </c>
      <c r="AD331" s="135">
        <v>6.8116000000000001E-3</v>
      </c>
      <c r="AE331" s="136"/>
      <c r="AF331" s="136"/>
      <c r="AG331" s="135">
        <v>7.4790000000000004E-3</v>
      </c>
      <c r="AH331" s="136"/>
      <c r="AI331" s="135">
        <v>-3.3999999999999998E-3</v>
      </c>
      <c r="AJ331" s="135">
        <v>-7.3000000000000001E-3</v>
      </c>
      <c r="AK331" s="136"/>
      <c r="AL331" s="135">
        <v>2.542E-3</v>
      </c>
      <c r="AM331" s="135">
        <v>-4.3E-3</v>
      </c>
      <c r="AN331" s="136"/>
      <c r="AO331" s="136"/>
      <c r="AP331" s="136"/>
      <c r="AQ331" s="136"/>
      <c r="AR331" s="136"/>
      <c r="AS331" s="135">
        <v>-2.35E-2</v>
      </c>
      <c r="AT331" s="136"/>
      <c r="AU331" s="135">
        <v>-2.8E-3</v>
      </c>
      <c r="AV331" s="135">
        <v>-4.7500000000000001E-2</v>
      </c>
      <c r="AW331" s="135">
        <v>-1.44E-2</v>
      </c>
      <c r="AX331" s="135">
        <v>-2.1999999999999999E-2</v>
      </c>
      <c r="AY331" s="135">
        <v>-3.3500000000000002E-2</v>
      </c>
      <c r="AZ331" s="135">
        <v>-9.0999999999999998E-2</v>
      </c>
      <c r="BA331" s="135">
        <v>-3.0700000000000002E-2</v>
      </c>
      <c r="BB331" s="135">
        <v>-2.92E-2</v>
      </c>
      <c r="BC331" s="135">
        <v>-3.8899999999999997E-2</v>
      </c>
      <c r="BD331" s="136"/>
      <c r="BE331" s="135">
        <v>-3.4799999999999998E-2</v>
      </c>
      <c r="BF331" s="135">
        <v>-4.41E-2</v>
      </c>
      <c r="BG331" s="135">
        <v>6.5110000000000003E-3</v>
      </c>
      <c r="BH331" s="136"/>
      <c r="BI331" s="135">
        <v>-7.5999999999999998E-2</v>
      </c>
      <c r="BJ331" s="135">
        <v>1.7129200000000001E-2</v>
      </c>
      <c r="BK331" s="135">
        <v>-4.3899999999999988E-2</v>
      </c>
      <c r="BL331" s="135">
        <v>3.4000000000000002E-4</v>
      </c>
      <c r="BM331" s="135">
        <v>-6.2899999999999998E-2</v>
      </c>
    </row>
    <row r="332" spans="1:65">
      <c r="A332">
        <v>53</v>
      </c>
      <c r="B332" s="128" t="s">
        <v>2212</v>
      </c>
      <c r="C332" s="137">
        <v>7.6354999999999999E-3</v>
      </c>
      <c r="D332" s="137">
        <v>7.3000000000000001E-3</v>
      </c>
      <c r="E332" s="137">
        <v>7.6908299999999992E-3</v>
      </c>
      <c r="F332" s="137">
        <v>2.8523550000000002E-2</v>
      </c>
      <c r="G332" s="137">
        <v>-7.0108000000000002E-3</v>
      </c>
      <c r="H332" s="137">
        <v>7.7000000000000002E-3</v>
      </c>
      <c r="I332" s="138"/>
      <c r="J332" s="137">
        <v>1.11E-2</v>
      </c>
      <c r="K332" s="137">
        <v>1.0679285292845699E-2</v>
      </c>
      <c r="L332" s="137">
        <v>1.0706990676761841E-2</v>
      </c>
      <c r="M332" s="137">
        <v>6.7999999999999996E-3</v>
      </c>
      <c r="N332" s="137">
        <v>7.4999999999999997E-3</v>
      </c>
      <c r="O332" s="137">
        <v>8.3000000000000001E-3</v>
      </c>
      <c r="P332" s="137">
        <v>8.6999999999999994E-3</v>
      </c>
      <c r="Q332" s="137">
        <v>8.6999999999999994E-3</v>
      </c>
      <c r="R332" s="137">
        <v>7.7999999999999996E-3</v>
      </c>
      <c r="S332" s="137">
        <v>8.3271654450605137E-3</v>
      </c>
      <c r="T332" s="137">
        <v>1.034609921420193E-2</v>
      </c>
      <c r="U332" s="137">
        <v>9.3162524597893981E-3</v>
      </c>
      <c r="V332" s="137">
        <v>1.15484836598283E-2</v>
      </c>
      <c r="W332" s="138"/>
      <c r="X332" s="137">
        <v>1.1422991679850281E-2</v>
      </c>
      <c r="Y332" s="137">
        <v>1.454072449433585E-2</v>
      </c>
      <c r="Z332" s="137">
        <v>1.0979199958318199E-2</v>
      </c>
      <c r="AA332" s="138"/>
      <c r="AB332" s="137">
        <v>8.001264958626006E-3</v>
      </c>
      <c r="AC332" s="137">
        <v>7.5969999999999996E-3</v>
      </c>
      <c r="AD332" s="137">
        <v>6.9899999999999997E-3</v>
      </c>
      <c r="AE332" s="138"/>
      <c r="AF332" s="138"/>
      <c r="AG332" s="137">
        <v>7.378E-3</v>
      </c>
      <c r="AH332" s="138"/>
      <c r="AI332" s="137">
        <v>1.722E-3</v>
      </c>
      <c r="AJ332" s="137">
        <v>-4.0000000000000002E-4</v>
      </c>
      <c r="AK332" s="138"/>
      <c r="AL332" s="137">
        <v>1.6321200000000001E-2</v>
      </c>
      <c r="AM332" s="137">
        <v>2.61342E-2</v>
      </c>
      <c r="AN332" s="138"/>
      <c r="AO332" s="138"/>
      <c r="AP332" s="138"/>
      <c r="AQ332" s="138"/>
      <c r="AR332" s="138"/>
      <c r="AS332" s="137">
        <v>5.4070699999999999E-2</v>
      </c>
      <c r="AT332" s="138"/>
      <c r="AU332" s="137">
        <v>2.0927299999999999E-2</v>
      </c>
      <c r="AV332" s="137">
        <v>5.0766400000000003E-2</v>
      </c>
      <c r="AW332" s="137">
        <v>2.1928599999999999E-2</v>
      </c>
      <c r="AX332" s="137">
        <v>2.431E-3</v>
      </c>
      <c r="AY332" s="137">
        <v>1.41184E-2</v>
      </c>
      <c r="AZ332" s="137">
        <v>7.7999999999999999E-4</v>
      </c>
      <c r="BA332" s="137">
        <v>7.3949999999999997E-3</v>
      </c>
      <c r="BB332" s="137">
        <v>-8.8999999999999999E-3</v>
      </c>
      <c r="BC332" s="137">
        <v>-9.1999999999999998E-3</v>
      </c>
      <c r="BD332" s="138"/>
      <c r="BE332" s="137">
        <v>2.56335E-2</v>
      </c>
      <c r="BF332" s="137">
        <v>2.4932599999999999E-2</v>
      </c>
      <c r="BG332" s="137">
        <v>4.7562199999999999E-2</v>
      </c>
      <c r="BH332" s="138"/>
      <c r="BI332" s="137">
        <v>6.0879500000000003E-2</v>
      </c>
      <c r="BJ332" s="137">
        <v>2.0727099999999998E-2</v>
      </c>
      <c r="BK332" s="137">
        <v>2.6534599999999998E-2</v>
      </c>
      <c r="BL332" s="137">
        <v>0.10831</v>
      </c>
      <c r="BM332" s="137">
        <v>-6.6E-3</v>
      </c>
    </row>
    <row r="333" spans="1:65">
      <c r="A333">
        <v>52</v>
      </c>
      <c r="B333" s="128" t="s">
        <v>2213</v>
      </c>
      <c r="C333" s="135">
        <v>7.3226999999999997E-3</v>
      </c>
      <c r="D333" s="135">
        <v>5.4000000000000003E-3</v>
      </c>
      <c r="E333" s="135">
        <v>7.3226999999999997E-3</v>
      </c>
      <c r="F333" s="135">
        <v>6.9842580000000001E-2</v>
      </c>
      <c r="G333" s="135">
        <v>-3.99785E-2</v>
      </c>
      <c r="H333" s="135">
        <v>7.3000000000000001E-3</v>
      </c>
      <c r="I333" s="136"/>
      <c r="J333" s="135">
        <v>1.0200000000000001E-2</v>
      </c>
      <c r="K333" s="135">
        <v>9.8299500573617599E-3</v>
      </c>
      <c r="L333" s="135">
        <v>9.9168094263246687E-3</v>
      </c>
      <c r="M333" s="135">
        <v>8.3999999999999995E-3</v>
      </c>
      <c r="N333" s="135">
        <v>8.5000000000000006E-3</v>
      </c>
      <c r="O333" s="135">
        <v>8.2000000000000007E-3</v>
      </c>
      <c r="P333" s="135">
        <v>6.8999999999999999E-3</v>
      </c>
      <c r="Q333" s="135">
        <v>7.7999999999999996E-3</v>
      </c>
      <c r="R333" s="135">
        <v>5.8999999999999999E-3</v>
      </c>
      <c r="S333" s="135">
        <v>9.0302566901205861E-3</v>
      </c>
      <c r="T333" s="135">
        <v>1.035972284796371E-2</v>
      </c>
      <c r="U333" s="135">
        <v>8.8934768097952421E-3</v>
      </c>
      <c r="V333" s="135">
        <v>1.0372366154889351E-2</v>
      </c>
      <c r="W333" s="136"/>
      <c r="X333" s="135">
        <v>7.2746315768845724E-3</v>
      </c>
      <c r="Y333" s="135">
        <v>3.4929991463066301E-3</v>
      </c>
      <c r="Z333" s="135">
        <v>1.0003197569130149E-2</v>
      </c>
      <c r="AA333" s="136"/>
      <c r="AB333" s="135">
        <v>7.4931460208546921E-3</v>
      </c>
      <c r="AC333" s="135">
        <v>7.6103000000000004E-3</v>
      </c>
      <c r="AD333" s="135">
        <v>8.2112000000000001E-3</v>
      </c>
      <c r="AE333" s="136"/>
      <c r="AF333" s="136"/>
      <c r="AG333" s="135">
        <v>-1E-3</v>
      </c>
      <c r="AH333" s="136"/>
      <c r="AI333" s="135">
        <v>2.55348E-2</v>
      </c>
      <c r="AJ333" s="135">
        <v>3.4847499999999997E-2</v>
      </c>
      <c r="AK333" s="135">
        <v>1.42194E-2</v>
      </c>
      <c r="AL333" s="135">
        <v>2.6936600000000002E-2</v>
      </c>
      <c r="AM333" s="135">
        <v>3.7951699999999998E-2</v>
      </c>
      <c r="AN333" s="135">
        <v>2.7837899999999999E-2</v>
      </c>
      <c r="AO333" s="135">
        <v>6.9940000000000002E-3</v>
      </c>
      <c r="AP333" s="135">
        <v>7.8609999999999999E-2</v>
      </c>
      <c r="AQ333" s="135">
        <v>2.7036899999999999E-2</v>
      </c>
      <c r="AR333" s="135">
        <v>4.0455100000000001E-2</v>
      </c>
      <c r="AS333" s="135">
        <v>5.3773300000000003E-2</v>
      </c>
      <c r="AT333" s="136"/>
      <c r="AU333" s="135">
        <v>1.45197E-2</v>
      </c>
      <c r="AV333" s="135">
        <v>7.4209999999999998E-2</v>
      </c>
      <c r="AW333" s="135">
        <v>3.0842000000000001E-2</v>
      </c>
      <c r="AX333" s="135">
        <v>6.7000000000000002E-4</v>
      </c>
      <c r="AY333" s="135">
        <v>5.2972199999999997E-2</v>
      </c>
      <c r="AZ333" s="135">
        <v>5.6577099999999998E-2</v>
      </c>
      <c r="BA333" s="135">
        <v>1.317E-3</v>
      </c>
      <c r="BB333" s="135">
        <v>4.0455100000000001E-2</v>
      </c>
      <c r="BC333" s="135">
        <v>3.1042199999999999E-2</v>
      </c>
      <c r="BD333" s="136"/>
      <c r="BE333" s="135">
        <v>4.3058699999999998E-2</v>
      </c>
      <c r="BF333" s="135">
        <v>1.7323499999999999E-2</v>
      </c>
      <c r="BG333" s="135">
        <v>2.9390000000000002E-3</v>
      </c>
      <c r="BH333" s="136"/>
      <c r="BI333" s="135">
        <v>0.10381</v>
      </c>
      <c r="BJ333" s="135">
        <v>4.5061299999999999E-2</v>
      </c>
      <c r="BK333" s="135">
        <v>-3.0499999999999999E-2</v>
      </c>
      <c r="BL333" s="135">
        <v>0.13941000000000001</v>
      </c>
      <c r="BM333" s="135">
        <v>2.9339899999999999E-2</v>
      </c>
    </row>
    <row r="334" spans="1:65">
      <c r="A334">
        <v>51</v>
      </c>
      <c r="B334" s="128" t="s">
        <v>2214</v>
      </c>
      <c r="C334" s="137">
        <v>7.4958300000000002E-3</v>
      </c>
      <c r="D334" s="137">
        <v>1.01E-2</v>
      </c>
      <c r="E334" s="137">
        <v>7.5504099999999996E-3</v>
      </c>
      <c r="F334" s="137">
        <v>8.9031500000000003E-3</v>
      </c>
      <c r="G334" s="137">
        <v>-4.0691379999999999E-2</v>
      </c>
      <c r="H334" s="137">
        <v>7.6E-3</v>
      </c>
      <c r="I334" s="138"/>
      <c r="J334" s="137">
        <v>9.9000000000000008E-3</v>
      </c>
      <c r="K334" s="137">
        <v>9.5652417596026103E-3</v>
      </c>
      <c r="L334" s="137">
        <v>9.5952723482841673E-3</v>
      </c>
      <c r="M334" s="137">
        <v>9.4000000000000004E-3</v>
      </c>
      <c r="N334" s="137">
        <v>8.8999999999999999E-3</v>
      </c>
      <c r="O334" s="137">
        <v>8.9999999999999993E-3</v>
      </c>
      <c r="P334" s="137">
        <v>8.0000000000000002E-3</v>
      </c>
      <c r="Q334" s="137">
        <v>8.6999999999999994E-3</v>
      </c>
      <c r="R334" s="137">
        <v>7.3000000000000001E-3</v>
      </c>
      <c r="S334" s="137">
        <v>8.7612755211960991E-3</v>
      </c>
      <c r="T334" s="137">
        <v>9.3457224853876752E-3</v>
      </c>
      <c r="U334" s="137">
        <v>1.043284509535791E-2</v>
      </c>
      <c r="V334" s="137">
        <v>1.009441779854248E-2</v>
      </c>
      <c r="W334" s="138"/>
      <c r="X334" s="137">
        <v>6.9569718092223898E-3</v>
      </c>
      <c r="Y334" s="137">
        <v>3.908716747352603E-3</v>
      </c>
      <c r="Z334" s="137">
        <v>1.3990880437613431E-2</v>
      </c>
      <c r="AA334" s="138"/>
      <c r="AB334" s="137">
        <v>7.8768301461500552E-3</v>
      </c>
      <c r="AC334" s="137">
        <v>7.8104000000000003E-3</v>
      </c>
      <c r="AD334" s="137">
        <v>1.3117500000000001E-2</v>
      </c>
      <c r="AE334" s="138"/>
      <c r="AF334" s="138"/>
      <c r="AG334" s="137">
        <v>6.0790000000000002E-3</v>
      </c>
      <c r="AH334" s="138"/>
      <c r="AI334" s="137">
        <v>7.0939999999999996E-3</v>
      </c>
      <c r="AJ334" s="137">
        <v>7.2960000000000004E-3</v>
      </c>
      <c r="AK334" s="137">
        <v>2.5033300000000001E-2</v>
      </c>
      <c r="AL334" s="137">
        <v>-1.2999999999999999E-3</v>
      </c>
      <c r="AM334" s="137">
        <v>-9.7999999999999997E-3</v>
      </c>
      <c r="AN334" s="137">
        <v>1.07143E-2</v>
      </c>
      <c r="AO334" s="137">
        <v>8.0105999999999997E-3</v>
      </c>
      <c r="AP334" s="137">
        <v>3.0140199999999999E-2</v>
      </c>
      <c r="AQ334" s="137">
        <v>3.6648800000000002E-2</v>
      </c>
      <c r="AR334" s="137">
        <v>5.4672799999899997E-2</v>
      </c>
      <c r="AS334" s="137">
        <v>-2.1999999999999999E-2</v>
      </c>
      <c r="AT334" s="138"/>
      <c r="AU334" s="137">
        <v>1.27169E-2</v>
      </c>
      <c r="AV334" s="137">
        <v>5.2369699999999998E-2</v>
      </c>
      <c r="AW334" s="137">
        <v>2.4032000000000001E-2</v>
      </c>
      <c r="AX334" s="137">
        <v>5.0660000000000002E-3</v>
      </c>
      <c r="AY334" s="137">
        <v>-1.35E-2</v>
      </c>
      <c r="AZ334" s="137">
        <v>2.9939899999999998E-2</v>
      </c>
      <c r="BA334" s="137">
        <v>-1.8499999999999999E-2</v>
      </c>
      <c r="BB334" s="137">
        <v>-3.44E-2</v>
      </c>
      <c r="BC334" s="137">
        <v>-3.5400000000000001E-2</v>
      </c>
      <c r="BD334" s="138"/>
      <c r="BE334" s="137">
        <v>-3.5099999999999999E-2</v>
      </c>
      <c r="BF334" s="137">
        <v>-1.32E-2</v>
      </c>
      <c r="BG334" s="137">
        <v>-4.2299999999999997E-2</v>
      </c>
      <c r="BH334" s="138"/>
      <c r="BI334" s="137">
        <v>-2.2200000000000001E-2</v>
      </c>
      <c r="BJ334" s="137">
        <v>0</v>
      </c>
      <c r="BK334" s="137">
        <v>-3.1600000000000003E-2</v>
      </c>
      <c r="BL334" s="137">
        <v>3.0740900000000002E-2</v>
      </c>
      <c r="BM334" s="137">
        <v>-2.7400000000000001E-2</v>
      </c>
    </row>
    <row r="335" spans="1:65">
      <c r="A335">
        <v>50</v>
      </c>
      <c r="B335" s="128" t="s">
        <v>2215</v>
      </c>
      <c r="C335" s="135">
        <v>9.2345099999999996E-3</v>
      </c>
      <c r="D335" s="135">
        <v>1.6199999999999999E-2</v>
      </c>
      <c r="E335" s="135">
        <v>9.2705400000000007E-3</v>
      </c>
      <c r="F335" s="135">
        <v>6.0607849999999998E-2</v>
      </c>
      <c r="G335" s="135">
        <v>-7.8141420000000003E-2</v>
      </c>
      <c r="H335" s="135">
        <v>9.2999999999999992E-3</v>
      </c>
      <c r="I335" s="136"/>
      <c r="J335" s="135">
        <v>1.23E-2</v>
      </c>
      <c r="K335" s="135">
        <v>1.1952981873693201E-2</v>
      </c>
      <c r="L335" s="135">
        <v>1.1970425855707619E-2</v>
      </c>
      <c r="M335" s="135">
        <v>1.04E-2</v>
      </c>
      <c r="N335" s="135">
        <v>1.0999999999999999E-2</v>
      </c>
      <c r="O335" s="135">
        <v>1.09E-2</v>
      </c>
      <c r="P335" s="135">
        <v>1.12E-2</v>
      </c>
      <c r="Q335" s="135">
        <v>1.14E-2</v>
      </c>
      <c r="R335" s="135">
        <v>1.14E-2</v>
      </c>
      <c r="S335" s="135">
        <v>1.05899349835521E-2</v>
      </c>
      <c r="T335" s="135">
        <v>1.162064203159408E-2</v>
      </c>
      <c r="U335" s="135">
        <v>1.1361788290876749E-2</v>
      </c>
      <c r="V335" s="135">
        <v>1.5453199967378369E-2</v>
      </c>
      <c r="W335" s="136"/>
      <c r="X335" s="135">
        <v>1.091140818618319E-2</v>
      </c>
      <c r="Y335" s="135">
        <v>1.4183481778416549E-2</v>
      </c>
      <c r="Z335" s="135">
        <v>4.3169105846220468E-2</v>
      </c>
      <c r="AA335" s="136"/>
      <c r="AB335" s="135">
        <v>1.103948739389073E-2</v>
      </c>
      <c r="AC335" s="135">
        <v>9.299E-3</v>
      </c>
      <c r="AD335" s="135">
        <v>7.6819999999999996E-3</v>
      </c>
      <c r="AE335" s="136"/>
      <c r="AF335" s="136"/>
      <c r="AG335" s="135">
        <v>8.4899999999999993E-3</v>
      </c>
      <c r="AH335" s="136"/>
      <c r="AI335" s="135">
        <v>2.06223E-2</v>
      </c>
      <c r="AJ335" s="135">
        <v>2.6128200000000001E-2</v>
      </c>
      <c r="AK335" s="135">
        <v>6.5000000000000002E-2</v>
      </c>
      <c r="AL335" s="135">
        <v>2.53274E-2</v>
      </c>
      <c r="AM335" s="135">
        <v>3.95427E-2</v>
      </c>
      <c r="AN335" s="135">
        <v>1.95211E-2</v>
      </c>
      <c r="AO335" s="135">
        <v>1.1212099999999999E-2</v>
      </c>
      <c r="AP335" s="135">
        <v>2.70291E-2</v>
      </c>
      <c r="AQ335" s="135">
        <v>8.9396699999999996E-2</v>
      </c>
      <c r="AR335" s="136"/>
      <c r="AS335" s="135">
        <v>5.2657000000000002E-2</v>
      </c>
      <c r="AT335" s="136"/>
      <c r="AU335" s="135">
        <v>4.1044400000000002E-2</v>
      </c>
      <c r="AV335" s="135">
        <v>0.13100999999999999</v>
      </c>
      <c r="AW335" s="135">
        <v>5.0754899999999999E-2</v>
      </c>
      <c r="AX335" s="135">
        <v>3.2234899999999997E-2</v>
      </c>
      <c r="AY335" s="135">
        <v>6.0965900000000003E-2</v>
      </c>
      <c r="AZ335" s="135">
        <v>-1.24E-2</v>
      </c>
      <c r="BA335" s="135">
        <v>5.2356600000000003E-2</v>
      </c>
      <c r="BB335" s="135">
        <v>4.4648199999999999E-2</v>
      </c>
      <c r="BC335" s="135">
        <v>4.2546E-2</v>
      </c>
      <c r="BD335" s="136"/>
      <c r="BE335" s="135">
        <v>6.7873299999999998E-2</v>
      </c>
      <c r="BF335" s="135">
        <v>5.2857099999999997E-2</v>
      </c>
      <c r="BG335" s="135">
        <v>2.4326299999999999E-2</v>
      </c>
      <c r="BH335" s="136"/>
      <c r="BI335" s="135">
        <v>0.11011</v>
      </c>
      <c r="BJ335" s="135">
        <v>3.9743000000000001E-2</v>
      </c>
      <c r="BK335" s="135">
        <v>-1.6299999999999999E-2</v>
      </c>
      <c r="BL335" s="135">
        <v>0.15221000000000001</v>
      </c>
      <c r="BM335" s="135">
        <v>3.1534100000000002E-2</v>
      </c>
    </row>
    <row r="336" spans="1:65">
      <c r="A336">
        <v>49</v>
      </c>
      <c r="B336" s="128" t="s">
        <v>2216</v>
      </c>
      <c r="C336" s="137">
        <v>8.3432100000000002E-3</v>
      </c>
      <c r="D336" s="137">
        <v>1.06E-2</v>
      </c>
      <c r="E336" s="137">
        <v>8.3432100000000002E-3</v>
      </c>
      <c r="F336" s="137">
        <v>-0.10102622999999999</v>
      </c>
      <c r="G336" s="137">
        <v>3.8266710000000002E-2</v>
      </c>
      <c r="H336" s="137">
        <v>8.3000000000000001E-3</v>
      </c>
      <c r="I336" s="138"/>
      <c r="J336" s="137">
        <v>1.0500000000000001E-2</v>
      </c>
      <c r="K336" s="137">
        <v>1.02181448927892E-2</v>
      </c>
      <c r="L336" s="137">
        <v>1.026026418164361E-2</v>
      </c>
      <c r="M336" s="137">
        <v>8.9999999999999993E-3</v>
      </c>
      <c r="N336" s="137">
        <v>9.7000000000000003E-3</v>
      </c>
      <c r="O336" s="137">
        <v>8.9999999999999993E-3</v>
      </c>
      <c r="P336" s="137">
        <v>9.7999999999999997E-3</v>
      </c>
      <c r="Q336" s="137">
        <v>9.4000000000000004E-3</v>
      </c>
      <c r="R336" s="137">
        <v>8.3000000000000001E-3</v>
      </c>
      <c r="S336" s="137">
        <v>1.006574402905458E-2</v>
      </c>
      <c r="T336" s="137">
        <v>1.056933547680994E-2</v>
      </c>
      <c r="U336" s="137">
        <v>9.8787310523429372E-3</v>
      </c>
      <c r="V336" s="137">
        <v>1.2417023654989199E-2</v>
      </c>
      <c r="W336" s="138"/>
      <c r="X336" s="137">
        <v>7.9905987347332896E-3</v>
      </c>
      <c r="Y336" s="137">
        <v>1.2127762742802471E-2</v>
      </c>
      <c r="Z336" s="137">
        <v>9.2431506929113727E-3</v>
      </c>
      <c r="AA336" s="138"/>
      <c r="AB336" s="137">
        <v>8.3406243084860662E-3</v>
      </c>
      <c r="AC336" s="137">
        <v>7.084E-3</v>
      </c>
      <c r="AD336" s="137">
        <v>1.04124E-2</v>
      </c>
      <c r="AE336" s="138"/>
      <c r="AF336" s="138"/>
      <c r="AG336" s="137">
        <v>-1.5E-3</v>
      </c>
      <c r="AH336" s="138"/>
      <c r="AI336" s="137">
        <v>2.9635399999999999E-2</v>
      </c>
      <c r="AJ336" s="137">
        <v>4.1249300000000003E-2</v>
      </c>
      <c r="AK336" s="138"/>
      <c r="AL336" s="137">
        <v>9.2110000000000004E-3</v>
      </c>
      <c r="AM336" s="137">
        <v>1.02121E-2</v>
      </c>
      <c r="AN336" s="137">
        <v>1.1613800000000001E-2</v>
      </c>
      <c r="AO336" s="137">
        <v>9.8116999999999996E-3</v>
      </c>
      <c r="AP336" s="137">
        <v>3.6343500000000001E-2</v>
      </c>
      <c r="AQ336" s="137">
        <v>4.1950099999999997E-2</v>
      </c>
      <c r="AR336" s="138"/>
      <c r="AS336" s="137">
        <v>-3.7100000000000001E-2</v>
      </c>
      <c r="AT336" s="138"/>
      <c r="AU336" s="137">
        <v>9.8116999999999996E-3</v>
      </c>
      <c r="AV336" s="137">
        <v>7.6691700000000002E-2</v>
      </c>
      <c r="AW336" s="137">
        <v>2.98356E-2</v>
      </c>
      <c r="AX336" s="137">
        <v>-4.5499999999999999E-2</v>
      </c>
      <c r="AY336" s="137">
        <v>-5.2600000000000001E-2</v>
      </c>
      <c r="AZ336" s="137">
        <v>1.46175E-2</v>
      </c>
      <c r="BA336" s="137">
        <v>-0.1386</v>
      </c>
      <c r="BB336" s="137">
        <v>-0.14230000000000001</v>
      </c>
      <c r="BC336" s="137">
        <v>-0.13789999999999999</v>
      </c>
      <c r="BD336" s="138"/>
      <c r="BE336" s="137">
        <v>-9.4299999999999995E-2</v>
      </c>
      <c r="BF336" s="137">
        <v>-0.13730000000000001</v>
      </c>
      <c r="BG336" s="137">
        <v>-7.3200000000000001E-2</v>
      </c>
      <c r="BH336" s="138"/>
      <c r="BI336" s="137">
        <v>4.4553299999999997E-2</v>
      </c>
      <c r="BJ336" s="137">
        <v>-3.8100000000000002E-2</v>
      </c>
      <c r="BK336" s="137">
        <v>-0.14940000000000001</v>
      </c>
      <c r="BL336" s="137">
        <v>-0.1477</v>
      </c>
      <c r="BM336" s="137">
        <v>-0.12820000000000001</v>
      </c>
    </row>
    <row r="337" spans="1:65">
      <c r="A337">
        <v>48</v>
      </c>
      <c r="B337" s="128" t="s">
        <v>2217</v>
      </c>
      <c r="C337" s="135">
        <v>1.031017E-2</v>
      </c>
      <c r="D337" s="135">
        <v>4.6999999999999993E-3</v>
      </c>
      <c r="E337" s="135">
        <v>1.034592E-2</v>
      </c>
      <c r="F337" s="135">
        <v>3.220684E-2</v>
      </c>
      <c r="G337" s="135">
        <v>-3.8665610000000003E-2</v>
      </c>
      <c r="H337" s="135">
        <v>1.03E-2</v>
      </c>
      <c r="I337" s="136"/>
      <c r="J337" s="135">
        <v>1.26E-2</v>
      </c>
      <c r="K337" s="135">
        <v>1.21840897401366E-2</v>
      </c>
      <c r="L337" s="135">
        <v>1.2284168519818509E-2</v>
      </c>
      <c r="M337" s="135">
        <v>1.46E-2</v>
      </c>
      <c r="N337" s="135">
        <v>1.21E-2</v>
      </c>
      <c r="O337" s="135">
        <v>1.14E-2</v>
      </c>
      <c r="P337" s="135">
        <v>1.1900000000000001E-2</v>
      </c>
      <c r="Q337" s="135">
        <v>1.21E-2</v>
      </c>
      <c r="R337" s="135">
        <v>0.01</v>
      </c>
      <c r="S337" s="135">
        <v>1.2001175956527501E-2</v>
      </c>
      <c r="T337" s="135">
        <v>1.329464406443814E-2</v>
      </c>
      <c r="U337" s="135">
        <v>1.140881348716016E-2</v>
      </c>
      <c r="V337" s="135">
        <v>1.291085921274804E-2</v>
      </c>
      <c r="W337" s="136"/>
      <c r="X337" s="135">
        <v>1.1130753199785289E-2</v>
      </c>
      <c r="Y337" s="135">
        <v>1.0779544434298851E-2</v>
      </c>
      <c r="Z337" s="135">
        <v>1.231970791555459E-2</v>
      </c>
      <c r="AA337" s="136"/>
      <c r="AB337" s="135">
        <v>1.0345717598999641E-2</v>
      </c>
      <c r="AC337" s="135">
        <v>1.05101E-2</v>
      </c>
      <c r="AD337" s="135">
        <v>1.3913399999999999E-2</v>
      </c>
      <c r="AE337" s="136"/>
      <c r="AF337" s="136"/>
      <c r="AG337" s="135">
        <v>5.5520000000000014E-3</v>
      </c>
      <c r="AH337" s="136"/>
      <c r="AI337" s="135">
        <v>9.3889999999999998E-3</v>
      </c>
      <c r="AJ337" s="135">
        <v>9.2879999999999994E-3</v>
      </c>
      <c r="AK337" s="136"/>
      <c r="AL337" s="135">
        <v>1.94188E-2</v>
      </c>
      <c r="AM337" s="135">
        <v>2.5824900000000001E-2</v>
      </c>
      <c r="AN337" s="135">
        <v>9.5919999999999998E-3</v>
      </c>
      <c r="AO337" s="135">
        <v>1.1911400000000001E-2</v>
      </c>
      <c r="AP337" s="135">
        <v>2.0219499999998999E-2</v>
      </c>
      <c r="AQ337" s="135">
        <v>1.5214699999999999E-2</v>
      </c>
      <c r="AR337" s="136"/>
      <c r="AS337" s="135">
        <v>3.1730700000000001E-2</v>
      </c>
      <c r="AT337" s="136"/>
      <c r="AU337" s="135">
        <v>1.26122E-2</v>
      </c>
      <c r="AV337" s="135">
        <v>6.6764599999999993E-2</v>
      </c>
      <c r="AW337" s="135">
        <v>2.8627699999999999E-2</v>
      </c>
      <c r="AX337" s="135">
        <v>8.9849999999999999E-3</v>
      </c>
      <c r="AY337" s="135">
        <v>-2.58E-2</v>
      </c>
      <c r="AZ337" s="135">
        <v>-1.7299999999999999E-2</v>
      </c>
      <c r="BA337" s="135">
        <v>-1.49E-2</v>
      </c>
      <c r="BB337" s="135">
        <v>-3.4099999999999998E-2</v>
      </c>
      <c r="BC337" s="135">
        <v>-4.0199999999999993E-2</v>
      </c>
      <c r="BD337" s="136"/>
      <c r="BE337" s="135">
        <v>1.0298E-2</v>
      </c>
      <c r="BF337" s="135">
        <v>-1.84E-2</v>
      </c>
      <c r="BG337" s="135">
        <v>-4.0599999999999997E-2</v>
      </c>
      <c r="BH337" s="135">
        <v>6.0898599999999997E-2</v>
      </c>
      <c r="BI337" s="135">
        <v>8.0477900000000005E-2</v>
      </c>
      <c r="BJ337" s="135">
        <v>2.7226400000000001E-2</v>
      </c>
      <c r="BK337" s="135">
        <v>-2.46E-2</v>
      </c>
      <c r="BL337" s="135">
        <v>0.12350999999999999</v>
      </c>
      <c r="BM337" s="135">
        <v>-3.2199999999999999E-2</v>
      </c>
    </row>
    <row r="338" spans="1:65">
      <c r="A338">
        <v>47</v>
      </c>
      <c r="B338" s="128" t="s">
        <v>2218</v>
      </c>
      <c r="C338" s="137">
        <v>1.0135409999999999E-2</v>
      </c>
      <c r="D338" s="137">
        <v>6.7000000000000002E-3</v>
      </c>
      <c r="E338" s="137">
        <v>1.015316E-2</v>
      </c>
      <c r="F338" s="137">
        <v>-0.1150292</v>
      </c>
      <c r="G338" s="137">
        <v>0.10765717</v>
      </c>
      <c r="H338" s="137">
        <v>1.0200000000000001E-2</v>
      </c>
      <c r="I338" s="138"/>
      <c r="J338" s="137">
        <v>1.2699999999999999E-2</v>
      </c>
      <c r="K338" s="137">
        <v>1.2315055931724401E-2</v>
      </c>
      <c r="L338" s="137">
        <v>1.241986611622381E-2</v>
      </c>
      <c r="M338" s="137">
        <v>1.06E-2</v>
      </c>
      <c r="N338" s="137">
        <v>1.17E-2</v>
      </c>
      <c r="O338" s="137">
        <v>1.18E-2</v>
      </c>
      <c r="P338" s="137">
        <v>1.03E-2</v>
      </c>
      <c r="Q338" s="137">
        <v>1.0699999999999999E-2</v>
      </c>
      <c r="R338" s="137">
        <v>8.8999999999999999E-3</v>
      </c>
      <c r="S338" s="137">
        <v>9.8782662771692564E-3</v>
      </c>
      <c r="T338" s="137">
        <v>1.0405781084555249E-2</v>
      </c>
      <c r="U338" s="137">
        <v>1.1020167055098449E-2</v>
      </c>
      <c r="V338" s="137">
        <v>1.177611796160472E-2</v>
      </c>
      <c r="W338" s="138"/>
      <c r="X338" s="137">
        <v>7.6202836321819234E-3</v>
      </c>
      <c r="Y338" s="137">
        <v>2.5159160519181429E-3</v>
      </c>
      <c r="Z338" s="137">
        <v>2.016794508965836E-2</v>
      </c>
      <c r="AA338" s="138"/>
      <c r="AB338" s="137">
        <v>1.0453686308710681E-2</v>
      </c>
      <c r="AC338" s="137">
        <v>1.021E-2</v>
      </c>
      <c r="AD338" s="137">
        <v>1.1911700000000001E-2</v>
      </c>
      <c r="AE338" s="138"/>
      <c r="AF338" s="138"/>
      <c r="AG338" s="137">
        <v>3.2999999999999978E-3</v>
      </c>
      <c r="AH338" s="138"/>
      <c r="AI338" s="137">
        <v>2.71267E-2</v>
      </c>
      <c r="AJ338" s="137">
        <v>3.64359E-2</v>
      </c>
      <c r="AK338" s="138"/>
      <c r="AL338" s="137">
        <v>-1.2999999999999999E-3</v>
      </c>
      <c r="AM338" s="137">
        <v>-1.15E-2</v>
      </c>
      <c r="AN338" s="138"/>
      <c r="AO338" s="138"/>
      <c r="AP338" s="138"/>
      <c r="AQ338" s="137">
        <v>2.7427E-2</v>
      </c>
      <c r="AR338" s="138"/>
      <c r="AS338" s="137">
        <v>-6.5100000000000005E-2</v>
      </c>
      <c r="AT338" s="138"/>
      <c r="AU338" s="137">
        <v>-1.8700000000000001E-2</v>
      </c>
      <c r="AV338" s="137">
        <v>-5.2400000000000002E-2</v>
      </c>
      <c r="AW338" s="137">
        <v>-1.1299999999999999E-2</v>
      </c>
      <c r="AX338" s="137">
        <v>-4.0099999999999997E-2</v>
      </c>
      <c r="AY338" s="137">
        <v>-0.10589999999999999</v>
      </c>
      <c r="AZ338" s="137">
        <v>-2.23E-2</v>
      </c>
      <c r="BA338" s="137">
        <v>-9.4200000000000006E-2</v>
      </c>
      <c r="BB338" s="137">
        <v>-0.13109999999999999</v>
      </c>
      <c r="BC338" s="137">
        <v>-0.13100000000000001</v>
      </c>
      <c r="BD338" s="138"/>
      <c r="BE338" s="137">
        <v>-0.12570000000000001</v>
      </c>
      <c r="BF338" s="137">
        <v>-0.1132</v>
      </c>
      <c r="BG338" s="137">
        <v>-0.13750000000000001</v>
      </c>
      <c r="BH338" s="137">
        <v>-0.1739</v>
      </c>
      <c r="BI338" s="137">
        <v>-0.19009999999999999</v>
      </c>
      <c r="BJ338" s="137">
        <v>-0.11169999999999999</v>
      </c>
      <c r="BK338" s="137">
        <v>-7.7100000000000002E-2</v>
      </c>
      <c r="BL338" s="137">
        <v>-0.23069999999999999</v>
      </c>
      <c r="BM338" s="137">
        <v>-0.12670000000000001</v>
      </c>
    </row>
    <row r="339" spans="1:65">
      <c r="A339">
        <v>46</v>
      </c>
      <c r="B339" s="128" t="s">
        <v>2219</v>
      </c>
      <c r="C339" s="135">
        <v>1.0348420000000001E-2</v>
      </c>
      <c r="D339" s="135">
        <v>-6.7999999999999996E-3</v>
      </c>
      <c r="E339" s="135">
        <v>1.0348420000000001E-2</v>
      </c>
      <c r="F339" s="135">
        <v>4.6911389999999997E-2</v>
      </c>
      <c r="G339" s="135">
        <v>-9.4692600000000002E-3</v>
      </c>
      <c r="H339" s="135">
        <v>1.03E-2</v>
      </c>
      <c r="I339" s="136"/>
      <c r="J339" s="135">
        <v>1.23E-2</v>
      </c>
      <c r="K339" s="135">
        <v>1.19842650658817E-2</v>
      </c>
      <c r="L339" s="135">
        <v>1.20789575681457E-2</v>
      </c>
      <c r="M339" s="135">
        <v>1.03E-2</v>
      </c>
      <c r="N339" s="135">
        <v>1.14E-2</v>
      </c>
      <c r="O339" s="135">
        <v>1.11E-2</v>
      </c>
      <c r="P339" s="135">
        <v>1.1900000000000001E-2</v>
      </c>
      <c r="Q339" s="135">
        <v>1.0699999999999999E-2</v>
      </c>
      <c r="R339" s="135">
        <v>8.6E-3</v>
      </c>
      <c r="S339" s="135">
        <v>1.2983781670623079E-2</v>
      </c>
      <c r="T339" s="135">
        <v>1.305272054805484E-2</v>
      </c>
      <c r="U339" s="135">
        <v>1.178270705196649E-2</v>
      </c>
      <c r="V339" s="135">
        <v>1.207132598671201E-2</v>
      </c>
      <c r="W339" s="136"/>
      <c r="X339" s="135">
        <v>1.1138451835160931E-2</v>
      </c>
      <c r="Y339" s="135">
        <v>1.262396666044685E-2</v>
      </c>
      <c r="Z339" s="135">
        <v>1.1837492459127351E-2</v>
      </c>
      <c r="AA339" s="136"/>
      <c r="AB339" s="135">
        <v>1.0279510650359111E-2</v>
      </c>
      <c r="AC339" s="135">
        <v>1.0399E-2</v>
      </c>
      <c r="AD339" s="135">
        <v>1.33128E-2</v>
      </c>
      <c r="AE339" s="136"/>
      <c r="AF339" s="136"/>
      <c r="AG339" s="135">
        <v>4.8859999999999997E-3</v>
      </c>
      <c r="AH339" s="135">
        <v>2.5127999999999999E-3</v>
      </c>
      <c r="AI339" s="135">
        <v>1.13109E-2</v>
      </c>
      <c r="AJ339" s="135">
        <v>1.2011600000000001E-2</v>
      </c>
      <c r="AK339" s="136"/>
      <c r="AL339" s="135">
        <v>2.2221399999999999E-2</v>
      </c>
      <c r="AM339" s="135">
        <v>3.2231099999999999E-2</v>
      </c>
      <c r="AN339" s="136"/>
      <c r="AO339" s="136"/>
      <c r="AP339" s="136"/>
      <c r="AQ339" s="135">
        <v>-1.6E-2</v>
      </c>
      <c r="AR339" s="136"/>
      <c r="AS339" s="135">
        <v>3.2531299999999999E-2</v>
      </c>
      <c r="AT339" s="136"/>
      <c r="AU339" s="135">
        <v>1.50145E-2</v>
      </c>
      <c r="AV339" s="135">
        <v>0.10591</v>
      </c>
      <c r="AW339" s="135">
        <v>4.1439999999999998E-2</v>
      </c>
      <c r="AX339" s="135">
        <v>2.68258E-2</v>
      </c>
      <c r="AY339" s="135">
        <v>8.1478599999999998E-2</v>
      </c>
      <c r="AZ339" s="135">
        <v>1.5314700000000001E-2</v>
      </c>
      <c r="BA339" s="135">
        <v>9.2689499999999994E-2</v>
      </c>
      <c r="BB339" s="135">
        <v>7.0067599999999994E-2</v>
      </c>
      <c r="BC339" s="135">
        <v>7.0367899999999997E-2</v>
      </c>
      <c r="BD339" s="136"/>
      <c r="BE339" s="135">
        <v>5.83563E-2</v>
      </c>
      <c r="BF339" s="135">
        <v>5.5053100000000001E-2</v>
      </c>
      <c r="BG339" s="135">
        <v>5.9957799999999999E-2</v>
      </c>
      <c r="BH339" s="135">
        <v>4.59443E-2</v>
      </c>
      <c r="BI339" s="135">
        <v>6.5620000000000001E-3</v>
      </c>
      <c r="BJ339" s="135">
        <v>4.9647899999999988E-2</v>
      </c>
      <c r="BK339" s="135">
        <v>9.078760000000001E-2</v>
      </c>
      <c r="BL339" s="135">
        <v>7.1268799999999993E-2</v>
      </c>
      <c r="BM339" s="135">
        <v>8.6383399999999999E-2</v>
      </c>
    </row>
    <row r="340" spans="1:65">
      <c r="A340">
        <v>45</v>
      </c>
      <c r="B340" s="128" t="s">
        <v>2220</v>
      </c>
      <c r="C340" s="137">
        <v>1.1675909999999999E-2</v>
      </c>
      <c r="D340" s="137">
        <v>-3.5999999999999999E-3</v>
      </c>
      <c r="E340" s="137">
        <v>1.169361E-2</v>
      </c>
      <c r="F340" s="137">
        <v>6.1631459999999999E-2</v>
      </c>
      <c r="G340" s="137">
        <v>-1.8117299999999999E-3</v>
      </c>
      <c r="H340" s="137">
        <v>1.17E-2</v>
      </c>
      <c r="I340" s="138"/>
      <c r="J340" s="137">
        <v>1.43E-2</v>
      </c>
      <c r="K340" s="137">
        <v>1.3886691582551699E-2</v>
      </c>
      <c r="L340" s="137">
        <v>1.402510383931377E-2</v>
      </c>
      <c r="M340" s="137">
        <v>9.7999999999999997E-3</v>
      </c>
      <c r="N340" s="137">
        <v>1.2999999999999999E-2</v>
      </c>
      <c r="O340" s="137">
        <v>1.3100000000000001E-2</v>
      </c>
      <c r="P340" s="137">
        <v>1.37E-2</v>
      </c>
      <c r="Q340" s="137">
        <v>1.26E-2</v>
      </c>
      <c r="R340" s="137">
        <v>1.2800000000000001E-2</v>
      </c>
      <c r="S340" s="137">
        <v>1.269730880411579E-2</v>
      </c>
      <c r="T340" s="137">
        <v>1.254966900876719E-2</v>
      </c>
      <c r="U340" s="137">
        <v>1.3559461394611731E-2</v>
      </c>
      <c r="V340" s="137">
        <v>1.6685785945635079E-2</v>
      </c>
      <c r="W340" s="138"/>
      <c r="X340" s="137">
        <v>1.8266412239611011E-2</v>
      </c>
      <c r="Y340" s="137">
        <v>1.969097175847434E-2</v>
      </c>
      <c r="Z340" s="137">
        <v>2.1916512574381208E-2</v>
      </c>
      <c r="AA340" s="138"/>
      <c r="AB340" s="137">
        <v>1.2028309079157419E-2</v>
      </c>
      <c r="AC340" s="137">
        <v>1.171E-2</v>
      </c>
      <c r="AD340" s="137">
        <v>1.0388E-2</v>
      </c>
      <c r="AE340" s="138"/>
      <c r="AF340" s="138"/>
      <c r="AG340" s="137">
        <v>2.2659999999999998E-3</v>
      </c>
      <c r="AH340" s="137">
        <v>1.0792E-2</v>
      </c>
      <c r="AI340" s="137">
        <v>5.0429999999999997E-3</v>
      </c>
      <c r="AJ340" s="137">
        <v>2.4199999999999998E-3</v>
      </c>
      <c r="AK340" s="138"/>
      <c r="AL340" s="137">
        <v>1.55132E-2</v>
      </c>
      <c r="AM340" s="137">
        <v>1.75149E-2</v>
      </c>
      <c r="AN340" s="138"/>
      <c r="AO340" s="138"/>
      <c r="AP340" s="138"/>
      <c r="AQ340" s="137">
        <v>2.392E-2</v>
      </c>
      <c r="AR340" s="138"/>
      <c r="AS340" s="137">
        <v>9.6682699999999996E-2</v>
      </c>
      <c r="AT340" s="138"/>
      <c r="AU340" s="137">
        <v>2.2719400000000001E-2</v>
      </c>
      <c r="AV340" s="137">
        <v>-2.3199999999999998E-2</v>
      </c>
      <c r="AW340" s="137">
        <v>-1.1000000000000001E-3</v>
      </c>
      <c r="AX340" s="137">
        <v>3.6931600000000002E-2</v>
      </c>
      <c r="AY340" s="137">
        <v>8.7574899999999997E-2</v>
      </c>
      <c r="AZ340" s="137">
        <v>0.1138975</v>
      </c>
      <c r="BA340" s="137">
        <v>4.6339600000000002E-2</v>
      </c>
      <c r="BB340" s="137">
        <v>7.5965000000000005E-2</v>
      </c>
      <c r="BC340" s="137">
        <v>7.6265200000000005E-2</v>
      </c>
      <c r="BD340" s="138"/>
      <c r="BE340" s="137">
        <v>4.6239500000000003E-2</v>
      </c>
      <c r="BF340" s="137">
        <v>3.5530399999999997E-2</v>
      </c>
      <c r="BG340" s="137">
        <v>9.2379000000000003E-2</v>
      </c>
      <c r="BH340" s="137">
        <v>0.13680999999999999</v>
      </c>
      <c r="BI340" s="137">
        <v>0.10288799999999999</v>
      </c>
      <c r="BJ340" s="137">
        <v>8.0568899999999999E-2</v>
      </c>
      <c r="BK340" s="137">
        <v>-4.0999999999999986E-3</v>
      </c>
      <c r="BL340" s="137">
        <v>7.9167699999999994E-2</v>
      </c>
      <c r="BM340" s="137">
        <v>7.7866600000000008E-2</v>
      </c>
    </row>
    <row r="341" spans="1:65">
      <c r="A341">
        <v>44</v>
      </c>
      <c r="B341" s="128" t="s">
        <v>2221</v>
      </c>
      <c r="C341" s="135">
        <v>1.071982E-2</v>
      </c>
      <c r="D341" s="135">
        <v>-2.8999999999999998E-3</v>
      </c>
      <c r="E341" s="135">
        <v>1.071982E-2</v>
      </c>
      <c r="F341" s="135">
        <v>4.6922600000000002E-3</v>
      </c>
      <c r="G341" s="135">
        <v>4.394671E-2</v>
      </c>
      <c r="H341" s="135">
        <v>1.0699999999999999E-2</v>
      </c>
      <c r="I341" s="136"/>
      <c r="J341" s="135">
        <v>1.24E-2</v>
      </c>
      <c r="K341" s="135">
        <v>1.2000603113866901E-2</v>
      </c>
      <c r="L341" s="135">
        <v>1.2104392452776841E-2</v>
      </c>
      <c r="M341" s="135">
        <v>8.5000000000000006E-3</v>
      </c>
      <c r="N341" s="135">
        <v>1.23E-2</v>
      </c>
      <c r="O341" s="135">
        <v>1.2699999999999999E-2</v>
      </c>
      <c r="P341" s="135">
        <v>1.0999999999999999E-2</v>
      </c>
      <c r="Q341" s="135">
        <v>1.18E-2</v>
      </c>
      <c r="R341" s="135">
        <v>1.0999999999999999E-2</v>
      </c>
      <c r="S341" s="135">
        <v>1.087502035351617E-2</v>
      </c>
      <c r="T341" s="135">
        <v>8.7216140510828488E-3</v>
      </c>
      <c r="U341" s="135">
        <v>1.2929802297263039E-2</v>
      </c>
      <c r="V341" s="135">
        <v>1.357125468674325E-2</v>
      </c>
      <c r="W341" s="136"/>
      <c r="X341" s="135">
        <v>1.082489278634702E-2</v>
      </c>
      <c r="Y341" s="135">
        <v>2.88874558544383E-3</v>
      </c>
      <c r="Z341" s="135">
        <v>2.12543275678303E-2</v>
      </c>
      <c r="AA341" s="136"/>
      <c r="AB341" s="135">
        <v>1.077879708094566E-2</v>
      </c>
      <c r="AC341" s="135">
        <v>1.0799E-2</v>
      </c>
      <c r="AD341" s="135">
        <v>8.2760000000000004E-3</v>
      </c>
      <c r="AE341" s="136"/>
      <c r="AF341" s="136"/>
      <c r="AG341" s="135">
        <v>-1E-3</v>
      </c>
      <c r="AH341" s="135">
        <v>-1.7600000000000001E-2</v>
      </c>
      <c r="AI341" s="135">
        <v>5.9540000000000001E-3</v>
      </c>
      <c r="AJ341" s="135">
        <v>4.2379999999999996E-3</v>
      </c>
      <c r="AK341" s="136"/>
      <c r="AL341" s="135">
        <v>2.0179999999999998E-3</v>
      </c>
      <c r="AM341" s="135">
        <v>-4.8999999999999998E-3</v>
      </c>
      <c r="AN341" s="136"/>
      <c r="AO341" s="136"/>
      <c r="AP341" s="136"/>
      <c r="AQ341" s="136"/>
      <c r="AR341" s="136"/>
      <c r="AS341" s="135">
        <v>3.0528400000000001E-2</v>
      </c>
      <c r="AT341" s="136"/>
      <c r="AU341" s="135">
        <v>-4.7999999999999996E-3</v>
      </c>
      <c r="AV341" s="135">
        <v>-0.13070000000000001</v>
      </c>
      <c r="AW341" s="135">
        <v>-3.7600000000000001E-2</v>
      </c>
      <c r="AX341" s="135">
        <v>3.0270000000000002E-3</v>
      </c>
      <c r="AY341" s="135">
        <v>1.42132E-2</v>
      </c>
      <c r="AZ341" s="135">
        <v>-4.4000000000000003E-3</v>
      </c>
      <c r="BA341" s="135">
        <v>-1.52E-2</v>
      </c>
      <c r="BB341" s="135">
        <v>-2.3300000000000001E-2</v>
      </c>
      <c r="BC341" s="135">
        <v>-2.3E-2</v>
      </c>
      <c r="BD341" s="136"/>
      <c r="BE341" s="135">
        <v>1.8159999999999999E-3</v>
      </c>
      <c r="BF341" s="135">
        <v>3.4532100000000003E-2</v>
      </c>
      <c r="BG341" s="135">
        <v>2.2120600000000001E-2</v>
      </c>
      <c r="BH341" s="135">
        <v>1.7616400000000001E-2</v>
      </c>
      <c r="BI341" s="135">
        <v>2.725E-3</v>
      </c>
      <c r="BJ341" s="135">
        <v>1.513E-3</v>
      </c>
      <c r="BK341" s="135">
        <v>-2.6599999999999999E-2</v>
      </c>
      <c r="BL341" s="135">
        <v>-3.0200000000000001E-2</v>
      </c>
      <c r="BM341" s="135">
        <v>1.3612600000000001E-2</v>
      </c>
    </row>
    <row r="342" spans="1:65">
      <c r="A342">
        <v>43</v>
      </c>
      <c r="B342" s="128" t="s">
        <v>2222</v>
      </c>
      <c r="C342" s="137">
        <v>1.020676E-2</v>
      </c>
      <c r="D342" s="137">
        <v>5.8999999999999999E-3</v>
      </c>
      <c r="E342" s="137">
        <v>1.020676E-2</v>
      </c>
      <c r="F342" s="137">
        <v>5.4529849999999998E-2</v>
      </c>
      <c r="G342" s="137">
        <v>-2.7669889999999999E-2</v>
      </c>
      <c r="H342" s="137">
        <v>1.0200000000000001E-2</v>
      </c>
      <c r="I342" s="138"/>
      <c r="J342" s="137">
        <v>1.2E-2</v>
      </c>
      <c r="K342" s="137">
        <v>1.1668398049678799E-2</v>
      </c>
      <c r="L342" s="137">
        <v>1.1763342452173701E-2</v>
      </c>
      <c r="M342" s="137">
        <v>8.9999999999999998E-4</v>
      </c>
      <c r="N342" s="137">
        <v>1.1599999999999999E-2</v>
      </c>
      <c r="O342" s="137">
        <v>1.21E-2</v>
      </c>
      <c r="P342" s="137">
        <v>1.26E-2</v>
      </c>
      <c r="Q342" s="137">
        <v>1.1299999999999999E-2</v>
      </c>
      <c r="R342" s="137">
        <v>9.4999999999999998E-3</v>
      </c>
      <c r="S342" s="137">
        <v>1.1840142669770961E-2</v>
      </c>
      <c r="T342" s="137">
        <v>1.2842750722482201E-2</v>
      </c>
      <c r="U342" s="137">
        <v>9.3783146055819167E-3</v>
      </c>
      <c r="V342" s="137">
        <v>8.6746850948318244E-3</v>
      </c>
      <c r="W342" s="138"/>
      <c r="X342" s="137">
        <v>1.3251967648791659E-2</v>
      </c>
      <c r="Y342" s="137">
        <v>1.647878532992908E-2</v>
      </c>
      <c r="Z342" s="137">
        <v>2.0893812647938551E-2</v>
      </c>
      <c r="AA342" s="138"/>
      <c r="AB342" s="137">
        <v>1.0656828168521039E-2</v>
      </c>
      <c r="AC342" s="137">
        <v>1.0299000000000001E-2</v>
      </c>
      <c r="AD342" s="137">
        <v>1.413E-3</v>
      </c>
      <c r="AE342" s="138"/>
      <c r="AF342" s="138"/>
      <c r="AG342" s="137">
        <v>6.7830000000000008E-3</v>
      </c>
      <c r="AH342" s="137">
        <v>7.8777100000000003E-2</v>
      </c>
      <c r="AI342" s="137">
        <v>9.6930000000000002E-3</v>
      </c>
      <c r="AJ342" s="137">
        <v>1.0198E-2</v>
      </c>
      <c r="AK342" s="138"/>
      <c r="AL342" s="137">
        <v>1.6416E-2</v>
      </c>
      <c r="AM342" s="137">
        <v>2.17212E-2</v>
      </c>
      <c r="AN342" s="138"/>
      <c r="AO342" s="138"/>
      <c r="AP342" s="138"/>
      <c r="AQ342" s="138"/>
      <c r="AR342" s="138"/>
      <c r="AS342" s="137">
        <v>8.4482600000000005E-2</v>
      </c>
      <c r="AT342" s="138"/>
      <c r="AU342" s="137">
        <v>3.42335E-2</v>
      </c>
      <c r="AV342" s="137">
        <v>3.2309999999999999E-3</v>
      </c>
      <c r="AW342" s="137">
        <v>7.6740000000000003E-3</v>
      </c>
      <c r="AX342" s="137">
        <v>3.8437600000000002E-2</v>
      </c>
      <c r="AY342" s="137">
        <v>0.11061</v>
      </c>
      <c r="AZ342" s="137">
        <v>2.81275E-2</v>
      </c>
      <c r="BA342" s="137">
        <v>4.8947900000000003E-2</v>
      </c>
      <c r="BB342" s="137">
        <v>6.55641E-2</v>
      </c>
      <c r="BC342" s="137">
        <v>6.5764299999999998E-2</v>
      </c>
      <c r="BD342" s="138"/>
      <c r="BE342" s="137">
        <v>7.5173600000000007E-2</v>
      </c>
      <c r="BF342" s="137">
        <v>6.1860499999999999E-2</v>
      </c>
      <c r="BG342" s="137">
        <v>5.5854599999999997E-2</v>
      </c>
      <c r="BH342" s="137">
        <v>6.8867399999999995E-2</v>
      </c>
      <c r="BI342" s="137">
        <v>2.37232E-2</v>
      </c>
      <c r="BJ342" s="137">
        <v>4.6745700000000001E-2</v>
      </c>
      <c r="BK342" s="137">
        <v>5.2951699999999997E-2</v>
      </c>
      <c r="BL342" s="137">
        <v>0.12570999999999999</v>
      </c>
      <c r="BM342" s="137">
        <v>3.5634800000000001E-2</v>
      </c>
    </row>
    <row r="343" spans="1:65">
      <c r="A343">
        <v>42</v>
      </c>
      <c r="B343" s="128" t="s">
        <v>2223</v>
      </c>
      <c r="C343" s="135">
        <v>1.020676E-2</v>
      </c>
      <c r="D343" s="135">
        <v>4.0999999999999986E-3</v>
      </c>
      <c r="E343" s="135">
        <v>1.020676E-2</v>
      </c>
      <c r="F343" s="135">
        <v>-3.0602890000000001E-2</v>
      </c>
      <c r="G343" s="135">
        <v>7.0572599999999992E-3</v>
      </c>
      <c r="H343" s="135">
        <v>1.0200000000000001E-2</v>
      </c>
      <c r="I343" s="136"/>
      <c r="J343" s="135">
        <v>1.18E-2</v>
      </c>
      <c r="K343" s="135">
        <v>1.15332365483896E-2</v>
      </c>
      <c r="L343" s="135">
        <v>1.158991152515765E-2</v>
      </c>
      <c r="M343" s="135">
        <v>6.1999999999999998E-3</v>
      </c>
      <c r="N343" s="135">
        <v>1.12E-2</v>
      </c>
      <c r="O343" s="135">
        <v>1.11E-2</v>
      </c>
      <c r="P343" s="135">
        <v>1.2699999999999999E-2</v>
      </c>
      <c r="Q343" s="135">
        <v>1.03E-2</v>
      </c>
      <c r="R343" s="135">
        <v>9.5999999999999992E-3</v>
      </c>
      <c r="S343" s="135">
        <v>1.07604074087011E-2</v>
      </c>
      <c r="T343" s="135">
        <v>1.104599904234593E-2</v>
      </c>
      <c r="U343" s="135">
        <v>8.3182484909807286E-3</v>
      </c>
      <c r="V343" s="135">
        <v>6.4405154213527096E-3</v>
      </c>
      <c r="W343" s="136"/>
      <c r="X343" s="135">
        <v>1.476567298724429E-2</v>
      </c>
      <c r="Y343" s="135">
        <v>1.4860236552675101E-2</v>
      </c>
      <c r="Z343" s="135">
        <v>8.3435120220798353E-4</v>
      </c>
      <c r="AA343" s="136"/>
      <c r="AB343" s="135">
        <v>9.5490175122276942E-3</v>
      </c>
      <c r="AC343" s="135">
        <v>9.9970000000000007E-3</v>
      </c>
      <c r="AD343" s="135">
        <v>1.05103E-2</v>
      </c>
      <c r="AE343" s="136"/>
      <c r="AF343" s="136"/>
      <c r="AG343" s="135">
        <v>1.8649999999999999E-3</v>
      </c>
      <c r="AH343" s="135">
        <v>3.3732999999999999E-2</v>
      </c>
      <c r="AI343" s="135">
        <v>1.19116E-2</v>
      </c>
      <c r="AJ343" s="135">
        <v>1.3413100000000001E-2</v>
      </c>
      <c r="AK343" s="136"/>
      <c r="AL343" s="135">
        <v>1.5915499999999999E-2</v>
      </c>
      <c r="AM343" s="135">
        <v>1.96191E-2</v>
      </c>
      <c r="AN343" s="136"/>
      <c r="AO343" s="136"/>
      <c r="AP343" s="136"/>
      <c r="AQ343" s="136"/>
      <c r="AR343" s="136"/>
      <c r="AS343" s="135">
        <v>-4.2599999999999999E-2</v>
      </c>
      <c r="AT343" s="136"/>
      <c r="AU343" s="135">
        <v>-3.0999999999999999E-3</v>
      </c>
      <c r="AV343" s="135">
        <v>-0.10489999999999999</v>
      </c>
      <c r="AW343" s="135">
        <v>-3.1E-2</v>
      </c>
      <c r="AX343" s="135">
        <v>-5.04E-2</v>
      </c>
      <c r="AY343" s="135">
        <v>-9.0899999999999995E-2</v>
      </c>
      <c r="AZ343" s="135">
        <v>-0.12759999999999999</v>
      </c>
      <c r="BA343" s="135">
        <v>-7.2900000000000006E-2</v>
      </c>
      <c r="BB343" s="135">
        <v>-0.1245</v>
      </c>
      <c r="BC343" s="135">
        <v>-0.1235</v>
      </c>
      <c r="BD343" s="136"/>
      <c r="BE343" s="135">
        <v>-5.1900000000000002E-2</v>
      </c>
      <c r="BF343" s="135">
        <v>-6.7199999999999996E-2</v>
      </c>
      <c r="BG343" s="135">
        <v>-0.1053</v>
      </c>
      <c r="BH343" s="135">
        <v>-0.1283</v>
      </c>
      <c r="BI343" s="135">
        <v>-9.1999999999999998E-2</v>
      </c>
      <c r="BJ343" s="135">
        <v>-5.4100000000000002E-2</v>
      </c>
      <c r="BK343" s="135">
        <v>-1.35E-2</v>
      </c>
      <c r="BL343" s="135">
        <v>-7.5300000000000006E-2</v>
      </c>
      <c r="BM343" s="135">
        <v>-0.10299999999999999</v>
      </c>
    </row>
    <row r="344" spans="1:65">
      <c r="A344">
        <v>41</v>
      </c>
      <c r="B344" s="128" t="s">
        <v>2224</v>
      </c>
      <c r="C344" s="137">
        <v>1.1233150000000001E-2</v>
      </c>
      <c r="D344" s="137">
        <v>6.1999999999999998E-3</v>
      </c>
      <c r="E344" s="137">
        <v>1.1233150000000001E-2</v>
      </c>
      <c r="F344" s="137">
        <v>-2.4460019999999999E-2</v>
      </c>
      <c r="G344" s="137">
        <v>-1.443116E-2</v>
      </c>
      <c r="H344" s="137">
        <v>1.12E-2</v>
      </c>
      <c r="I344" s="138"/>
      <c r="J344" s="137">
        <v>1.38E-2</v>
      </c>
      <c r="K344" s="137">
        <v>1.34231434736798E-2</v>
      </c>
      <c r="L344" s="137">
        <v>1.348777564610071E-2</v>
      </c>
      <c r="M344" s="137">
        <v>1.01E-2</v>
      </c>
      <c r="N344" s="137">
        <v>1.29E-2</v>
      </c>
      <c r="O344" s="137">
        <v>1.18E-2</v>
      </c>
      <c r="P344" s="137">
        <v>1.2800000000000001E-2</v>
      </c>
      <c r="Q344" s="137">
        <v>1.17E-2</v>
      </c>
      <c r="R344" s="137">
        <v>1.0699999999999999E-2</v>
      </c>
      <c r="S344" s="137">
        <v>1.2134822725629711E-2</v>
      </c>
      <c r="T344" s="137">
        <v>1.2852324046200399E-2</v>
      </c>
      <c r="U344" s="137">
        <v>1.1747416011034909E-2</v>
      </c>
      <c r="V344" s="137">
        <v>1.221315602203199E-2</v>
      </c>
      <c r="W344" s="138"/>
      <c r="X344" s="137">
        <v>1.3278053237906651E-2</v>
      </c>
      <c r="Y344" s="137">
        <v>1.173543101011543E-2</v>
      </c>
      <c r="Z344" s="137">
        <v>1.0520943168551339E-2</v>
      </c>
      <c r="AA344" s="138"/>
      <c r="AB344" s="137">
        <v>1.102866336073758E-2</v>
      </c>
      <c r="AC344" s="137">
        <v>1.1199000000000001E-2</v>
      </c>
      <c r="AD344" s="137">
        <v>1.1310000000000001E-2</v>
      </c>
      <c r="AE344" s="138"/>
      <c r="AF344" s="138"/>
      <c r="AG344" s="137">
        <v>1.6199999999999999E-3</v>
      </c>
      <c r="AH344" s="137">
        <v>1.18105E-2</v>
      </c>
      <c r="AI344" s="137">
        <v>1.0189E-2</v>
      </c>
      <c r="AJ344" s="137">
        <v>1.0390999999999999E-2</v>
      </c>
      <c r="AK344" s="138"/>
      <c r="AL344" s="137">
        <v>7.869000000000001E-3</v>
      </c>
      <c r="AM344" s="137">
        <v>5.1449999999999994E-3</v>
      </c>
      <c r="AN344" s="138"/>
      <c r="AO344" s="138"/>
      <c r="AP344" s="138"/>
      <c r="AQ344" s="138"/>
      <c r="AR344" s="138"/>
      <c r="AS344" s="137">
        <v>-7.9000000000000008E-3</v>
      </c>
      <c r="AT344" s="138"/>
      <c r="AU344" s="137">
        <v>8.9789999999999991E-3</v>
      </c>
      <c r="AV344" s="137">
        <v>-1.67E-2</v>
      </c>
      <c r="AW344" s="137">
        <v>3.2000000000000003E-4</v>
      </c>
      <c r="AX344" s="137">
        <v>-1.9099999999999999E-2</v>
      </c>
      <c r="AY344" s="137">
        <v>-2.4E-2</v>
      </c>
      <c r="AZ344" s="137">
        <v>7.6000000000000004E-4</v>
      </c>
      <c r="BA344" s="137">
        <v>-6.0199999999999997E-2</v>
      </c>
      <c r="BB344" s="137">
        <v>-4.6800000000000001E-2</v>
      </c>
      <c r="BC344" s="137">
        <v>-4.5699999999999998E-2</v>
      </c>
      <c r="BD344" s="138"/>
      <c r="BE344" s="137">
        <v>-2.63E-2</v>
      </c>
      <c r="BF344" s="137">
        <v>-2.9700000000000001E-2</v>
      </c>
      <c r="BG344" s="137">
        <v>-1.3599999999999999E-2</v>
      </c>
      <c r="BH344" s="137">
        <v>-7.0800000000000002E-2</v>
      </c>
      <c r="BI344" s="137">
        <v>-3.4700000000000002E-2</v>
      </c>
      <c r="BJ344" s="137">
        <v>-2.0500000000000001E-2</v>
      </c>
      <c r="BK344" s="137">
        <v>-3.4099999999999998E-2</v>
      </c>
      <c r="BL344" s="137">
        <v>-6.2100000000000002E-2</v>
      </c>
      <c r="BM344" s="137">
        <v>-3.44E-2</v>
      </c>
    </row>
    <row r="345" spans="1:65">
      <c r="A345">
        <v>40</v>
      </c>
      <c r="B345" s="128" t="s">
        <v>2225</v>
      </c>
      <c r="C345" s="135">
        <v>1.1233150000000001E-2</v>
      </c>
      <c r="D345" s="135">
        <v>5.3E-3</v>
      </c>
      <c r="E345" s="135">
        <v>1.1233150000000001E-2</v>
      </c>
      <c r="F345" s="135">
        <v>3.3680719999999997E-2</v>
      </c>
      <c r="G345" s="135">
        <v>-2.2691989999999999E-2</v>
      </c>
      <c r="H345" s="135">
        <v>1.12E-2</v>
      </c>
      <c r="I345" s="135"/>
      <c r="J345" s="135">
        <v>1.09E-2</v>
      </c>
      <c r="K345" s="135">
        <v>1.04434791801975E-2</v>
      </c>
      <c r="L345" s="135">
        <v>1.062349667017815E-2</v>
      </c>
      <c r="M345" s="135">
        <v>3.3999999999999998E-3</v>
      </c>
      <c r="N345" s="135">
        <v>9.9000000000000008E-3</v>
      </c>
      <c r="O345" s="135">
        <v>-4.7000000000000002E-3</v>
      </c>
      <c r="P345" s="135">
        <v>1.11E-2</v>
      </c>
      <c r="Q345" s="135">
        <v>1.0999999999999999E-2</v>
      </c>
      <c r="R345" s="135">
        <v>9.1000000000000004E-3</v>
      </c>
      <c r="S345" s="135">
        <v>-1.169911640276911E-2</v>
      </c>
      <c r="T345" s="135">
        <v>-1.563414466635182E-2</v>
      </c>
      <c r="U345" s="135">
        <v>3.3714859666300612E-5</v>
      </c>
      <c r="V345" s="135">
        <v>-5.8629139356882742E-3</v>
      </c>
      <c r="W345" s="135">
        <v>1.2200000000000001E-2</v>
      </c>
      <c r="X345" s="135">
        <v>6.4706439413158012E-3</v>
      </c>
      <c r="Y345" s="135">
        <v>2.1253857128172179E-2</v>
      </c>
      <c r="Z345" s="135">
        <v>9.317387660834342E-5</v>
      </c>
      <c r="AA345" s="135">
        <v>1.04E-2</v>
      </c>
      <c r="AB345" s="135">
        <v>9.3179514605128272E-3</v>
      </c>
      <c r="AC345" s="135">
        <v>1.1096999999999999E-2</v>
      </c>
      <c r="AD345" s="135">
        <v>4.64E-3</v>
      </c>
      <c r="AE345" s="136"/>
      <c r="AF345" s="136"/>
      <c r="AG345" s="135">
        <v>8.2730000000000008E-3</v>
      </c>
      <c r="AH345" s="135">
        <v>4.2537800000000001E-2</v>
      </c>
      <c r="AI345" s="135">
        <v>2.05182E-2</v>
      </c>
      <c r="AJ345" s="135">
        <v>2.5222399999999999E-2</v>
      </c>
      <c r="AK345" s="135">
        <v>1.59141E-2</v>
      </c>
      <c r="AL345" s="135">
        <v>1.87166E-2</v>
      </c>
      <c r="AM345" s="135">
        <v>2.4922199999999999E-2</v>
      </c>
      <c r="AN345" s="135">
        <v>-1.4E-3</v>
      </c>
      <c r="AO345" s="135">
        <v>1.1198E-2</v>
      </c>
      <c r="AP345" s="135">
        <v>1.513E-3</v>
      </c>
      <c r="AQ345" s="135">
        <v>2.05182E-2</v>
      </c>
      <c r="AR345" s="135">
        <v>2.5822899999999999E-2</v>
      </c>
      <c r="AS345" s="135">
        <v>2.3821100000000001E-2</v>
      </c>
      <c r="AT345" s="136"/>
      <c r="AU345" s="135">
        <v>2.6523600000000001E-2</v>
      </c>
      <c r="AV345" s="135">
        <v>2.4822E-2</v>
      </c>
      <c r="AW345" s="135">
        <v>1.5713899999999999E-2</v>
      </c>
      <c r="AX345" s="135">
        <v>2.3220600000000001E-2</v>
      </c>
      <c r="AY345" s="135">
        <v>7.2564500000000004E-2</v>
      </c>
      <c r="AZ345" s="135">
        <v>2.05182E-2</v>
      </c>
      <c r="BA345" s="135">
        <v>7.1363399999999994E-2</v>
      </c>
      <c r="BB345" s="135">
        <v>2.1919399999999999E-2</v>
      </c>
      <c r="BC345" s="135">
        <v>2.24199E-2</v>
      </c>
      <c r="BD345" s="136"/>
      <c r="BE345" s="135">
        <v>1.9817600000000001E-2</v>
      </c>
      <c r="BF345" s="135">
        <v>4.66414E-2</v>
      </c>
      <c r="BG345" s="135">
        <v>5.3147300000000001E-2</v>
      </c>
      <c r="BH345" s="135">
        <v>7.2964799999999996E-2</v>
      </c>
      <c r="BI345" s="135">
        <v>4.07362E-2</v>
      </c>
      <c r="BJ345" s="135">
        <v>2.42215E-2</v>
      </c>
      <c r="BK345" s="135">
        <v>4.9243799999999997E-2</v>
      </c>
      <c r="BL345" s="135">
        <v>0.10108979999999999</v>
      </c>
      <c r="BM345" s="135">
        <v>3.28291E-2</v>
      </c>
    </row>
    <row r="346" spans="1:65">
      <c r="A346">
        <v>39</v>
      </c>
      <c r="B346" s="128" t="s">
        <v>2226</v>
      </c>
      <c r="C346" s="137">
        <v>9.1814099999999992E-3</v>
      </c>
      <c r="D346" s="137">
        <v>8.3999999999999995E-3</v>
      </c>
      <c r="E346" s="137">
        <v>9.1814099999999992E-3</v>
      </c>
      <c r="F346" s="137">
        <v>-7.4923469999999992E-2</v>
      </c>
      <c r="G346" s="137">
        <v>2.127743E-2</v>
      </c>
      <c r="H346" s="137">
        <v>9.1999999999999998E-3</v>
      </c>
      <c r="I346" s="135"/>
      <c r="J346" s="137">
        <v>1.0200000000000001E-2</v>
      </c>
      <c r="K346" s="137">
        <v>1.00258871735512E-2</v>
      </c>
      <c r="L346" s="137">
        <v>1.005576773362704E-2</v>
      </c>
      <c r="M346" s="137">
        <v>-1.06E-2</v>
      </c>
      <c r="N346" s="137">
        <v>-3.0000000000000001E-3</v>
      </c>
      <c r="O346" s="137">
        <v>3.8E-3</v>
      </c>
      <c r="P346" s="137">
        <v>6.1000000000000004E-3</v>
      </c>
      <c r="Q346" s="137">
        <v>8.3000000000000001E-3</v>
      </c>
      <c r="R346" s="137">
        <v>9.9000000000000008E-3</v>
      </c>
      <c r="S346" s="137">
        <v>3.6638736224339219E-3</v>
      </c>
      <c r="T346" s="137">
        <v>3.5531361452403321E-3</v>
      </c>
      <c r="U346" s="137">
        <v>-1.172225625465373E-4</v>
      </c>
      <c r="V346" s="137">
        <v>1.487310958987909E-3</v>
      </c>
      <c r="W346" s="137">
        <v>1.2200000000000001E-2</v>
      </c>
      <c r="X346" s="137">
        <v>3.8987193391097912E-3</v>
      </c>
      <c r="Y346" s="137">
        <v>-9.3882944836203297E-3</v>
      </c>
      <c r="Z346" s="137">
        <v>2.1804499177915378E-2</v>
      </c>
      <c r="AA346" s="137">
        <v>1.04E-2</v>
      </c>
      <c r="AB346" s="137">
        <v>9.6428817661577838E-3</v>
      </c>
      <c r="AC346" s="137">
        <v>9.0980000000000002E-3</v>
      </c>
      <c r="AD346" s="137">
        <v>-7.9000000000000008E-3</v>
      </c>
      <c r="AE346" s="138"/>
      <c r="AF346" s="138"/>
      <c r="AG346" s="137">
        <v>8.3899999999999999E-3</v>
      </c>
      <c r="AH346" s="137">
        <v>2.1423299999999999E-2</v>
      </c>
      <c r="AI346" s="137">
        <v>1.1312300000000001E-2</v>
      </c>
      <c r="AJ346" s="137">
        <v>1.2914E-2</v>
      </c>
      <c r="AK346" s="137">
        <v>-1.41E-2</v>
      </c>
      <c r="AL346" s="137">
        <v>-5.9999999999999995E-4</v>
      </c>
      <c r="AM346" s="137">
        <v>-8.199999999999999E-3</v>
      </c>
      <c r="AN346" s="137">
        <v>2.2824799999999999E-2</v>
      </c>
      <c r="AO346" s="137">
        <v>6.1659999999999996E-3</v>
      </c>
      <c r="AP346" s="137">
        <v>1.88205E-2</v>
      </c>
      <c r="AQ346" s="137">
        <v>4.1440000000000001E-3</v>
      </c>
      <c r="AR346" s="137">
        <v>3.2000000000000003E-4</v>
      </c>
      <c r="AS346" s="137">
        <v>-2.3699999999999999E-2</v>
      </c>
      <c r="AT346" s="138"/>
      <c r="AU346" s="137">
        <v>3.3E-4</v>
      </c>
      <c r="AV346" s="137">
        <v>-7.3499999999999996E-2</v>
      </c>
      <c r="AW346" s="137">
        <v>-1.9300000000000001E-2</v>
      </c>
      <c r="AX346" s="137">
        <v>-2.3599999999999999E-2</v>
      </c>
      <c r="AY346" s="137">
        <v>-6.2199999999999998E-2</v>
      </c>
      <c r="AZ346" s="137">
        <v>-9.6299999999999997E-2</v>
      </c>
      <c r="BA346" s="137">
        <v>-5.1799999999999999E-2</v>
      </c>
      <c r="BB346" s="137">
        <v>-8.8300000000000003E-2</v>
      </c>
      <c r="BC346" s="137">
        <v>-8.7899999999999992E-2</v>
      </c>
      <c r="BD346" s="138"/>
      <c r="BE346" s="137">
        <v>-4.6799999999999987E-2</v>
      </c>
      <c r="BF346" s="137">
        <v>-4.7899999999999998E-2</v>
      </c>
      <c r="BG346" s="137">
        <v>-4.1599999999999998E-2</v>
      </c>
      <c r="BH346" s="137">
        <v>1.5716999999999998E-2</v>
      </c>
      <c r="BI346" s="137">
        <v>-0.10829999999999999</v>
      </c>
      <c r="BJ346" s="137">
        <v>-4.3799999999999999E-2</v>
      </c>
      <c r="BK346" s="137">
        <v>-5.2900000000000003E-2</v>
      </c>
      <c r="BL346" s="137">
        <v>-0.1222</v>
      </c>
      <c r="BM346" s="137">
        <v>-6.6299999999999998E-2</v>
      </c>
    </row>
    <row r="347" spans="1:65">
      <c r="A347">
        <v>38</v>
      </c>
      <c r="B347" s="128" t="s">
        <v>2227</v>
      </c>
      <c r="C347" s="135">
        <v>1.174673E-2</v>
      </c>
      <c r="D347" s="135">
        <v>7.1000000000000004E-3</v>
      </c>
      <c r="E347" s="135">
        <v>1.174673E-2</v>
      </c>
      <c r="F347" s="135">
        <v>-2.9063889999999998E-2</v>
      </c>
      <c r="G347" s="135">
        <v>-2.4463309999999999E-2</v>
      </c>
      <c r="H347" s="135">
        <v>1.17E-2</v>
      </c>
      <c r="I347" s="135"/>
      <c r="J347" s="135">
        <v>1.38E-2</v>
      </c>
      <c r="K347" s="135">
        <v>1.3502263843382401E-2</v>
      </c>
      <c r="L347" s="135">
        <v>1.3560335056758801E-2</v>
      </c>
      <c r="M347" s="135">
        <v>1.24E-2</v>
      </c>
      <c r="N347" s="135">
        <v>5.0000000000000001E-3</v>
      </c>
      <c r="O347" s="135">
        <v>8.8999999999999999E-3</v>
      </c>
      <c r="P347" s="135">
        <v>1.14E-2</v>
      </c>
      <c r="Q347" s="135">
        <v>1.1900000000000001E-2</v>
      </c>
      <c r="R347" s="135">
        <v>1.46E-2</v>
      </c>
      <c r="S347" s="135">
        <v>1.1008851505020621E-2</v>
      </c>
      <c r="T347" s="135">
        <v>1.0007579185632659E-2</v>
      </c>
      <c r="U347" s="135">
        <v>6.2895249246404106E-3</v>
      </c>
      <c r="V347" s="135">
        <v>6.9008212174657144E-3</v>
      </c>
      <c r="W347" s="135">
        <v>1.2200000000000001E-2</v>
      </c>
      <c r="X347" s="135">
        <v>5.692366490364531E-3</v>
      </c>
      <c r="Y347" s="135">
        <v>9.6764566239326832E-4</v>
      </c>
      <c r="Z347" s="135">
        <v>1.6446733677322412E-2</v>
      </c>
      <c r="AA347" s="135">
        <v>1.04E-2</v>
      </c>
      <c r="AB347" s="135">
        <v>1.207271564314775E-2</v>
      </c>
      <c r="AC347" s="135">
        <v>1.1597E-2</v>
      </c>
      <c r="AD347" s="135">
        <v>8.7740000000000005E-3</v>
      </c>
      <c r="AE347" s="136"/>
      <c r="AF347" s="136"/>
      <c r="AG347" s="135">
        <v>2.09178E-2</v>
      </c>
      <c r="AH347" s="135">
        <v>2.2318899999999999E-2</v>
      </c>
      <c r="AI347" s="135">
        <v>-1.9E-3</v>
      </c>
      <c r="AJ347" s="135">
        <v>-6.9999999999999993E-3</v>
      </c>
      <c r="AK347" s="135">
        <v>-1.29E-2</v>
      </c>
      <c r="AL347" s="135">
        <v>1.1396E-2</v>
      </c>
      <c r="AM347" s="135">
        <v>1.1395000000000001E-2</v>
      </c>
      <c r="AN347" s="135">
        <v>-9.4999999999999998E-3</v>
      </c>
      <c r="AO347" s="135">
        <v>1.1495999999999999E-2</v>
      </c>
      <c r="AP347" s="135">
        <v>-4.0999999999999988E-2</v>
      </c>
      <c r="AQ347" s="135">
        <v>-6.7000000000000002E-3</v>
      </c>
      <c r="AR347" s="135">
        <v>-2.3300000000000001E-2</v>
      </c>
      <c r="AS347" s="135">
        <v>-1.24E-2</v>
      </c>
      <c r="AT347" s="136"/>
      <c r="AU347" s="135">
        <v>-4.4000000000000003E-3</v>
      </c>
      <c r="AV347" s="135">
        <v>-6.3500000000000001E-2</v>
      </c>
      <c r="AW347" s="135">
        <v>-1.4500000000000001E-2</v>
      </c>
      <c r="AX347" s="135">
        <v>-1.11E-2</v>
      </c>
      <c r="AY347" s="135">
        <v>-1.4999999999999999E-2</v>
      </c>
      <c r="AZ347" s="135">
        <v>-4.5600000000000002E-2</v>
      </c>
      <c r="BA347" s="135">
        <v>-2.7E-2</v>
      </c>
      <c r="BB347" s="135">
        <v>-6.5000000000000002E-2</v>
      </c>
      <c r="BC347" s="135">
        <v>-6.4399999999999999E-2</v>
      </c>
      <c r="BD347" s="136"/>
      <c r="BE347" s="135">
        <v>-2.3900000000000001E-2</v>
      </c>
      <c r="BF347" s="135">
        <v>-6.1899999999999997E-2</v>
      </c>
      <c r="BG347" s="135">
        <v>-3.2300000000000002E-2</v>
      </c>
      <c r="BH347" s="135">
        <v>-3.4700000000000002E-2</v>
      </c>
      <c r="BI347" s="135">
        <v>-6.6199999999999995E-2</v>
      </c>
      <c r="BJ347" s="135">
        <v>-2.4199999999999999E-2</v>
      </c>
      <c r="BK347" s="135">
        <v>3.7309999999999999E-3</v>
      </c>
      <c r="BL347" s="135">
        <v>-5.1999999999999998E-3</v>
      </c>
      <c r="BM347" s="135">
        <v>-5.28E-2</v>
      </c>
    </row>
    <row r="348" spans="1:65" s="139" customFormat="1">
      <c r="A348" s="139">
        <v>37</v>
      </c>
      <c r="B348" s="140" t="s">
        <v>2228</v>
      </c>
      <c r="C348" s="141">
        <v>9.1814099999999992E-3</v>
      </c>
      <c r="D348" s="141">
        <v>6.1000000000000004E-3</v>
      </c>
      <c r="E348" s="141">
        <v>9.1814099999999992E-3</v>
      </c>
      <c r="F348" s="141">
        <v>2.502331E-2</v>
      </c>
      <c r="G348" s="141">
        <v>-1.5687739999999999E-2</v>
      </c>
      <c r="H348" s="141">
        <v>9.1999999999999998E-3</v>
      </c>
      <c r="I348" s="141">
        <f t="shared" ref="I348:I353" si="0">C348</f>
        <v>9.1814099999999992E-3</v>
      </c>
      <c r="J348" s="141">
        <v>1.0800000000000001E-2</v>
      </c>
      <c r="K348" s="141">
        <v>1.0508873261068301E-2</v>
      </c>
      <c r="L348" s="141">
        <v>1.057060144390198E-2</v>
      </c>
      <c r="M348" s="141">
        <v>8.2000000000000007E-3</v>
      </c>
      <c r="N348" s="141">
        <v>9.9000000000000008E-3</v>
      </c>
      <c r="O348" s="141">
        <v>8.0000000000000002E-3</v>
      </c>
      <c r="P348" s="141">
        <v>0.01</v>
      </c>
      <c r="Q348" s="141">
        <v>8.6E-3</v>
      </c>
      <c r="R348" s="141">
        <v>1.1299999999999999E-2</v>
      </c>
      <c r="S348" s="141">
        <v>9.5105764822804861E-3</v>
      </c>
      <c r="T348" s="141">
        <v>1.038683344367408E-2</v>
      </c>
      <c r="U348" s="141">
        <v>6.99271951082725E-3</v>
      </c>
      <c r="V348" s="141">
        <v>9.9846744172160662E-3</v>
      </c>
      <c r="W348" s="141">
        <v>1.2200000000000001E-2</v>
      </c>
      <c r="X348" s="141">
        <v>9.8841169237406934E-3</v>
      </c>
      <c r="Y348" s="141">
        <v>1.204844326919585E-2</v>
      </c>
      <c r="Z348" s="141">
        <v>8.5034893817925727E-3</v>
      </c>
      <c r="AA348" s="141">
        <v>1.04E-2</v>
      </c>
      <c r="AB348" s="141">
        <v>9.5745161412733315E-3</v>
      </c>
      <c r="AC348" s="141">
        <v>8.8959999999999994E-3</v>
      </c>
      <c r="AD348" s="141">
        <v>4.346E-3</v>
      </c>
      <c r="AE348" s="141">
        <f>C348</f>
        <v>9.1814099999999992E-3</v>
      </c>
      <c r="AF348" s="141">
        <f>C348</f>
        <v>9.1814099999999992E-3</v>
      </c>
      <c r="AG348" s="141">
        <v>1.07116E-2</v>
      </c>
      <c r="AH348" s="141">
        <v>1.21131E-2</v>
      </c>
      <c r="AI348" s="141">
        <v>2.2230000000000001E-3</v>
      </c>
      <c r="AJ348" s="141">
        <v>-5.9999999999999995E-4</v>
      </c>
      <c r="AK348" s="141">
        <v>1.43155E-2</v>
      </c>
      <c r="AL348" s="141">
        <v>2.3240000000000001E-3</v>
      </c>
      <c r="AM348" s="141">
        <v>-2.8E-3</v>
      </c>
      <c r="AN348" s="141">
        <v>8.3899999999999999E-3</v>
      </c>
      <c r="AO348" s="141">
        <v>1.00108E-2</v>
      </c>
      <c r="AP348" s="141">
        <v>1.1312300000000001E-2</v>
      </c>
      <c r="AQ348" s="141">
        <v>4.5490000000000001E-3</v>
      </c>
      <c r="AR348" s="141">
        <v>4.4000000000000002E-4</v>
      </c>
      <c r="AS348" s="141">
        <v>2.8831300000000001E-2</v>
      </c>
      <c r="AT348" s="141">
        <f>C348</f>
        <v>9.1814099999999992E-3</v>
      </c>
      <c r="AU348" s="141">
        <v>-6.9999999999999999E-4</v>
      </c>
      <c r="AV348" s="141">
        <v>-1.1599999999999999E-2</v>
      </c>
      <c r="AW348" s="141">
        <v>5.5000000000000003E-4</v>
      </c>
      <c r="AX348" s="141">
        <v>2.13232E-2</v>
      </c>
      <c r="AY348" s="141">
        <v>3.9743199999999999E-2</v>
      </c>
      <c r="AZ348" s="141">
        <v>3.0332999999999999E-2</v>
      </c>
      <c r="BA348" s="141">
        <v>2.8731199999999998E-2</v>
      </c>
      <c r="BB348" s="141">
        <v>1.0111E-2</v>
      </c>
      <c r="BC348" s="141">
        <v>1.07116E-2</v>
      </c>
      <c r="BD348" s="141">
        <f>F348</f>
        <v>2.502331E-2</v>
      </c>
      <c r="BE348" s="141">
        <v>4.24461E-2</v>
      </c>
      <c r="BF348" s="141">
        <v>-3.8E-3</v>
      </c>
      <c r="BG348" s="141">
        <v>-1.3599999999999999E-2</v>
      </c>
      <c r="BH348" s="141">
        <v>-3.5299999999999998E-2</v>
      </c>
      <c r="BI348" s="141">
        <v>-2.7400000000000001E-2</v>
      </c>
      <c r="BJ348" s="141">
        <v>5.2757400000000003E-2</v>
      </c>
      <c r="BK348" s="141">
        <v>3.3636600000000003E-2</v>
      </c>
      <c r="BL348" s="141">
        <v>6.0766000000000001E-2</v>
      </c>
      <c r="BM348" s="141">
        <v>3.74407E-2</v>
      </c>
    </row>
    <row r="349" spans="1:65">
      <c r="A349">
        <v>36</v>
      </c>
      <c r="B349" s="128" t="s">
        <v>2229</v>
      </c>
      <c r="C349" s="135">
        <v>1.1233150000000001E-2</v>
      </c>
      <c r="D349" s="135">
        <v>2.3E-3</v>
      </c>
      <c r="E349" s="135">
        <v>1.1233150000000001E-2</v>
      </c>
      <c r="F349" s="135">
        <v>3.737795E-2</v>
      </c>
      <c r="G349" s="135">
        <v>1.9037330000000002E-2</v>
      </c>
      <c r="H349" s="135">
        <v>1.12E-2</v>
      </c>
      <c r="I349" s="141">
        <f t="shared" si="0"/>
        <v>1.1233150000000001E-2</v>
      </c>
      <c r="J349" s="135">
        <v>1.38E-2</v>
      </c>
      <c r="K349" s="135">
        <v>1.34581670985718E-2</v>
      </c>
      <c r="L349" s="135">
        <v>1.351068327956262E-2</v>
      </c>
      <c r="M349" s="135">
        <v>2.8799999999999999E-2</v>
      </c>
      <c r="N349" s="135">
        <v>1.43E-2</v>
      </c>
      <c r="O349" s="135">
        <v>1.18E-2</v>
      </c>
      <c r="P349" s="135">
        <v>1.4200000000000001E-2</v>
      </c>
      <c r="Q349" s="135">
        <v>1.26E-2</v>
      </c>
      <c r="R349" s="135">
        <v>1.4800000000000001E-2</v>
      </c>
      <c r="S349" s="135">
        <v>1.4548993549836631E-2</v>
      </c>
      <c r="T349" s="135">
        <v>1.372914679505732E-2</v>
      </c>
      <c r="U349" s="135">
        <v>1.2630520045478599E-2</v>
      </c>
      <c r="V349" s="135">
        <v>1.9825751740086831E-2</v>
      </c>
      <c r="W349" s="135">
        <v>1.2200000000000001E-2</v>
      </c>
      <c r="X349" s="135">
        <v>8.2896535544270122E-3</v>
      </c>
      <c r="Y349" s="135">
        <v>5.747737386548657E-3</v>
      </c>
      <c r="Z349" s="135">
        <v>1.8983306348598909E-2</v>
      </c>
      <c r="AA349" s="135">
        <v>1.04E-2</v>
      </c>
      <c r="AB349" s="135">
        <v>1.217562265718281E-2</v>
      </c>
      <c r="AC349" s="135">
        <v>1.1209999999999999E-2</v>
      </c>
      <c r="AD349" s="135">
        <v>2.9326100000000001E-2</v>
      </c>
      <c r="AE349" s="141">
        <f t="shared" ref="AE349:AE359" si="1">C349</f>
        <v>1.1233150000000001E-2</v>
      </c>
      <c r="AF349" s="141">
        <f t="shared" ref="AF349:AF351" si="2">C349</f>
        <v>1.1233150000000001E-2</v>
      </c>
      <c r="AG349" s="135">
        <v>2.1419000000000001E-2</v>
      </c>
      <c r="AH349" s="135">
        <v>1.7315299999999999E-2</v>
      </c>
      <c r="AI349" s="135">
        <v>9.9880000000000004E-3</v>
      </c>
      <c r="AJ349" s="135">
        <v>9.9880000000000004E-3</v>
      </c>
      <c r="AK349" s="135">
        <v>2.7230000000000002E-3</v>
      </c>
      <c r="AL349" s="135">
        <v>-1.1999999999999999E-3</v>
      </c>
      <c r="AM349" s="135">
        <v>-1.04E-2</v>
      </c>
      <c r="AN349" s="135">
        <v>2.0618299999999999E-2</v>
      </c>
      <c r="AO349" s="135">
        <v>1.4212600000000001E-2</v>
      </c>
      <c r="AP349" s="135">
        <v>-5.0000000000000001E-4</v>
      </c>
      <c r="AQ349" s="135">
        <v>-7.8000000000000014E-3</v>
      </c>
      <c r="AR349" s="135">
        <v>-2.6800000000000001E-2</v>
      </c>
      <c r="AS349" s="135">
        <v>3.5031100000000003E-2</v>
      </c>
      <c r="AT349" s="141">
        <f t="shared" ref="AT349:AT360" si="3">C349</f>
        <v>1.1233150000000001E-2</v>
      </c>
      <c r="AU349" s="135">
        <v>8.4749999999999999E-3</v>
      </c>
      <c r="AV349" s="135">
        <v>1.55137E-2</v>
      </c>
      <c r="AW349" s="135">
        <v>1.2911499999999999E-2</v>
      </c>
      <c r="AX349" s="135">
        <v>1.90168E-2</v>
      </c>
      <c r="AY349" s="135">
        <v>5.7751299999999998E-2</v>
      </c>
      <c r="AZ349" s="135">
        <v>9.9988900000000006E-2</v>
      </c>
      <c r="BA349" s="135">
        <v>9.1080999999999995E-2</v>
      </c>
      <c r="BB349" s="135">
        <v>0.11751</v>
      </c>
      <c r="BC349" s="135">
        <v>0.11860999999999999</v>
      </c>
      <c r="BD349" s="141">
        <f t="shared" ref="BD349:BD352" si="4">F349</f>
        <v>3.737795E-2</v>
      </c>
      <c r="BE349" s="135">
        <v>8.3774399999999999E-2</v>
      </c>
      <c r="BF349" s="135">
        <v>0.12001000000000001</v>
      </c>
      <c r="BG349" s="135">
        <v>8.2473299999999999E-2</v>
      </c>
      <c r="BH349" s="135">
        <v>7.83697E-2</v>
      </c>
      <c r="BI349" s="135">
        <v>5.8652100000000013E-2</v>
      </c>
      <c r="BJ349" s="135">
        <v>8.9179300000000003E-2</v>
      </c>
      <c r="BK349" s="135">
        <v>2.85253E-2</v>
      </c>
      <c r="BL349" s="135">
        <v>0.11481</v>
      </c>
      <c r="BM349" s="135">
        <v>0.1105983</v>
      </c>
    </row>
    <row r="350" spans="1:65">
      <c r="A350">
        <v>35</v>
      </c>
      <c r="B350" s="128" t="s">
        <v>2230</v>
      </c>
      <c r="C350" s="137">
        <v>1.071982E-2</v>
      </c>
      <c r="D350" s="137">
        <v>-8.0000000000000004E-4</v>
      </c>
      <c r="E350" s="137">
        <v>1.071982E-2</v>
      </c>
      <c r="F350" s="137">
        <v>9.0016370000000012E-2</v>
      </c>
      <c r="G350" s="137">
        <v>-5.4298550000000001E-2</v>
      </c>
      <c r="H350" s="137">
        <v>1.0699999999999999E-2</v>
      </c>
      <c r="I350" s="141">
        <f t="shared" si="0"/>
        <v>1.071982E-2</v>
      </c>
      <c r="J350" s="137">
        <v>1.32E-2</v>
      </c>
      <c r="K350" s="137">
        <v>1.2872903146209201E-2</v>
      </c>
      <c r="L350" s="137">
        <v>1.29310132503575E-2</v>
      </c>
      <c r="M350" s="137">
        <v>2.41E-2</v>
      </c>
      <c r="N350" s="137">
        <v>1.29E-2</v>
      </c>
      <c r="O350" s="137">
        <v>1.3899999999999999E-2</v>
      </c>
      <c r="P350" s="137">
        <v>1.24E-2</v>
      </c>
      <c r="Q350" s="137">
        <v>1.24E-2</v>
      </c>
      <c r="R350" s="137">
        <v>1.3299999999999999E-2</v>
      </c>
      <c r="S350" s="137">
        <v>1.381794470625897E-2</v>
      </c>
      <c r="T350" s="137">
        <v>1.5031598778778349E-2</v>
      </c>
      <c r="U350" s="137">
        <v>1.5077948079886159E-2</v>
      </c>
      <c r="V350" s="137">
        <v>2.0076509399873599E-2</v>
      </c>
      <c r="W350" s="137">
        <v>1.2200000000000001E-2</v>
      </c>
      <c r="X350" s="137">
        <v>8.0882684573166941E-3</v>
      </c>
      <c r="Y350" s="137">
        <v>1.1997800059711629E-2</v>
      </c>
      <c r="Z350" s="137">
        <v>1.510509521381409E-2</v>
      </c>
      <c r="AA350" s="137">
        <v>1.04E-2</v>
      </c>
      <c r="AB350" s="137">
        <v>1.154683469962962E-2</v>
      </c>
      <c r="AC350" s="137">
        <v>1.0699E-2</v>
      </c>
      <c r="AD350" s="137">
        <v>2.34218E-2</v>
      </c>
      <c r="AE350" s="141">
        <f t="shared" si="1"/>
        <v>1.071982E-2</v>
      </c>
      <c r="AF350" s="141">
        <f t="shared" si="2"/>
        <v>1.071982E-2</v>
      </c>
      <c r="AG350" s="137">
        <v>2.0919500000000001E-2</v>
      </c>
      <c r="AH350" s="137">
        <v>1.2511599999999999E-2</v>
      </c>
      <c r="AI350" s="137">
        <v>-1E-4</v>
      </c>
      <c r="AJ350" s="137">
        <v>-4.7999999999999996E-3</v>
      </c>
      <c r="AK350" s="137">
        <v>2.3822099999999999E-2</v>
      </c>
      <c r="AL350" s="137">
        <v>-1.9E-3</v>
      </c>
      <c r="AM350" s="137">
        <v>-1.24E-2</v>
      </c>
      <c r="AN350" s="137">
        <v>2.5230000000000001E-3</v>
      </c>
      <c r="AO350" s="137">
        <v>1.2411500000000001E-2</v>
      </c>
      <c r="AP350" s="137">
        <v>6.6610000000000003E-3</v>
      </c>
      <c r="AQ350" s="137">
        <v>-3.3000000000000002E-2</v>
      </c>
      <c r="AR350" s="137">
        <v>-7.4800000000000005E-2</v>
      </c>
      <c r="AS350" s="137">
        <v>9.4087599999999993E-2</v>
      </c>
      <c r="AT350" s="141">
        <f t="shared" si="3"/>
        <v>1.071982E-2</v>
      </c>
      <c r="AU350" s="137">
        <v>1.5814700000000001E-2</v>
      </c>
      <c r="AV350" s="137">
        <v>4.9946499999999998E-2</v>
      </c>
      <c r="AW350" s="137">
        <v>3.0228100000000001E-2</v>
      </c>
      <c r="AX350" s="137">
        <v>5.93553E-2</v>
      </c>
      <c r="AY350" s="137">
        <v>3.9937100000000003E-2</v>
      </c>
      <c r="AZ350" s="137">
        <v>8.8081999999999994E-2</v>
      </c>
      <c r="BA350" s="137">
        <v>7.9273800000000005E-2</v>
      </c>
      <c r="BB350" s="137">
        <v>9.2285900000000004E-2</v>
      </c>
      <c r="BC350" s="137">
        <v>9.2085799999999995E-2</v>
      </c>
      <c r="BD350" s="141">
        <f t="shared" si="4"/>
        <v>9.0016370000000012E-2</v>
      </c>
      <c r="BE350" s="137">
        <v>0.11341</v>
      </c>
      <c r="BF350" s="137">
        <v>8.2376699999999997E-2</v>
      </c>
      <c r="BG350" s="137">
        <v>5.87547E-2</v>
      </c>
      <c r="BH350" s="137">
        <v>5.8554500000000002E-2</v>
      </c>
      <c r="BI350" s="137">
        <v>4.8545199999999997E-2</v>
      </c>
      <c r="BJ350" s="137">
        <v>0.1023954</v>
      </c>
      <c r="BK350" s="137">
        <v>7.3668600000000001E-2</v>
      </c>
      <c r="BL350" s="137">
        <v>0.18701000000000001</v>
      </c>
      <c r="BM350" s="137">
        <v>7.2067099999999995E-2</v>
      </c>
    </row>
    <row r="351" spans="1:65">
      <c r="A351">
        <v>34</v>
      </c>
      <c r="B351" s="128" t="s">
        <v>2231</v>
      </c>
      <c r="C351" s="135">
        <v>1.071982E-2</v>
      </c>
      <c r="D351" s="135">
        <v>1.1999999999999999E-3</v>
      </c>
      <c r="E351" s="135">
        <v>1.071982E-2</v>
      </c>
      <c r="F351" s="135">
        <v>3.2653719999999997E-2</v>
      </c>
      <c r="G351" s="135">
        <v>-1.612301E-2</v>
      </c>
      <c r="H351" s="135">
        <v>1.0699999999999999E-2</v>
      </c>
      <c r="I351" s="141">
        <f t="shared" si="0"/>
        <v>1.071982E-2</v>
      </c>
      <c r="J351" s="135">
        <v>1.26E-2</v>
      </c>
      <c r="K351" s="135">
        <v>1.22987498790343E-2</v>
      </c>
      <c r="L351" s="135">
        <v>1.238639058476299E-2</v>
      </c>
      <c r="M351" s="135">
        <v>2.4899999999999999E-2</v>
      </c>
      <c r="N351" s="135">
        <v>1.2200000000000001E-2</v>
      </c>
      <c r="O351" s="135">
        <v>1.35E-2</v>
      </c>
      <c r="P351" s="135">
        <v>1.35E-2</v>
      </c>
      <c r="Q351" s="135">
        <v>1.23E-2</v>
      </c>
      <c r="R351" s="135">
        <v>1.21E-2</v>
      </c>
      <c r="S351" s="135">
        <v>1.363393724163631E-2</v>
      </c>
      <c r="T351" s="135">
        <v>1.254438256306911E-2</v>
      </c>
      <c r="U351" s="135">
        <v>1.548650765333481E-2</v>
      </c>
      <c r="V351" s="135">
        <v>1.517448878713101E-2</v>
      </c>
      <c r="W351" s="135">
        <v>1.2927405092888479E-2</v>
      </c>
      <c r="X351" s="135">
        <v>1.360110569680106E-2</v>
      </c>
      <c r="Y351" s="135">
        <v>1.4280966785896959E-2</v>
      </c>
      <c r="Z351" s="135">
        <v>1.857843421292138E-2</v>
      </c>
      <c r="AA351" s="135">
        <v>1.04E-2</v>
      </c>
      <c r="AB351" s="135">
        <v>1.1627511093443951E-2</v>
      </c>
      <c r="AC351" s="135">
        <v>1.0496999999999999E-2</v>
      </c>
      <c r="AD351" s="135">
        <v>2.25209E-2</v>
      </c>
      <c r="AE351" s="141">
        <f t="shared" si="1"/>
        <v>1.071982E-2</v>
      </c>
      <c r="AF351" s="141">
        <f t="shared" si="2"/>
        <v>1.071982E-2</v>
      </c>
      <c r="AG351" s="135">
        <v>7.9730000000000009E-3</v>
      </c>
      <c r="AH351" s="135">
        <v>4.0137399999999997E-2</v>
      </c>
      <c r="AI351" s="135">
        <v>1.0910100000000001E-2</v>
      </c>
      <c r="AJ351" s="135">
        <v>1.1811E-2</v>
      </c>
      <c r="AK351" s="135">
        <v>1.2511599999999999E-2</v>
      </c>
      <c r="AL351" s="135">
        <v>2.31215E-2</v>
      </c>
      <c r="AM351" s="135">
        <v>3.29307E-2</v>
      </c>
      <c r="AN351" s="135">
        <v>1.4813700000000001E-2</v>
      </c>
      <c r="AO351" s="135">
        <v>1.35126E-2</v>
      </c>
      <c r="AP351" s="135">
        <v>8.2760000000000004E-3</v>
      </c>
      <c r="AQ351" s="135">
        <v>-2.12E-2</v>
      </c>
      <c r="AR351" s="135">
        <v>-5.28E-2</v>
      </c>
      <c r="AS351" s="135">
        <v>3.1529300000000003E-2</v>
      </c>
      <c r="AT351" s="141">
        <f t="shared" si="3"/>
        <v>1.071982E-2</v>
      </c>
      <c r="AU351" s="135">
        <v>2.19204E-2</v>
      </c>
      <c r="AV351" s="135">
        <v>2.13198E-2</v>
      </c>
      <c r="AW351" s="135">
        <v>1.5214200000000001E-2</v>
      </c>
      <c r="AX351" s="135">
        <v>3.0828700000000001E-2</v>
      </c>
      <c r="AY351" s="135">
        <v>2.1820200000000001E-2</v>
      </c>
      <c r="AZ351" s="135">
        <v>2.8726700000000001E-2</v>
      </c>
      <c r="BA351" s="135">
        <v>5.2548900000000003E-2</v>
      </c>
      <c r="BB351" s="135">
        <v>3.8035399999999997E-2</v>
      </c>
      <c r="BC351" s="135">
        <v>3.8435799999999999E-2</v>
      </c>
      <c r="BD351" s="141">
        <f t="shared" si="4"/>
        <v>3.2653719999999997E-2</v>
      </c>
      <c r="BE351" s="135">
        <v>6.0756600000000001E-2</v>
      </c>
      <c r="BF351" s="135">
        <v>4.8344999999999999E-2</v>
      </c>
      <c r="BG351" s="135">
        <v>0.10309599999999999</v>
      </c>
      <c r="BH351" s="135">
        <v>7.9874399999999998E-2</v>
      </c>
      <c r="BI351" s="135">
        <v>2.8126100000000001E-2</v>
      </c>
      <c r="BJ351" s="135">
        <v>3.4331899999999999E-2</v>
      </c>
      <c r="BK351" s="135">
        <v>4.0337500000000012E-2</v>
      </c>
      <c r="BL351" s="135">
        <v>6.2458100000000003E-2</v>
      </c>
      <c r="BM351" s="135">
        <v>3.4231900000000003E-2</v>
      </c>
    </row>
    <row r="352" spans="1:65">
      <c r="A352">
        <v>33</v>
      </c>
      <c r="B352" s="128" t="s">
        <v>2232</v>
      </c>
      <c r="C352" s="137">
        <v>1.1392660000000001E-2</v>
      </c>
      <c r="D352" s="137">
        <v>2.3E-3</v>
      </c>
      <c r="E352" s="137">
        <v>1.137496E-2</v>
      </c>
      <c r="F352" s="137">
        <v>-5.0853029999999987E-2</v>
      </c>
      <c r="G352" s="137">
        <v>3.8047030000000003E-2</v>
      </c>
      <c r="H352" s="137">
        <v>1.14E-2</v>
      </c>
      <c r="I352" s="141">
        <f t="shared" si="0"/>
        <v>1.1392660000000001E-2</v>
      </c>
      <c r="J352" s="137">
        <v>1.32E-2</v>
      </c>
      <c r="K352" s="137">
        <v>1.28821930132079E-2</v>
      </c>
      <c r="L352" s="137">
        <v>1.294609284768633E-2</v>
      </c>
      <c r="M352" s="137">
        <v>1.7999999999999999E-2</v>
      </c>
      <c r="N352" s="137">
        <v>1.54E-2</v>
      </c>
      <c r="O352" s="137">
        <v>1.61E-2</v>
      </c>
      <c r="P352" s="137">
        <v>1.6299999999999999E-2</v>
      </c>
      <c r="Q352" s="137">
        <v>1.34E-2</v>
      </c>
      <c r="R352" s="137">
        <v>1.1299999999999999E-2</v>
      </c>
      <c r="S352" s="137">
        <v>1.6514192857520541E-2</v>
      </c>
      <c r="T352" s="137">
        <v>1.556219746235632E-2</v>
      </c>
      <c r="U352" s="137">
        <v>1.1405577275832361E-2</v>
      </c>
      <c r="V352" s="137">
        <v>9.0179801090937151E-3</v>
      </c>
      <c r="W352" s="137">
        <v>1.405876741914547E-2</v>
      </c>
      <c r="X352" s="137">
        <v>1.3491052433183491E-2</v>
      </c>
      <c r="Y352" s="137">
        <v>1.4569121222009819E-2</v>
      </c>
      <c r="Z352" s="137">
        <v>-5.0495745574471451E-3</v>
      </c>
      <c r="AA352" s="137">
        <v>1.04E-2</v>
      </c>
      <c r="AB352" s="137">
        <v>1.1343569516202729E-2</v>
      </c>
      <c r="AC352" s="137">
        <v>1.141E-2</v>
      </c>
      <c r="AD352" s="137">
        <v>2.0017500000000001E-2</v>
      </c>
      <c r="AE352" s="141">
        <f t="shared" si="1"/>
        <v>1.1392660000000001E-2</v>
      </c>
      <c r="AF352" s="137">
        <v>-1.9E-3</v>
      </c>
      <c r="AG352" s="137">
        <v>7.2619999999999994E-3</v>
      </c>
      <c r="AH352" s="137">
        <v>1.9517099999999999E-2</v>
      </c>
      <c r="AI352" s="137">
        <v>5.0439999999999999E-3</v>
      </c>
      <c r="AJ352" s="137">
        <v>2.6220000000000002E-3</v>
      </c>
      <c r="AK352" s="137">
        <v>-8.1000000000000013E-3</v>
      </c>
      <c r="AL352" s="137">
        <v>3.026E-3</v>
      </c>
      <c r="AM352" s="137">
        <v>-2.5999999999999999E-3</v>
      </c>
      <c r="AN352" s="137">
        <v>5.5469999999999998E-3</v>
      </c>
      <c r="AO352" s="137">
        <v>1.63143E-2</v>
      </c>
      <c r="AP352" s="137">
        <v>-3.2000000000000002E-3</v>
      </c>
      <c r="AQ352" s="137">
        <v>1.6314200000000001E-2</v>
      </c>
      <c r="AR352" s="137">
        <v>2.1418800000000002E-2</v>
      </c>
      <c r="AS352" s="137">
        <v>-3.4500000000000003E-2</v>
      </c>
      <c r="AT352" s="141">
        <f t="shared" si="3"/>
        <v>1.1392660000000001E-2</v>
      </c>
      <c r="AU352" s="137">
        <v>-2.9999999999999997E-4</v>
      </c>
      <c r="AV352" s="137">
        <v>-1.8800000000000001E-2</v>
      </c>
      <c r="AW352" s="137">
        <v>-4.4999999999999997E-3</v>
      </c>
      <c r="AX352" s="137">
        <v>-2.76E-2</v>
      </c>
      <c r="AY352" s="137">
        <v>-4.2799999999999998E-2</v>
      </c>
      <c r="AZ352" s="137">
        <v>-4.0800000000000003E-2</v>
      </c>
      <c r="BA352" s="137">
        <v>-4.0899999999999999E-2</v>
      </c>
      <c r="BB352" s="137">
        <v>-5.2999999999999999E-2</v>
      </c>
      <c r="BC352" s="137">
        <v>-5.2200000000000003E-2</v>
      </c>
      <c r="BD352" s="141">
        <f t="shared" si="4"/>
        <v>-5.0853029999999987E-2</v>
      </c>
      <c r="BE352" s="137">
        <v>-6.5700000000000008E-2</v>
      </c>
      <c r="BF352" s="137">
        <v>-6.5100000000000005E-2</v>
      </c>
      <c r="BG352" s="137">
        <v>-3.8300000000000001E-2</v>
      </c>
      <c r="BH352" s="137">
        <v>1.1197E-2</v>
      </c>
      <c r="BI352" s="137">
        <v>-4.7100000000000003E-2</v>
      </c>
      <c r="BJ352" s="137">
        <v>-3.8300000000000001E-2</v>
      </c>
      <c r="BK352" s="137">
        <v>-1.12E-2</v>
      </c>
      <c r="BL352" s="137">
        <v>-9.2100000000000015E-2</v>
      </c>
      <c r="BM352" s="137">
        <v>-6.3500000000000001E-2</v>
      </c>
    </row>
    <row r="353" spans="1:65">
      <c r="A353">
        <v>32</v>
      </c>
      <c r="B353" s="128" t="s">
        <v>2233</v>
      </c>
      <c r="C353" s="135">
        <v>9.7467600000000001E-3</v>
      </c>
      <c r="D353" s="135">
        <v>2.5999999999999999E-3</v>
      </c>
      <c r="E353" s="135">
        <v>9.7290199999999997E-3</v>
      </c>
      <c r="F353" s="135">
        <v>7.1137600000000002E-3</v>
      </c>
      <c r="G353" s="135">
        <v>1.7411980000000001E-2</v>
      </c>
      <c r="H353" s="135">
        <v>9.7000000000000003E-3</v>
      </c>
      <c r="I353" s="141">
        <f t="shared" si="0"/>
        <v>9.7467600000000001E-3</v>
      </c>
      <c r="J353" s="135">
        <v>1.1299999999999999E-2</v>
      </c>
      <c r="K353" s="135">
        <v>1.10552777125861E-2</v>
      </c>
      <c r="L353" s="135">
        <v>1.11146914625766E-2</v>
      </c>
      <c r="M353" s="135">
        <v>9.1999999999999998E-3</v>
      </c>
      <c r="N353" s="135">
        <v>1.32E-2</v>
      </c>
      <c r="O353" s="135">
        <v>1.1900000000000001E-2</v>
      </c>
      <c r="P353" s="135">
        <v>1.21E-2</v>
      </c>
      <c r="Q353" s="135">
        <v>1.06E-2</v>
      </c>
      <c r="R353" s="135">
        <v>7.1999999999999998E-3</v>
      </c>
      <c r="S353" s="135">
        <v>1.199892517123158E-2</v>
      </c>
      <c r="T353" s="135">
        <v>1.1719351719884811E-2</v>
      </c>
      <c r="U353" s="135">
        <v>8.6869726318408169E-3</v>
      </c>
      <c r="V353" s="135">
        <v>6.7818999811408709E-3</v>
      </c>
      <c r="W353" s="135">
        <v>1.1977738812386731E-2</v>
      </c>
      <c r="X353" s="135">
        <v>1.347784505934513E-2</v>
      </c>
      <c r="Y353" s="135">
        <v>1.2875973358731359E-2</v>
      </c>
      <c r="Z353" s="135">
        <v>6.0122088005352134E-3</v>
      </c>
      <c r="AA353" s="135">
        <v>8.8287179634511936E-3</v>
      </c>
      <c r="AB353" s="135">
        <v>1.0010464966640341E-2</v>
      </c>
      <c r="AC353" s="135">
        <v>9.698E-3</v>
      </c>
      <c r="AD353" s="135">
        <v>1.0810999999999999E-2</v>
      </c>
      <c r="AE353" s="141">
        <f t="shared" si="1"/>
        <v>9.7467600000000001E-3</v>
      </c>
      <c r="AF353" s="135">
        <v>-1.15E-2</v>
      </c>
      <c r="AG353" s="135">
        <v>1.4139999999999999E-3</v>
      </c>
      <c r="AH353" s="135">
        <v>2.7328000000000002E-2</v>
      </c>
      <c r="AI353" s="135">
        <v>-9.3999999999999986E-3</v>
      </c>
      <c r="AJ353" s="135">
        <v>-1.83E-2</v>
      </c>
      <c r="AK353" s="135">
        <v>-1.5299999999999999E-2</v>
      </c>
      <c r="AL353" s="135">
        <v>3.0300000000000001E-3</v>
      </c>
      <c r="AM353" s="135">
        <v>-2E-3</v>
      </c>
      <c r="AN353" s="135">
        <v>2.23229E-2</v>
      </c>
      <c r="AO353" s="135">
        <v>1.2112299999999999E-2</v>
      </c>
      <c r="AP353" s="135">
        <v>9.3939999999999996E-3</v>
      </c>
      <c r="AQ353" s="135">
        <v>5.5560000000000002E-3</v>
      </c>
      <c r="AR353" s="135">
        <v>7.6999999999999996E-4</v>
      </c>
      <c r="AS353" s="135">
        <v>3.3E-4</v>
      </c>
      <c r="AT353" s="141">
        <f t="shared" si="3"/>
        <v>9.7467600000000001E-3</v>
      </c>
      <c r="AU353" s="135">
        <v>8.1829999999999993E-3</v>
      </c>
      <c r="AV353" s="135">
        <v>2.9930700000000001E-2</v>
      </c>
      <c r="AW353" s="135">
        <v>1.9019500000000002E-2</v>
      </c>
      <c r="AX353" s="135">
        <v>-1.2999999999999999E-2</v>
      </c>
      <c r="AY353" s="135">
        <v>-9.4999999999999998E-3</v>
      </c>
      <c r="AZ353" s="135">
        <v>-1.9099999999999999E-2</v>
      </c>
      <c r="BA353" s="135">
        <v>-1.5100000000000001E-2</v>
      </c>
      <c r="BB353" s="135">
        <v>-3.3999999999999998E-3</v>
      </c>
      <c r="BC353" s="135">
        <v>-2.3999999999999998E-3</v>
      </c>
      <c r="BD353" s="135">
        <v>-2.2499999999999999E-2</v>
      </c>
      <c r="BE353" s="135">
        <v>-8.8000000000000005E-3</v>
      </c>
      <c r="BF353" s="135">
        <v>-9.1999999999999998E-3</v>
      </c>
      <c r="BG353" s="135">
        <v>1.6216600000000001E-2</v>
      </c>
      <c r="BH353" s="135">
        <v>-9.3999999999999986E-3</v>
      </c>
      <c r="BI353" s="135">
        <v>-6.5000000000000006E-3</v>
      </c>
      <c r="BJ353" s="135">
        <v>5.5560000000000002E-3</v>
      </c>
      <c r="BK353" s="135">
        <v>-2.0199999999999999E-2</v>
      </c>
      <c r="BL353" s="135">
        <v>-2.8899999999999999E-2</v>
      </c>
      <c r="BM353" s="135">
        <v>-2.8199999999999999E-2</v>
      </c>
    </row>
    <row r="354" spans="1:65">
      <c r="A354">
        <v>31</v>
      </c>
      <c r="B354" s="128" t="s">
        <v>2234</v>
      </c>
      <c r="C354" s="137">
        <v>9.975669999999999E-3</v>
      </c>
      <c r="D354" s="137">
        <v>2.3999999999999998E-3</v>
      </c>
      <c r="E354" s="137">
        <v>9.975669999999999E-3</v>
      </c>
      <c r="F354" s="137">
        <v>-2.9352679999999999E-2</v>
      </c>
      <c r="G354" s="137">
        <v>9.9648499999999991E-3</v>
      </c>
      <c r="H354" s="137">
        <v>0.01</v>
      </c>
      <c r="I354" s="137">
        <v>1.3383130000000021E-2</v>
      </c>
      <c r="J354" s="137">
        <v>5.0000000000000001E-3</v>
      </c>
      <c r="K354" s="137">
        <v>4.5397659737671497E-3</v>
      </c>
      <c r="L354" s="137">
        <v>4.7401502313255683E-3</v>
      </c>
      <c r="M354" s="137">
        <v>9.5999999999999992E-3</v>
      </c>
      <c r="N354" s="137">
        <v>1.1599999999999999E-2</v>
      </c>
      <c r="O354" s="137">
        <v>1.14E-2</v>
      </c>
      <c r="P354" s="137">
        <v>1.14E-2</v>
      </c>
      <c r="Q354" s="137">
        <v>1.0699999999999999E-2</v>
      </c>
      <c r="R354" s="137">
        <v>9.2999999999999992E-3</v>
      </c>
      <c r="S354" s="137">
        <v>8.5671603836594556E-3</v>
      </c>
      <c r="T354" s="137">
        <v>3.8528202408227852E-3</v>
      </c>
      <c r="U354" s="137">
        <v>6.7090393832269779E-3</v>
      </c>
      <c r="V354" s="137">
        <v>-8.7163950501256693E-4</v>
      </c>
      <c r="W354" s="137">
        <v>1.2233122224821541E-2</v>
      </c>
      <c r="X354" s="137">
        <v>9.8933151674522879E-3</v>
      </c>
      <c r="Y354" s="137">
        <v>1.044998590746804E-2</v>
      </c>
      <c r="Z354" s="137">
        <v>2.712558954365285E-4</v>
      </c>
      <c r="AA354" s="137">
        <v>1.0250934604483669E-2</v>
      </c>
      <c r="AB354" s="137">
        <v>8.8878599180540422E-3</v>
      </c>
      <c r="AC354" s="137">
        <v>9.7970000000000002E-3</v>
      </c>
      <c r="AD354" s="137">
        <v>1.29129E-2</v>
      </c>
      <c r="AE354" s="141">
        <f t="shared" si="1"/>
        <v>9.975669999999999E-3</v>
      </c>
      <c r="AF354" s="137">
        <v>-5.0000000000000001E-3</v>
      </c>
      <c r="AG354" s="137">
        <v>3.434E-3</v>
      </c>
      <c r="AH354" s="137">
        <v>4.7470000000000004E-3</v>
      </c>
      <c r="AI354" s="137">
        <v>-1.03E-2</v>
      </c>
      <c r="AJ354" s="137">
        <v>-1.9199999999999998E-2</v>
      </c>
      <c r="AK354" s="137">
        <v>-7.1000000000000004E-3</v>
      </c>
      <c r="AL354" s="137">
        <v>-3.0000000000000001E-3</v>
      </c>
      <c r="AM354" s="137">
        <v>-1.2699999999999999E-2</v>
      </c>
      <c r="AN354" s="137">
        <v>1.19119E-2</v>
      </c>
      <c r="AO354" s="137">
        <v>1.14114E-2</v>
      </c>
      <c r="AP354" s="137">
        <v>-1.44E-2</v>
      </c>
      <c r="AQ354" s="137">
        <v>2.5240000000000002E-3</v>
      </c>
      <c r="AR354" s="137">
        <v>-4.5999999999999999E-3</v>
      </c>
      <c r="AS354" s="137">
        <v>-5.7000000000000002E-3</v>
      </c>
      <c r="AT354" s="141">
        <f t="shared" si="3"/>
        <v>9.975669999999999E-3</v>
      </c>
      <c r="AU354" s="137">
        <v>-4.7000000000000002E-3</v>
      </c>
      <c r="AV354" s="137">
        <v>3.82382E-2</v>
      </c>
      <c r="AW354" s="137">
        <v>2.3022999999999998E-2</v>
      </c>
      <c r="AX354" s="137">
        <v>-1.7500000000000002E-2</v>
      </c>
      <c r="AY354" s="137">
        <v>-4.7300000000000002E-2</v>
      </c>
      <c r="AZ354" s="137">
        <v>-6.9699999999999998E-2</v>
      </c>
      <c r="BA354" s="137">
        <v>-5.6399999999999999E-2</v>
      </c>
      <c r="BB354" s="137">
        <v>-4.7600000000000003E-2</v>
      </c>
      <c r="BC354" s="137">
        <v>-4.6899999999999997E-2</v>
      </c>
      <c r="BD354" s="137">
        <v>-6.3899999999999998E-2</v>
      </c>
      <c r="BE354" s="137">
        <v>-6.2399999999999997E-2</v>
      </c>
      <c r="BF354" s="137">
        <v>-5.0500000000000003E-2</v>
      </c>
      <c r="BG354" s="137">
        <v>-8.2699999999999996E-2</v>
      </c>
      <c r="BH354" s="137">
        <v>-9.7100000000000006E-2</v>
      </c>
      <c r="BI354" s="137">
        <v>-6.3600000000000004E-2</v>
      </c>
      <c r="BJ354" s="137">
        <v>-2.81E-2</v>
      </c>
      <c r="BK354" s="137">
        <v>-3.8600000000000002E-2</v>
      </c>
      <c r="BL354" s="137">
        <v>-6.2800000000000009E-2</v>
      </c>
      <c r="BM354" s="137">
        <v>-6.88E-2</v>
      </c>
    </row>
    <row r="355" spans="1:65">
      <c r="A355">
        <v>30</v>
      </c>
      <c r="B355" s="128" t="s">
        <v>2235</v>
      </c>
      <c r="C355" s="135">
        <v>9.1776899999999988E-3</v>
      </c>
      <c r="D355" s="135">
        <v>2.8E-3</v>
      </c>
      <c r="E355" s="135">
        <v>9.1598800000000005E-3</v>
      </c>
      <c r="F355" s="135">
        <v>0.12539322999999999</v>
      </c>
      <c r="G355" s="135">
        <v>-2.4122589999999999E-2</v>
      </c>
      <c r="H355" s="135">
        <v>9.1999999999999998E-3</v>
      </c>
      <c r="I355" s="135">
        <v>1.093381138089411E-2</v>
      </c>
      <c r="J355" s="135">
        <v>1.2E-2</v>
      </c>
      <c r="K355" s="135">
        <v>1.1563736914065301E-2</v>
      </c>
      <c r="L355" s="135">
        <v>1.167417224975109E-2</v>
      </c>
      <c r="M355" s="135">
        <v>1.14E-2</v>
      </c>
      <c r="N355" s="135">
        <v>1.17E-2</v>
      </c>
      <c r="O355" s="135">
        <v>1.2500000000000001E-2</v>
      </c>
      <c r="P355" s="135">
        <v>1.1299999999999999E-2</v>
      </c>
      <c r="Q355" s="135">
        <v>1.09E-2</v>
      </c>
      <c r="R355" s="135">
        <v>1.14E-2</v>
      </c>
      <c r="S355" s="135">
        <v>1.1888371864233751E-2</v>
      </c>
      <c r="T355" s="135">
        <v>7.9554073706888939E-3</v>
      </c>
      <c r="U355" s="135">
        <v>7.9732925306466029E-3</v>
      </c>
      <c r="V355" s="135">
        <v>1.043301110092831E-2</v>
      </c>
      <c r="W355" s="135">
        <v>1.1358887228099411E-2</v>
      </c>
      <c r="X355" s="135">
        <v>2.4422976759721489E-3</v>
      </c>
      <c r="Y355" s="135">
        <v>1.4670669868387391E-2</v>
      </c>
      <c r="Z355" s="135">
        <v>3.9570314003458673E-3</v>
      </c>
      <c r="AA355" s="135">
        <v>1.144217687074844E-2</v>
      </c>
      <c r="AB355" s="135">
        <v>9.3685662999567071E-3</v>
      </c>
      <c r="AC355" s="135">
        <v>8.9960000000000005E-3</v>
      </c>
      <c r="AD355" s="135">
        <v>8.6929999999999993E-3</v>
      </c>
      <c r="AE355" s="141">
        <f t="shared" si="1"/>
        <v>9.1776899999999988E-3</v>
      </c>
      <c r="AF355" s="135">
        <v>2.8931499999999999E-2</v>
      </c>
      <c r="AG355" s="135">
        <v>2.4326400000000001E-2</v>
      </c>
      <c r="AH355" s="135">
        <v>3.3436400000000012E-2</v>
      </c>
      <c r="AI355" s="135">
        <v>4.2346099999999998E-2</v>
      </c>
      <c r="AJ355" s="135">
        <v>6.0065300000000002E-2</v>
      </c>
      <c r="AK355" s="135">
        <v>2.8130499999999999E-2</v>
      </c>
      <c r="AL355" s="135">
        <v>4.1745299999999999E-2</v>
      </c>
      <c r="AM355" s="135">
        <v>6.4770399999999992E-2</v>
      </c>
      <c r="AN355" s="135">
        <v>1.3129999999999999E-3</v>
      </c>
      <c r="AO355" s="135">
        <v>1.13122E-2</v>
      </c>
      <c r="AP355" s="135">
        <v>4.2245900000000003E-2</v>
      </c>
      <c r="AQ355" s="135">
        <v>-8.0000000000000002E-3</v>
      </c>
      <c r="AR355" s="135">
        <v>-2.3699999999999999E-2</v>
      </c>
      <c r="AS355" s="135">
        <v>7.8485399999999997E-2</v>
      </c>
      <c r="AT355" s="141">
        <f t="shared" si="3"/>
        <v>9.1776899999999988E-3</v>
      </c>
      <c r="AU355" s="135">
        <v>2.8731199999999998E-2</v>
      </c>
      <c r="AV355" s="135">
        <v>2.0021799999999999E-2</v>
      </c>
      <c r="AW355" s="135">
        <v>1.4716E-2</v>
      </c>
      <c r="AX355" s="135">
        <v>7.4080599999999996E-2</v>
      </c>
      <c r="AY355" s="135">
        <v>0.12611</v>
      </c>
      <c r="AZ355" s="135">
        <v>9.9409999999999998E-2</v>
      </c>
      <c r="BA355" s="135">
        <v>0.10641</v>
      </c>
      <c r="BB355" s="135">
        <v>0.14421</v>
      </c>
      <c r="BC355" s="135">
        <v>0.14491000000000001</v>
      </c>
      <c r="BD355" s="135">
        <v>0.11561</v>
      </c>
      <c r="BE355" s="135">
        <v>0.12331</v>
      </c>
      <c r="BF355" s="135">
        <v>0.13771</v>
      </c>
      <c r="BG355" s="135">
        <v>0.11311</v>
      </c>
      <c r="BH355" s="135">
        <v>0.10961</v>
      </c>
      <c r="BI355" s="135">
        <v>0.10310999999999999</v>
      </c>
      <c r="BJ355" s="135">
        <v>0.10131</v>
      </c>
      <c r="BK355" s="135">
        <v>0.11131000000000001</v>
      </c>
      <c r="BL355" s="135">
        <v>0.24192</v>
      </c>
      <c r="BM355" s="135">
        <v>0.13630999999999999</v>
      </c>
    </row>
    <row r="356" spans="1:65">
      <c r="A356">
        <v>29</v>
      </c>
      <c r="B356" s="128" t="s">
        <v>2236</v>
      </c>
      <c r="C356" s="137">
        <v>8.9631400000000014E-3</v>
      </c>
      <c r="D356" s="137">
        <v>5.6000000000000008E-3</v>
      </c>
      <c r="E356" s="137">
        <v>8.9452500000000001E-3</v>
      </c>
      <c r="F356" s="137">
        <v>5.3829099999999998E-2</v>
      </c>
      <c r="G356" s="137">
        <v>-1.9086209999999999E-2</v>
      </c>
      <c r="H356" s="137">
        <v>8.8999999999999999E-3</v>
      </c>
      <c r="I356" s="137">
        <v>1.085877876324459E-2</v>
      </c>
      <c r="J356" s="137">
        <v>1.18E-2</v>
      </c>
      <c r="K356" s="137">
        <v>1.16592585751083E-2</v>
      </c>
      <c r="L356" s="137">
        <v>1.1687315285918929E-2</v>
      </c>
      <c r="M356" s="137">
        <v>1.0999999999999999E-2</v>
      </c>
      <c r="N356" s="137">
        <v>7.4999999999999997E-3</v>
      </c>
      <c r="O356" s="137">
        <v>1.0800000000000001E-2</v>
      </c>
      <c r="P356" s="137">
        <v>1.0500000000000001E-2</v>
      </c>
      <c r="Q356" s="137">
        <v>1.04E-2</v>
      </c>
      <c r="R356" s="137">
        <v>1.01E-2</v>
      </c>
      <c r="S356" s="137">
        <v>1.085193617476587E-2</v>
      </c>
      <c r="T356" s="137">
        <v>6.0818621298230902E-3</v>
      </c>
      <c r="U356" s="137">
        <v>8.1967211606808199E-3</v>
      </c>
      <c r="V356" s="137">
        <v>1.1632834093268761E-2</v>
      </c>
      <c r="W356" s="137">
        <v>1.1170843854441561E-2</v>
      </c>
      <c r="X356" s="137">
        <v>1.4210020268816679E-2</v>
      </c>
      <c r="Y356" s="137">
        <v>8.3849968213569603E-3</v>
      </c>
      <c r="Z356" s="137">
        <v>1.621895226837489E-2</v>
      </c>
      <c r="AA356" s="137">
        <v>1.070693195917416E-2</v>
      </c>
      <c r="AB356" s="137">
        <v>9.6085829126319761E-3</v>
      </c>
      <c r="AC356" s="137">
        <v>8.8979999999999997E-3</v>
      </c>
      <c r="AD356" s="137">
        <v>1.11123E-2</v>
      </c>
      <c r="AE356" s="141">
        <f t="shared" si="1"/>
        <v>8.9631400000000014E-3</v>
      </c>
      <c r="AF356" s="137">
        <v>2.7230299999999999E-2</v>
      </c>
      <c r="AG356" s="137">
        <v>1.4516100000000001E-2</v>
      </c>
      <c r="AH356" s="137">
        <v>2.2625200000000002E-2</v>
      </c>
      <c r="AI356" s="137">
        <v>2.4226899999999999E-2</v>
      </c>
      <c r="AJ356" s="137">
        <v>3.2636400000000003E-2</v>
      </c>
      <c r="AK356" s="137">
        <v>4.7052300000000012E-2</v>
      </c>
      <c r="AL356" s="137">
        <v>1.75195E-2</v>
      </c>
      <c r="AM356" s="137">
        <v>2.2124600000000001E-2</v>
      </c>
      <c r="AN356" s="137">
        <v>2.7330400000000001E-2</v>
      </c>
      <c r="AO356" s="137">
        <v>1.0511700000000001E-2</v>
      </c>
      <c r="AP356" s="137">
        <v>6.7475199999999999E-2</v>
      </c>
      <c r="AQ356" s="137">
        <v>1.70189E-2</v>
      </c>
      <c r="AR356" s="137">
        <v>2.52281E-2</v>
      </c>
      <c r="AS356" s="137">
        <v>4.46497E-2</v>
      </c>
      <c r="AT356" s="141">
        <f t="shared" si="3"/>
        <v>8.9631400000000014E-3</v>
      </c>
      <c r="AU356" s="137">
        <v>3.2235899999999998E-2</v>
      </c>
      <c r="AV356" s="137">
        <v>4.2547399999999999E-2</v>
      </c>
      <c r="AW356" s="137">
        <v>2.52281E-2</v>
      </c>
      <c r="AX356" s="137">
        <v>4.3448399999999998E-2</v>
      </c>
      <c r="AY356" s="137">
        <v>3.20357E-2</v>
      </c>
      <c r="AZ356" s="137">
        <v>2.00222E-2</v>
      </c>
      <c r="BA356" s="137">
        <v>5.7363900000000002E-2</v>
      </c>
      <c r="BB356" s="137">
        <v>4.1245900000000002E-2</v>
      </c>
      <c r="BC356" s="137">
        <v>4.1746499999999999E-2</v>
      </c>
      <c r="BD356" s="137">
        <v>5.4160300000000001E-2</v>
      </c>
      <c r="BE356" s="137">
        <v>5.4160300000000001E-2</v>
      </c>
      <c r="BF356" s="137">
        <v>3.53394E-2</v>
      </c>
      <c r="BG356" s="137">
        <v>6.1668599999999997E-2</v>
      </c>
      <c r="BH356" s="137">
        <v>7.6585299999999995E-2</v>
      </c>
      <c r="BI356" s="137">
        <v>8.0389599999999992E-2</v>
      </c>
      <c r="BJ356" s="137">
        <v>7.5283900000000001E-2</v>
      </c>
      <c r="BK356" s="137">
        <v>4.6752000000000002E-2</v>
      </c>
      <c r="BL356" s="137">
        <v>7.91882E-2</v>
      </c>
      <c r="BM356" s="137">
        <v>4.2447199999999997E-2</v>
      </c>
    </row>
    <row r="357" spans="1:65">
      <c r="A357">
        <v>28</v>
      </c>
      <c r="B357" s="128" t="s">
        <v>2237</v>
      </c>
      <c r="C357" s="135">
        <v>9.6669000000000008E-3</v>
      </c>
      <c r="D357" s="135">
        <v>4.1999999999999997E-3</v>
      </c>
      <c r="E357" s="135">
        <v>9.6669000000000008E-3</v>
      </c>
      <c r="F357" s="135">
        <v>-4.7940889999999993E-2</v>
      </c>
      <c r="G357" s="135">
        <v>2.3175589999999999E-2</v>
      </c>
      <c r="H357" s="135">
        <v>9.7000000000000003E-3</v>
      </c>
      <c r="I357" s="135">
        <v>1.1766874131151409E-2</v>
      </c>
      <c r="J357" s="135">
        <v>1.14E-2</v>
      </c>
      <c r="K357" s="135">
        <v>1.11221677881999E-2</v>
      </c>
      <c r="L357" s="135">
        <v>1.118379664119562E-2</v>
      </c>
      <c r="M357" s="135">
        <v>1.5699999999999999E-2</v>
      </c>
      <c r="N357" s="135">
        <v>1.3899999999999999E-2</v>
      </c>
      <c r="O357" s="135">
        <v>1.3899999999999999E-2</v>
      </c>
      <c r="P357" s="135">
        <v>1.18E-2</v>
      </c>
      <c r="Q357" s="135">
        <v>1.11E-2</v>
      </c>
      <c r="R357" s="135">
        <v>9.1000000000000004E-3</v>
      </c>
      <c r="S357" s="135">
        <v>1.279464490676818E-2</v>
      </c>
      <c r="T357" s="135">
        <v>1.137292431487147E-2</v>
      </c>
      <c r="U357" s="135">
        <v>1.3451086117539649E-2</v>
      </c>
      <c r="V357" s="135">
        <v>1.4156730269618389E-2</v>
      </c>
      <c r="W357" s="135">
        <v>1.2075488504863291E-2</v>
      </c>
      <c r="X357" s="135">
        <v>1.265927153338486E-2</v>
      </c>
      <c r="Y357" s="135">
        <v>1.527152697274858E-2</v>
      </c>
      <c r="Z357" s="135">
        <v>-4.2418678703669546E-3</v>
      </c>
      <c r="AA357" s="135">
        <v>1.430222678239956E-2</v>
      </c>
      <c r="AB357" s="135">
        <v>9.4803272474683897E-3</v>
      </c>
      <c r="AC357" s="135">
        <v>9.5980000000000006E-3</v>
      </c>
      <c r="AD357" s="135">
        <v>1.942E-2</v>
      </c>
      <c r="AE357" s="141">
        <f t="shared" si="1"/>
        <v>9.6669000000000008E-3</v>
      </c>
      <c r="AF357" s="135">
        <v>-1.1999999999999999E-3</v>
      </c>
      <c r="AG357" s="135">
        <v>6.2629999999999986E-3</v>
      </c>
      <c r="AH357" s="135">
        <v>2.1622300000000001E-2</v>
      </c>
      <c r="AI357" s="135">
        <v>-4.3E-3</v>
      </c>
      <c r="AJ357" s="135">
        <v>-1.04E-2</v>
      </c>
      <c r="AK357" s="135">
        <v>-1.47E-2</v>
      </c>
      <c r="AL357" s="135">
        <v>1.9189999999999999E-3</v>
      </c>
      <c r="AM357" s="135">
        <v>-3.3999999999999998E-3</v>
      </c>
      <c r="AN357" s="135">
        <v>2.1210000000000001E-3</v>
      </c>
      <c r="AO357" s="135">
        <v>1.18122E-2</v>
      </c>
      <c r="AP357" s="135">
        <v>-2.2000000000000001E-3</v>
      </c>
      <c r="AQ357" s="135">
        <v>3.9399999999999999E-3</v>
      </c>
      <c r="AR357" s="135">
        <v>-1.4E-3</v>
      </c>
      <c r="AS357" s="135">
        <v>-2.0899999999999998E-2</v>
      </c>
      <c r="AT357" s="141">
        <f t="shared" si="3"/>
        <v>9.6669000000000008E-3</v>
      </c>
      <c r="AU357" s="135">
        <v>-3.2000000000000002E-3</v>
      </c>
      <c r="AV357" s="135">
        <v>1.0811100000000001E-2</v>
      </c>
      <c r="AW357" s="135">
        <v>1.01104E-2</v>
      </c>
      <c r="AX357" s="135">
        <v>-2.2100000000000002E-2</v>
      </c>
      <c r="AY357" s="135">
        <v>4.0410000000000003E-3</v>
      </c>
      <c r="AZ357" s="135">
        <v>-3.09E-2</v>
      </c>
      <c r="BA357" s="135">
        <v>-1.9199999999999998E-2</v>
      </c>
      <c r="BB357" s="135">
        <v>-4.0800000000000003E-2</v>
      </c>
      <c r="BC357" s="135">
        <v>-4.0199999999999993E-2</v>
      </c>
      <c r="BD357" s="135">
        <v>-5.62E-2</v>
      </c>
      <c r="BE357" s="135">
        <v>-5.6900000000000013E-2</v>
      </c>
      <c r="BF357" s="135">
        <v>-3.5799999999999998E-2</v>
      </c>
      <c r="BG357" s="135">
        <v>-5.1999999999999998E-2</v>
      </c>
      <c r="BH357" s="135">
        <v>-7.3899999999999993E-2</v>
      </c>
      <c r="BI357" s="135">
        <v>-8.3100000000000007E-2</v>
      </c>
      <c r="BJ357" s="135">
        <v>-3.78E-2</v>
      </c>
      <c r="BK357" s="135">
        <v>1.5916400000000001E-2</v>
      </c>
      <c r="BL357" s="135">
        <v>-8.0199999999999994E-2</v>
      </c>
      <c r="BM357" s="135">
        <v>-3.6700000000000003E-2</v>
      </c>
    </row>
    <row r="358" spans="1:65">
      <c r="A358">
        <v>27</v>
      </c>
      <c r="B358" s="128" t="s">
        <v>2238</v>
      </c>
      <c r="C358" s="137">
        <v>8.0199599999999996E-3</v>
      </c>
      <c r="D358" s="137">
        <v>8.3000000000000001E-3</v>
      </c>
      <c r="E358" s="137">
        <v>8.0020000000000004E-3</v>
      </c>
      <c r="F358" s="137">
        <v>9.9234199999999988E-3</v>
      </c>
      <c r="G358" s="137">
        <v>6.0159499999999999E-3</v>
      </c>
      <c r="H358" s="137">
        <v>8.0000000000000002E-3</v>
      </c>
      <c r="I358" s="137">
        <v>9.3244977835473808E-3</v>
      </c>
      <c r="J358" s="137">
        <v>1.01E-2</v>
      </c>
      <c r="K358" s="137">
        <v>9.7765881385816194E-3</v>
      </c>
      <c r="L358" s="137">
        <v>9.8999061794349252E-3</v>
      </c>
      <c r="M358" s="137">
        <v>2.35E-2</v>
      </c>
      <c r="N358" s="137">
        <v>1.2200000000000001E-2</v>
      </c>
      <c r="O358" s="137">
        <v>1.12E-2</v>
      </c>
      <c r="P358" s="137">
        <v>1.0999999999999999E-2</v>
      </c>
      <c r="Q358" s="137">
        <v>9.1999999999999998E-3</v>
      </c>
      <c r="R358" s="137">
        <v>8.5000000000000006E-3</v>
      </c>
      <c r="S358" s="137">
        <v>1.0677903873170139E-2</v>
      </c>
      <c r="T358" s="137">
        <v>1.1676642799666631E-2</v>
      </c>
      <c r="U358" s="137">
        <v>1.104351491533895E-2</v>
      </c>
      <c r="V358" s="137">
        <v>1.2695320010002399E-2</v>
      </c>
      <c r="W358" s="137">
        <v>1.0196430170147149E-2</v>
      </c>
      <c r="X358" s="137">
        <v>1.223333181787689E-2</v>
      </c>
      <c r="Y358" s="137">
        <v>1.5031621359681059E-2</v>
      </c>
      <c r="Z358" s="137">
        <v>8.3101003294701048E-3</v>
      </c>
      <c r="AA358" s="137">
        <v>2.1189586621344288E-2</v>
      </c>
      <c r="AB358" s="137">
        <v>8.6691586649641945E-3</v>
      </c>
      <c r="AC358" s="137">
        <v>7.9970000000000006E-3</v>
      </c>
      <c r="AD358" s="137">
        <v>2.7334000000000001E-2</v>
      </c>
      <c r="AE358" s="141">
        <f t="shared" si="1"/>
        <v>8.0199599999999996E-3</v>
      </c>
      <c r="AF358" s="137">
        <v>1.47183E-2</v>
      </c>
      <c r="AG358" s="137">
        <v>4.3530000000000001E-3</v>
      </c>
      <c r="AH358" s="137">
        <v>3.0638200000000001E-2</v>
      </c>
      <c r="AI358" s="137">
        <v>-7.000000000000001E-4</v>
      </c>
      <c r="AJ358" s="137">
        <v>-4.4000000000000003E-3</v>
      </c>
      <c r="AK358" s="137">
        <v>9.2115000000000009E-3</v>
      </c>
      <c r="AL358" s="137">
        <v>5.568E-3</v>
      </c>
      <c r="AM358" s="137">
        <v>3.441E-3</v>
      </c>
      <c r="AN358" s="137">
        <v>4.3530000000000001E-3</v>
      </c>
      <c r="AO358" s="137">
        <v>1.10136E-2</v>
      </c>
      <c r="AP358" s="137">
        <v>-5.0500000000000003E-2</v>
      </c>
      <c r="AQ358" s="137">
        <v>4.7590000000000002E-3</v>
      </c>
      <c r="AR358" s="137">
        <v>8.1000000000000006E-4</v>
      </c>
      <c r="AS358" s="137">
        <v>2.45305E-2</v>
      </c>
      <c r="AT358" s="141">
        <f t="shared" si="3"/>
        <v>8.0199599999999996E-3</v>
      </c>
      <c r="AU358" s="137">
        <v>8.6105999999999995E-3</v>
      </c>
      <c r="AV358" s="137">
        <v>-8.2500000000000004E-2</v>
      </c>
      <c r="AW358" s="137">
        <v>-3.8399999999999997E-2</v>
      </c>
      <c r="AX358" s="137">
        <v>1.4518E-2</v>
      </c>
      <c r="AY358" s="137">
        <v>8.1099999999999992E-3</v>
      </c>
      <c r="AZ358" s="137">
        <v>3.9480000000000001E-3</v>
      </c>
      <c r="BA358" s="137">
        <v>2.8935900000000001E-2</v>
      </c>
      <c r="BB358" s="137">
        <v>1.96244E-2</v>
      </c>
      <c r="BC358" s="137">
        <v>2.0024799999999999E-2</v>
      </c>
      <c r="BD358" s="137">
        <v>-1.06E-2</v>
      </c>
      <c r="BE358" s="137">
        <v>-7.7000000000000002E-3</v>
      </c>
      <c r="BF358" s="137">
        <v>3.6144900000000001E-2</v>
      </c>
      <c r="BG358" s="137">
        <v>5.8709999999999986E-3</v>
      </c>
      <c r="BH358" s="137">
        <v>-1.49E-2</v>
      </c>
      <c r="BI358" s="137">
        <v>7.7999999999999999E-4</v>
      </c>
      <c r="BJ358" s="137">
        <v>3.2840800000000003E-2</v>
      </c>
      <c r="BK358" s="137">
        <v>3.1839600000000003E-2</v>
      </c>
      <c r="BL358" s="137">
        <v>-2.5700000000000001E-2</v>
      </c>
      <c r="BM358" s="137">
        <v>5.2639999999999996E-3</v>
      </c>
    </row>
    <row r="359" spans="1:65">
      <c r="A359">
        <v>26</v>
      </c>
      <c r="B359" s="128" t="s">
        <v>2239</v>
      </c>
      <c r="C359" s="135">
        <v>8.33477E-3</v>
      </c>
      <c r="D359" s="135">
        <v>1.6000000000000001E-3</v>
      </c>
      <c r="E359" s="135">
        <v>8.3167399999999995E-3</v>
      </c>
      <c r="F359" s="135">
        <v>-7.0835499999999992E-3</v>
      </c>
      <c r="G359" s="135">
        <v>2.5886500000000001E-3</v>
      </c>
      <c r="H359" s="135">
        <v>8.3000000000000001E-3</v>
      </c>
      <c r="I359" s="135">
        <v>9.530881799939106E-3</v>
      </c>
      <c r="J359" s="135">
        <v>0.01</v>
      </c>
      <c r="K359" s="135">
        <v>9.6365513110734397E-3</v>
      </c>
      <c r="L359" s="135">
        <v>9.7527641179182556E-3</v>
      </c>
      <c r="M359" s="135">
        <v>9.7999999999999997E-3</v>
      </c>
      <c r="N359" s="135">
        <v>1.2E-2</v>
      </c>
      <c r="O359" s="135">
        <v>1.12E-2</v>
      </c>
      <c r="P359" s="135">
        <v>1.09E-2</v>
      </c>
      <c r="Q359" s="135">
        <v>9.4000000000000004E-3</v>
      </c>
      <c r="R359" s="135">
        <v>8.5000000000000006E-3</v>
      </c>
      <c r="S359" s="135">
        <v>1.091843340790777E-2</v>
      </c>
      <c r="T359" s="135">
        <v>1.251243326681983E-2</v>
      </c>
      <c r="U359" s="135">
        <v>1.0457070684855021E-2</v>
      </c>
      <c r="V359" s="135">
        <v>1.2027422472522529E-2</v>
      </c>
      <c r="W359" s="135">
        <v>1.0585631721091501E-2</v>
      </c>
      <c r="X359" s="135">
        <v>1.1472518882263531E-2</v>
      </c>
      <c r="Y359" s="135">
        <v>1.55588413012866E-2</v>
      </c>
      <c r="Z359" s="135">
        <v>6.6788882881882996E-3</v>
      </c>
      <c r="AA359" s="135">
        <v>8.4753197044780126E-3</v>
      </c>
      <c r="AB359" s="135">
        <v>8.8438476638049816E-3</v>
      </c>
      <c r="AC359" s="135">
        <v>8.1969999999999994E-3</v>
      </c>
      <c r="AD359" s="135">
        <v>1.23147E-2</v>
      </c>
      <c r="AE359" s="141">
        <f t="shared" si="1"/>
        <v>8.33477E-3</v>
      </c>
      <c r="AF359" s="135">
        <v>2.3270000000000001E-3</v>
      </c>
      <c r="AG359" s="135">
        <v>5.1600000000000014E-3</v>
      </c>
      <c r="AH359" s="135">
        <v>1.45173E-2</v>
      </c>
      <c r="AI359" s="135">
        <v>1.7721199999999999E-2</v>
      </c>
      <c r="AJ359" s="135">
        <v>2.3428000000000001E-2</v>
      </c>
      <c r="AK359" s="135">
        <v>9.4111999999999998E-3</v>
      </c>
      <c r="AL359" s="135">
        <v>2.7332800000000001E-2</v>
      </c>
      <c r="AM359" s="135">
        <v>3.98477E-2</v>
      </c>
      <c r="AN359" s="135">
        <v>1.7220599999999999E-2</v>
      </c>
      <c r="AO359" s="135">
        <v>1.09131E-2</v>
      </c>
      <c r="AP359" s="135">
        <v>-1.04E-2</v>
      </c>
      <c r="AQ359" s="135">
        <v>1.3816500000000001E-2</v>
      </c>
      <c r="AR359" s="135">
        <v>1.9423300000000001E-2</v>
      </c>
      <c r="AS359" s="135">
        <v>2.87344E-2</v>
      </c>
      <c r="AT359" s="141">
        <f t="shared" si="3"/>
        <v>8.33477E-3</v>
      </c>
      <c r="AU359" s="135">
        <v>1.48177E-2</v>
      </c>
      <c r="AV359" s="135">
        <v>4.9459200000000002E-2</v>
      </c>
      <c r="AW359" s="135">
        <v>2.8434000000000001E-2</v>
      </c>
      <c r="AX359" s="135">
        <v>1.7621100000000001E-2</v>
      </c>
      <c r="AY359" s="135">
        <v>-1E-3</v>
      </c>
      <c r="AZ359" s="135">
        <v>3.0536500000000001E-2</v>
      </c>
      <c r="BA359" s="135">
        <v>6.6779999999999999E-3</v>
      </c>
      <c r="BB359" s="135">
        <v>-7.7000000000000002E-3</v>
      </c>
      <c r="BC359" s="135">
        <v>-7.3000000000000001E-3</v>
      </c>
      <c r="BD359" s="135">
        <v>-5.9999999999999995E-4</v>
      </c>
      <c r="BE359" s="135">
        <v>-1.4E-3</v>
      </c>
      <c r="BF359" s="135">
        <v>1.7621000000000001E-2</v>
      </c>
      <c r="BG359" s="135">
        <v>3.8646300000000001E-2</v>
      </c>
      <c r="BH359" s="135">
        <v>7.6091100000000009E-2</v>
      </c>
      <c r="BI359" s="135">
        <v>2.06246E-2</v>
      </c>
      <c r="BJ359" s="135">
        <v>5.7679999999999997E-3</v>
      </c>
      <c r="BK359" s="135">
        <v>3.8449999999999999E-3</v>
      </c>
      <c r="BL359" s="135">
        <v>-5.62E-2</v>
      </c>
      <c r="BM359" s="135">
        <v>4.7549999999999997E-3</v>
      </c>
    </row>
    <row r="360" spans="1:65">
      <c r="A360">
        <v>25</v>
      </c>
      <c r="B360" s="128" t="s">
        <v>2240</v>
      </c>
      <c r="C360" s="137">
        <v>8.8743299999999997E-3</v>
      </c>
      <c r="D360" s="137">
        <v>3.8E-3</v>
      </c>
      <c r="E360" s="137">
        <v>8.8743299999999997E-3</v>
      </c>
      <c r="F360" s="137">
        <v>-1.703205E-2</v>
      </c>
      <c r="G360" s="137">
        <v>3.5146709999999998E-2</v>
      </c>
      <c r="H360" s="137">
        <v>8.8999999999999999E-3</v>
      </c>
      <c r="I360" s="137">
        <v>9.8855625574056916E-3</v>
      </c>
      <c r="J360" s="137">
        <v>1.17E-2</v>
      </c>
      <c r="K360" s="137">
        <v>1.13316250675393E-2</v>
      </c>
      <c r="L360" s="137">
        <v>1.146093842821605E-2</v>
      </c>
      <c r="M360" s="137">
        <v>5.0000000000000001E-3</v>
      </c>
      <c r="N360" s="137">
        <v>0.01</v>
      </c>
      <c r="O360" s="137">
        <v>1.03E-2</v>
      </c>
      <c r="P360" s="137">
        <v>9.9000000000000008E-3</v>
      </c>
      <c r="Q360" s="137">
        <v>9.4000000000000004E-3</v>
      </c>
      <c r="R360" s="137">
        <v>8.6999999999999994E-3</v>
      </c>
      <c r="S360" s="137">
        <v>1.032698397119591E-2</v>
      </c>
      <c r="T360" s="137">
        <v>1.164306047626296E-2</v>
      </c>
      <c r="U360" s="137">
        <v>7.1973012003645476E-3</v>
      </c>
      <c r="V360" s="137">
        <v>6.2084224439493676E-3</v>
      </c>
      <c r="W360" s="137">
        <v>1.154746720635247E-2</v>
      </c>
      <c r="X360" s="137">
        <v>6.7408224394129856E-3</v>
      </c>
      <c r="Y360" s="137">
        <v>9.4789545352196303E-3</v>
      </c>
      <c r="Z360" s="137">
        <v>1.922894100063921E-2</v>
      </c>
      <c r="AA360" s="137">
        <v>2.29798325616315E-4</v>
      </c>
      <c r="AB360" s="137">
        <v>1.0015973434162729E-2</v>
      </c>
      <c r="AC360" s="137">
        <v>8.8979999999999997E-3</v>
      </c>
      <c r="AD360" s="137">
        <v>8.5950000000000002E-3</v>
      </c>
      <c r="AE360" s="137">
        <v>2.3249999999999998E-3</v>
      </c>
      <c r="AF360" s="137">
        <v>-2.0500000000000001E-2</v>
      </c>
      <c r="AG360" s="137">
        <v>-5.6999999999999993E-3</v>
      </c>
      <c r="AH360" s="137">
        <v>3.16356E-2</v>
      </c>
      <c r="AI360" s="137">
        <v>-2.1499999999999998E-2</v>
      </c>
      <c r="AJ360" s="137">
        <v>-3.5799999999999998E-2</v>
      </c>
      <c r="AK360" s="137">
        <v>-3.6200000000000003E-2</v>
      </c>
      <c r="AL360" s="137">
        <v>-4.0500000000000001E-2</v>
      </c>
      <c r="AM360" s="137">
        <v>-7.2499999999999995E-2</v>
      </c>
      <c r="AN360" s="137">
        <v>-2.35E-2</v>
      </c>
      <c r="AO360" s="137">
        <v>9.9111000000000008E-3</v>
      </c>
      <c r="AP360" s="137">
        <v>-3.8899999999999997E-2</v>
      </c>
      <c r="AQ360" s="137">
        <v>-9.4999999999999998E-3</v>
      </c>
      <c r="AR360" s="137">
        <v>-2.7699999999999999E-2</v>
      </c>
      <c r="AS360" s="137">
        <v>-3.7600000000000001E-2</v>
      </c>
      <c r="AT360" s="141">
        <f t="shared" si="3"/>
        <v>8.8743299999999997E-3</v>
      </c>
      <c r="AU360" s="137">
        <v>-3.8699999999999998E-2</v>
      </c>
      <c r="AV360" s="137">
        <v>-0.1066</v>
      </c>
      <c r="AW360" s="137">
        <v>-5.1200000000000002E-2</v>
      </c>
      <c r="AX360" s="137">
        <v>-3.78E-2</v>
      </c>
      <c r="AY360" s="137">
        <v>-6.6600000000000006E-2</v>
      </c>
      <c r="AZ360" s="137">
        <v>-5.45E-2</v>
      </c>
      <c r="BA360" s="137">
        <v>-4.7199999999999999E-2</v>
      </c>
      <c r="BB360" s="137">
        <v>-5.9400000000000001E-2</v>
      </c>
      <c r="BC360" s="137">
        <v>-5.8799999999999998E-2</v>
      </c>
      <c r="BD360" s="137">
        <v>-6.1600000000000002E-2</v>
      </c>
      <c r="BE360" s="137">
        <v>-6.0999999999999999E-2</v>
      </c>
      <c r="BF360" s="137">
        <v>-4.9799999999999997E-2</v>
      </c>
      <c r="BG360" s="137">
        <v>-5.8999999999999997E-2</v>
      </c>
      <c r="BH360" s="137">
        <v>2.5279999999999999E-3</v>
      </c>
      <c r="BI360" s="137">
        <v>-4.7399999999999998E-2</v>
      </c>
      <c r="BJ360" s="137">
        <v>-4.6500000000000007E-2</v>
      </c>
      <c r="BK360" s="137">
        <v>-3.9899999999999998E-2</v>
      </c>
      <c r="BL360" s="137">
        <v>-9.1400000000000009E-2</v>
      </c>
      <c r="BM360" s="137">
        <v>-5.0799999999999998E-2</v>
      </c>
    </row>
    <row r="361" spans="1:65">
      <c r="A361">
        <v>24</v>
      </c>
      <c r="B361" s="128" t="s">
        <v>2241</v>
      </c>
      <c r="C361" s="135">
        <v>8.3334699999999991E-3</v>
      </c>
      <c r="D361" s="135">
        <v>4.5999999999999999E-3</v>
      </c>
      <c r="E361" s="135">
        <v>8.3244200000000008E-3</v>
      </c>
      <c r="F361" s="135">
        <v>-3.0384149999999999E-2</v>
      </c>
      <c r="G361" s="135">
        <v>1.3496269999999999E-2</v>
      </c>
      <c r="H361" s="135">
        <v>8.3000000000000001E-3</v>
      </c>
      <c r="I361" s="135">
        <v>1.0349009135005799E-2</v>
      </c>
      <c r="J361" s="135">
        <v>9.7000000000000003E-3</v>
      </c>
      <c r="K361" s="135">
        <v>9.3607644172779593E-3</v>
      </c>
      <c r="L361" s="135">
        <v>9.4821669530216202E-3</v>
      </c>
      <c r="M361" s="135">
        <v>8.6E-3</v>
      </c>
      <c r="N361" s="135">
        <v>9.4000000000000004E-3</v>
      </c>
      <c r="O361" s="135">
        <v>1.2200000000000001E-2</v>
      </c>
      <c r="P361" s="135">
        <v>9.4000000000000004E-3</v>
      </c>
      <c r="Q361" s="135">
        <v>8.8000000000000005E-3</v>
      </c>
      <c r="R361" s="135">
        <v>8.2000000000000007E-3</v>
      </c>
      <c r="S361" s="135">
        <v>8.9424855110729062E-3</v>
      </c>
      <c r="T361" s="135">
        <v>8.6271028377096215E-3</v>
      </c>
      <c r="U361" s="135">
        <v>3.761141258200817E-3</v>
      </c>
      <c r="V361" s="135">
        <v>2.0675236566836119E-3</v>
      </c>
      <c r="W361" s="135">
        <v>1.015475662509191E-2</v>
      </c>
      <c r="X361" s="135">
        <v>1.027383788991543E-2</v>
      </c>
      <c r="Y361" s="135">
        <v>1.3765990280208969E-2</v>
      </c>
      <c r="Z361" s="135">
        <v>-3.179233205594878E-3</v>
      </c>
      <c r="AA361" s="135">
        <v>9.1450084690598565E-3</v>
      </c>
      <c r="AB361" s="135">
        <v>8.0301313128603325E-3</v>
      </c>
      <c r="AC361" s="135">
        <v>8.1969999999999994E-3</v>
      </c>
      <c r="AD361" s="135">
        <v>1.0111999999999999E-2</v>
      </c>
      <c r="AE361" s="135">
        <v>7.7920000000000003E-3</v>
      </c>
      <c r="AF361" s="135">
        <v>1.44172E-2</v>
      </c>
      <c r="AG361" s="135">
        <v>6.3749999999999996E-3</v>
      </c>
      <c r="AH361" s="135">
        <v>1.9122900000000002E-2</v>
      </c>
      <c r="AI361" s="135">
        <v>-1.1000000000000001E-3</v>
      </c>
      <c r="AJ361" s="135">
        <v>-4.8999999999999998E-3</v>
      </c>
      <c r="AK361" s="135">
        <v>1.23147E-2</v>
      </c>
      <c r="AL361" s="135">
        <v>1.6920299999999999E-2</v>
      </c>
      <c r="AM361" s="135">
        <v>2.3127700000000001E-2</v>
      </c>
      <c r="AN361" s="135">
        <v>5.1600000000000014E-3</v>
      </c>
      <c r="AO361" s="135">
        <v>9.4111999999999998E-3</v>
      </c>
      <c r="AP361" s="135">
        <v>3.0349999999999999E-3</v>
      </c>
      <c r="AQ361" s="135">
        <v>-3.2000000000000002E-3</v>
      </c>
      <c r="AR361" s="135">
        <v>-1.4200000000000001E-2</v>
      </c>
      <c r="AS361" s="135">
        <v>7.7999999999999999E-4</v>
      </c>
      <c r="AT361" s="135">
        <v>-2.3E-3</v>
      </c>
      <c r="AU361" s="135">
        <v>2.4929900000000001E-2</v>
      </c>
      <c r="AV361" s="135">
        <v>-6.4699999999999994E-2</v>
      </c>
      <c r="AW361" s="135">
        <v>-2.92E-2</v>
      </c>
      <c r="AX361" s="135">
        <v>-8.6E-3</v>
      </c>
      <c r="AY361" s="135">
        <v>-1.0800000000000001E-2</v>
      </c>
      <c r="AZ361" s="135">
        <v>-2.0199999999999999E-2</v>
      </c>
      <c r="BA361" s="135">
        <v>1.1313500000000001E-2</v>
      </c>
      <c r="BB361" s="135">
        <v>-9.4000000000000004E-3</v>
      </c>
      <c r="BC361" s="135">
        <v>-8.8999999999999999E-3</v>
      </c>
      <c r="BD361" s="135">
        <v>-2.0199999999999999E-2</v>
      </c>
      <c r="BE361" s="135">
        <v>-1.24E-2</v>
      </c>
      <c r="BF361" s="135">
        <v>-2.3900000000000001E-2</v>
      </c>
      <c r="BG361" s="135">
        <v>-7.4000000000000003E-3</v>
      </c>
      <c r="BH361" s="135">
        <v>-1.7399999999999999E-2</v>
      </c>
      <c r="BI361" s="135">
        <v>-5.4600000000000003E-2</v>
      </c>
      <c r="BJ361" s="135">
        <v>-1.8599999999999998E-2</v>
      </c>
      <c r="BK361" s="135">
        <v>1.71205E-2</v>
      </c>
      <c r="BL361" s="135">
        <v>-6.1799999999999987E-2</v>
      </c>
      <c r="BM361" s="135">
        <v>1.08129E-2</v>
      </c>
    </row>
    <row r="362" spans="1:65">
      <c r="A362">
        <v>23</v>
      </c>
      <c r="B362" s="128" t="s">
        <v>2242</v>
      </c>
      <c r="C362" s="137">
        <v>7.8833699999999989E-3</v>
      </c>
      <c r="D362" s="137">
        <v>2.0999999999999999E-3</v>
      </c>
      <c r="E362" s="137">
        <v>7.8833699999999989E-3</v>
      </c>
      <c r="F362" s="137">
        <v>1.481153E-2</v>
      </c>
      <c r="G362" s="137">
        <v>6.0534949999999997E-2</v>
      </c>
      <c r="H362" s="137">
        <v>7.9000000000000008E-3</v>
      </c>
      <c r="I362" s="137">
        <v>9.0927792064938728E-3</v>
      </c>
      <c r="J362" s="137">
        <v>9.2999999999999992E-3</v>
      </c>
      <c r="K362" s="137">
        <v>8.9548315717533598E-3</v>
      </c>
      <c r="L362" s="137">
        <v>9.072955743184119E-3</v>
      </c>
      <c r="M362" s="137">
        <v>7.4000000000000003E-3</v>
      </c>
      <c r="N362" s="137">
        <v>9.7000000000000003E-3</v>
      </c>
      <c r="O362" s="137">
        <v>9.7000000000000003E-3</v>
      </c>
      <c r="P362" s="137">
        <v>0.01</v>
      </c>
      <c r="Q362" s="137">
        <v>8.3999999999999995E-3</v>
      </c>
      <c r="R362" s="137">
        <v>6.8999999999999999E-3</v>
      </c>
      <c r="S362" s="137">
        <v>8.9205548079325236E-3</v>
      </c>
      <c r="T362" s="137">
        <v>9.839019100287949E-3</v>
      </c>
      <c r="U362" s="137">
        <v>7.7989697432521146E-3</v>
      </c>
      <c r="V362" s="137">
        <v>5.7529543108880699E-3</v>
      </c>
      <c r="W362" s="137">
        <v>9.7812950444764457E-3</v>
      </c>
      <c r="X362" s="137">
        <v>8.5758197778278422E-3</v>
      </c>
      <c r="Y362" s="137">
        <v>1.080008142275091E-2</v>
      </c>
      <c r="Z362" s="137">
        <v>8.0274266941724459E-3</v>
      </c>
      <c r="AA362" s="137">
        <v>7.4886504228530706E-3</v>
      </c>
      <c r="AB362" s="137">
        <v>8.3423870419468433E-3</v>
      </c>
      <c r="AC362" s="137">
        <v>7.9989999999999992E-3</v>
      </c>
      <c r="AD362" s="137">
        <v>1.1915E-2</v>
      </c>
      <c r="AE362" s="137">
        <v>9.3118000000000003E-3</v>
      </c>
      <c r="AF362" s="137">
        <v>-8.8999999999999999E-3</v>
      </c>
      <c r="AG362" s="137">
        <v>-3.3E-3</v>
      </c>
      <c r="AH362" s="137">
        <v>2.8836500000000001E-2</v>
      </c>
      <c r="AI362" s="137">
        <v>1.8623500000000001E-2</v>
      </c>
      <c r="AJ362" s="137">
        <v>2.4731300000000001E-2</v>
      </c>
      <c r="AK362" s="137">
        <v>-8.0000000000000004E-4</v>
      </c>
      <c r="AL362" s="137">
        <v>1.4818700000000001E-2</v>
      </c>
      <c r="AM362" s="137">
        <v>2.1326899999999999E-2</v>
      </c>
      <c r="AN362" s="137">
        <v>4.2529999999999998E-3</v>
      </c>
      <c r="AO362" s="137">
        <v>1.00126E-2</v>
      </c>
      <c r="AP362" s="137">
        <v>3.5845299999999997E-2</v>
      </c>
      <c r="AQ362" s="137">
        <v>1.6821300000000001E-2</v>
      </c>
      <c r="AR362" s="137">
        <v>2.5732600000000001E-2</v>
      </c>
      <c r="AS362" s="137">
        <v>8.8999999999999995E-4</v>
      </c>
      <c r="AT362" s="137">
        <v>-9.1000000000000004E-3</v>
      </c>
      <c r="AU362" s="137">
        <v>1.6220499999999999E-2</v>
      </c>
      <c r="AV362" s="137">
        <v>-5.45E-2</v>
      </c>
      <c r="AW362" s="137">
        <v>-2.46E-2</v>
      </c>
      <c r="AX362" s="137">
        <v>2.4931600000000002E-2</v>
      </c>
      <c r="AY362" s="137">
        <v>1.9124200000000001E-2</v>
      </c>
      <c r="AZ362" s="137">
        <v>-1E-3</v>
      </c>
      <c r="BA362" s="137">
        <v>1.8223E-2</v>
      </c>
      <c r="BB362" s="137">
        <v>-6.8999999999999999E-3</v>
      </c>
      <c r="BC362" s="137">
        <v>-6.4000000000000003E-3</v>
      </c>
      <c r="BD362" s="137">
        <v>1.6821300000000001E-2</v>
      </c>
      <c r="BE362" s="137">
        <v>2.25285E-2</v>
      </c>
      <c r="BF362" s="137">
        <v>2.7735099999999999E-2</v>
      </c>
      <c r="BG362" s="137">
        <v>3.0379999999999999E-3</v>
      </c>
      <c r="BH362" s="137">
        <v>-2.69E-2</v>
      </c>
      <c r="BI362" s="137">
        <v>4.4549999999999998E-3</v>
      </c>
      <c r="BJ362" s="137">
        <v>8.2103999999999996E-3</v>
      </c>
      <c r="BK362" s="137">
        <v>7.4929999999999997E-3</v>
      </c>
      <c r="BL362" s="137">
        <v>-7.2400000000000006E-2</v>
      </c>
      <c r="BM362" s="137">
        <v>2.532E-3</v>
      </c>
    </row>
    <row r="363" spans="1:65">
      <c r="A363">
        <v>22</v>
      </c>
      <c r="B363" s="128" t="s">
        <v>2243</v>
      </c>
      <c r="C363" s="135">
        <v>9.0712199999999996E-3</v>
      </c>
      <c r="D363" s="135">
        <v>3.8E-3</v>
      </c>
      <c r="E363" s="135">
        <v>9.0712199999999996E-3</v>
      </c>
      <c r="F363" s="135">
        <v>3.0226490000000002E-2</v>
      </c>
      <c r="G363" s="135">
        <v>1.8564819999999999E-2</v>
      </c>
      <c r="H363" s="135">
        <v>9.1000000000000004E-3</v>
      </c>
      <c r="I363" s="135">
        <v>1.0005833213151851E-2</v>
      </c>
      <c r="J363" s="135">
        <v>1.15E-2</v>
      </c>
      <c r="K363" s="135">
        <v>1.11642154032112E-2</v>
      </c>
      <c r="L363" s="135">
        <v>1.130815277672559E-2</v>
      </c>
      <c r="M363" s="135">
        <v>1.18E-2</v>
      </c>
      <c r="N363" s="135">
        <v>1.1900000000000001E-2</v>
      </c>
      <c r="O363" s="135">
        <v>1.14E-2</v>
      </c>
      <c r="P363" s="135">
        <v>1.0699999999999999E-2</v>
      </c>
      <c r="Q363" s="135">
        <v>1.03E-2</v>
      </c>
      <c r="R363" s="135">
        <v>9.7000000000000003E-3</v>
      </c>
      <c r="S363" s="135">
        <v>1.065778240262572E-2</v>
      </c>
      <c r="T363" s="135">
        <v>1.197619738488487E-2</v>
      </c>
      <c r="U363" s="135">
        <v>7.197077784623529E-3</v>
      </c>
      <c r="V363" s="135">
        <v>5.1541002247910139E-3</v>
      </c>
      <c r="W363" s="135">
        <v>1.2411358346064549E-2</v>
      </c>
      <c r="X363" s="135">
        <v>9.4696953920336835E-3</v>
      </c>
      <c r="Y363" s="135">
        <v>1.435792702009042E-2</v>
      </c>
      <c r="Z363" s="135">
        <v>3.7756042749061969E-3</v>
      </c>
      <c r="AA363" s="135">
        <v>1.415750462758991E-2</v>
      </c>
      <c r="AB363" s="135">
        <v>9.463158000292779E-3</v>
      </c>
      <c r="AC363" s="135">
        <v>8.9969999999999998E-3</v>
      </c>
      <c r="AD363" s="135">
        <v>1.5917500000000001E-2</v>
      </c>
      <c r="AE363" s="135">
        <v>1.5517E-2</v>
      </c>
      <c r="AF363" s="135">
        <v>2.5227800000000002E-2</v>
      </c>
      <c r="AG363" s="135">
        <v>1.3014299999999999E-2</v>
      </c>
      <c r="AH363" s="135">
        <v>3.0433499999999999E-2</v>
      </c>
      <c r="AI363" s="135">
        <v>1.5116599999999999E-2</v>
      </c>
      <c r="AJ363" s="135">
        <v>1.90209E-2</v>
      </c>
      <c r="AK363" s="135">
        <v>7.0759999999999998E-3</v>
      </c>
      <c r="AL363" s="135">
        <v>9.9109000000000003E-3</v>
      </c>
      <c r="AM363" s="135">
        <v>9.11E-3</v>
      </c>
      <c r="AN363" s="135">
        <v>2.70297E-2</v>
      </c>
      <c r="AO363" s="135">
        <v>1.0711699999999999E-2</v>
      </c>
      <c r="AP363" s="135">
        <v>4.1846099999999997E-2</v>
      </c>
      <c r="AQ363" s="135">
        <v>2.51276E-2</v>
      </c>
      <c r="AR363" s="135">
        <v>4.1645899999999993E-2</v>
      </c>
      <c r="AS363" s="135">
        <v>2.9332199999999999E-2</v>
      </c>
      <c r="AT363" s="135">
        <v>2.0923000000000001E-2</v>
      </c>
      <c r="AU363" s="135">
        <v>1.39153E-2</v>
      </c>
      <c r="AV363" s="135">
        <v>5.2357599999999997E-2</v>
      </c>
      <c r="AW363" s="135">
        <v>3.0833900000000001E-2</v>
      </c>
      <c r="AX363" s="135">
        <v>2.0923000000000001E-2</v>
      </c>
      <c r="AY363" s="135">
        <v>6.7474199999999998E-2</v>
      </c>
      <c r="AZ363" s="135">
        <v>6.9276199999999996E-2</v>
      </c>
      <c r="BA363" s="135">
        <v>1.8420200000000001E-2</v>
      </c>
      <c r="BB363" s="135">
        <v>3.5639200000000003E-2</v>
      </c>
      <c r="BC363" s="135">
        <v>3.6339999999999997E-2</v>
      </c>
      <c r="BD363" s="135">
        <v>2.7530300000000001E-2</v>
      </c>
      <c r="BE363" s="135">
        <v>2.78306E-2</v>
      </c>
      <c r="BF363" s="135">
        <v>1.6618299999999999E-2</v>
      </c>
      <c r="BG363" s="135">
        <v>6.3269599999999995E-2</v>
      </c>
      <c r="BH363" s="135">
        <v>4.30474E-2</v>
      </c>
      <c r="BI363" s="135">
        <v>-1.3899999999999999E-2</v>
      </c>
      <c r="BJ363" s="135">
        <v>1.6718400000000001E-2</v>
      </c>
      <c r="BK363" s="135">
        <v>7.5820000000000002E-3</v>
      </c>
      <c r="BL363" s="135">
        <v>-3.2400000000000012E-2</v>
      </c>
      <c r="BM363" s="135">
        <v>1.9721700000000002E-2</v>
      </c>
    </row>
    <row r="364" spans="1:65">
      <c r="A364">
        <v>21</v>
      </c>
      <c r="B364" s="128" t="s">
        <v>2244</v>
      </c>
      <c r="C364" s="137">
        <v>8.6751199999999997E-3</v>
      </c>
      <c r="D364" s="137">
        <v>-2.0000000000000001E-4</v>
      </c>
      <c r="E364" s="137">
        <v>8.6751199999999997E-3</v>
      </c>
      <c r="F364" s="137">
        <v>6.5429550000000003E-2</v>
      </c>
      <c r="G364" s="137">
        <v>-1.0420200000000001E-3</v>
      </c>
      <c r="H364" s="137">
        <v>8.6999999999999994E-3</v>
      </c>
      <c r="I364" s="137">
        <v>1.028144760955008E-2</v>
      </c>
      <c r="J364" s="137">
        <v>1.0800000000000001E-2</v>
      </c>
      <c r="K364" s="137">
        <v>1.0496006939260999E-2</v>
      </c>
      <c r="L364" s="137">
        <v>1.0630268298001729E-2</v>
      </c>
      <c r="M364" s="137">
        <v>0.01</v>
      </c>
      <c r="N364" s="137">
        <v>1.0800000000000001E-2</v>
      </c>
      <c r="O364" s="137">
        <v>1.0800000000000001E-2</v>
      </c>
      <c r="P364" s="137">
        <v>1.1599999999999999E-2</v>
      </c>
      <c r="Q364" s="137">
        <v>9.7000000000000003E-3</v>
      </c>
      <c r="R364" s="137">
        <v>1.0200000000000001E-2</v>
      </c>
      <c r="S364" s="137">
        <v>1.0174706856521E-2</v>
      </c>
      <c r="T364" s="137">
        <v>1.0335841636782471E-2</v>
      </c>
      <c r="U364" s="137">
        <v>1.127597853262774E-2</v>
      </c>
      <c r="V364" s="137">
        <v>1.3195811244878451E-2</v>
      </c>
      <c r="W364" s="137">
        <v>1.103352269373792E-2</v>
      </c>
      <c r="X364" s="137">
        <v>9.3164187432734913E-3</v>
      </c>
      <c r="Y364" s="137">
        <v>9.3836494440917573E-3</v>
      </c>
      <c r="Z364" s="137">
        <v>8.8103077177874578E-3</v>
      </c>
      <c r="AA364" s="137">
        <v>1.304247046322082E-2</v>
      </c>
      <c r="AB364" s="137">
        <v>9.258983602415392E-3</v>
      </c>
      <c r="AC364" s="137">
        <v>8.7100000000000007E-3</v>
      </c>
      <c r="AD364" s="137">
        <v>1.47169E-2</v>
      </c>
      <c r="AE364" s="137">
        <v>8.091000000000001E-3</v>
      </c>
      <c r="AF364" s="137">
        <v>9.3106999999999999E-3</v>
      </c>
      <c r="AG364" s="137">
        <v>6.2709999999999997E-3</v>
      </c>
      <c r="AH364" s="137">
        <v>4.5519999999999996E-3</v>
      </c>
      <c r="AI364" s="137">
        <v>-4.0000000000000002E-4</v>
      </c>
      <c r="AJ364" s="137">
        <v>-3.8999999999999998E-3</v>
      </c>
      <c r="AK364" s="137">
        <v>8.8100000000000001E-3</v>
      </c>
      <c r="AL364" s="137">
        <v>3.0935600000000001E-2</v>
      </c>
      <c r="AM364" s="137">
        <v>4.2749200000000001E-2</v>
      </c>
      <c r="AN364" s="137">
        <v>6.169E-3</v>
      </c>
      <c r="AO364" s="137">
        <v>1.1613399999999999E-2</v>
      </c>
      <c r="AP364" s="137">
        <v>6.7978200000000003E-2</v>
      </c>
      <c r="AQ364" s="137">
        <v>1.51174E-2</v>
      </c>
      <c r="AR364" s="137">
        <v>2.2626E-2</v>
      </c>
      <c r="AS364" s="137">
        <v>1.3515599999999999E-2</v>
      </c>
      <c r="AT364" s="137">
        <v>-9.7999999999999997E-3</v>
      </c>
      <c r="AU364" s="137">
        <v>6.8770000000000003E-3</v>
      </c>
      <c r="AV364" s="137">
        <v>-2.2000000000000001E-3</v>
      </c>
      <c r="AW364" s="137">
        <v>3.5400000000000002E-3</v>
      </c>
      <c r="AX364" s="137">
        <v>1.99229E-2</v>
      </c>
      <c r="AY364" s="137">
        <v>4.5051800000000003E-2</v>
      </c>
      <c r="AZ364" s="137">
        <v>5.0257799999999998E-2</v>
      </c>
      <c r="BA364" s="137">
        <v>6.7778000000000005E-2</v>
      </c>
      <c r="BB364" s="137">
        <v>4.3850500000000001E-2</v>
      </c>
      <c r="BC364" s="137">
        <v>4.4451099999999993E-2</v>
      </c>
      <c r="BD364" s="137">
        <v>3.9245099999999998E-2</v>
      </c>
      <c r="BE364" s="137">
        <v>3.90449E-2</v>
      </c>
      <c r="BF364" s="137">
        <v>6.4974699999999996E-2</v>
      </c>
      <c r="BG364" s="137">
        <v>2.40276E-2</v>
      </c>
      <c r="BH364" s="137">
        <v>7.4850000000000003E-3</v>
      </c>
      <c r="BI364" s="137">
        <v>4.0046099999999987E-2</v>
      </c>
      <c r="BJ364" s="137">
        <v>6.5775699999999993E-2</v>
      </c>
      <c r="BK364" s="137">
        <v>3.8944800000000002E-2</v>
      </c>
      <c r="BL364" s="137">
        <v>6.1570899999999998E-2</v>
      </c>
      <c r="BM364" s="137">
        <v>5.2660600000000002E-2</v>
      </c>
    </row>
    <row r="365" spans="1:65">
      <c r="A365">
        <v>20</v>
      </c>
      <c r="B365" s="128" t="s">
        <v>2245</v>
      </c>
      <c r="C365" s="135">
        <v>8.3425199999999991E-3</v>
      </c>
      <c r="D365" s="135">
        <v>4.4000000000000003E-3</v>
      </c>
      <c r="E365" s="135">
        <v>8.3515700000000009E-3</v>
      </c>
      <c r="F365" s="135">
        <v>-3.0790049999999999E-2</v>
      </c>
      <c r="G365" s="135">
        <v>-3.6791490000000003E-2</v>
      </c>
      <c r="H365" s="135">
        <v>8.3999999999999995E-3</v>
      </c>
      <c r="I365" s="135">
        <v>9.3407905147460113E-3</v>
      </c>
      <c r="J365" s="135">
        <v>1.04E-2</v>
      </c>
      <c r="K365" s="135">
        <v>1.0067676846993201E-2</v>
      </c>
      <c r="L365" s="135">
        <v>1.0189703177916121E-2</v>
      </c>
      <c r="M365" s="135">
        <v>1.2800000000000001E-2</v>
      </c>
      <c r="N365" s="135">
        <v>1.03E-2</v>
      </c>
      <c r="O365" s="135">
        <v>1.12E-2</v>
      </c>
      <c r="P365" s="135">
        <v>8.8999999999999999E-3</v>
      </c>
      <c r="Q365" s="135">
        <v>8.8999999999999999E-3</v>
      </c>
      <c r="R365" s="135">
        <v>7.6E-3</v>
      </c>
      <c r="S365" s="135">
        <v>9.5897075130100262E-3</v>
      </c>
      <c r="T365" s="135">
        <v>9.3145174263753461E-3</v>
      </c>
      <c r="U365" s="135">
        <v>3.619787374378181E-3</v>
      </c>
      <c r="V365" s="135">
        <v>-2.363160370575268E-3</v>
      </c>
      <c r="W365" s="135">
        <v>1.061993039600417E-2</v>
      </c>
      <c r="X365" s="135">
        <v>1.127390946970741E-2</v>
      </c>
      <c r="Y365" s="135">
        <v>1.3039542953750651E-2</v>
      </c>
      <c r="Z365" s="135">
        <v>1.5689146307386489E-2</v>
      </c>
      <c r="AA365" s="135">
        <v>1.434628556127837E-2</v>
      </c>
      <c r="AB365" s="135">
        <v>9.146179706488301E-3</v>
      </c>
      <c r="AC365" s="135">
        <v>8.2979999999999998E-3</v>
      </c>
      <c r="AD365" s="135">
        <v>1.5718699999999999E-2</v>
      </c>
      <c r="AE365" s="135">
        <v>1.32158E-2</v>
      </c>
      <c r="AF365" s="135">
        <v>-5.1000000000000004E-3</v>
      </c>
      <c r="AG365" s="135">
        <v>3.137E-3</v>
      </c>
      <c r="AH365" s="135">
        <v>5.48656E-2</v>
      </c>
      <c r="AI365" s="135">
        <v>1.9122900000000002E-2</v>
      </c>
      <c r="AJ365" s="135">
        <v>2.5530500000000001E-2</v>
      </c>
      <c r="AK365" s="135">
        <v>6.8799999999999998E-3</v>
      </c>
      <c r="AL365" s="135">
        <v>2.1725999999999999E-2</v>
      </c>
      <c r="AM365" s="135">
        <v>3.2338699999999998E-2</v>
      </c>
      <c r="AN365" s="135">
        <v>1.5418400000000001E-2</v>
      </c>
      <c r="AO365" s="135">
        <v>8.9105999999999994E-3</v>
      </c>
      <c r="AP365" s="135">
        <v>2.45293E-2</v>
      </c>
      <c r="AQ365" s="135">
        <v>2.0024E-2</v>
      </c>
      <c r="AR365" s="135">
        <v>3.2038400000000002E-2</v>
      </c>
      <c r="AS365" s="135">
        <v>-2.2599999999999999E-2</v>
      </c>
      <c r="AT365" s="135">
        <v>4.0348200000000001E-2</v>
      </c>
      <c r="AU365" s="135">
        <v>1.6619800000000001E-2</v>
      </c>
      <c r="AV365" s="135">
        <v>5.7068300000000002E-2</v>
      </c>
      <c r="AW365" s="135">
        <v>3.1337499999999997E-2</v>
      </c>
      <c r="AX365" s="135">
        <v>-1.17E-2</v>
      </c>
      <c r="AY365" s="135">
        <v>-3.7600000000000001E-2</v>
      </c>
      <c r="AZ365" s="135">
        <v>-1.83E-2</v>
      </c>
      <c r="BA365" s="135">
        <v>-3.6499999999999998E-2</v>
      </c>
      <c r="BB365" s="135">
        <v>-4.8300000000000003E-2</v>
      </c>
      <c r="BC365" s="135">
        <v>-4.7500000000000001E-2</v>
      </c>
      <c r="BD365" s="135">
        <v>-0.04</v>
      </c>
      <c r="BE365" s="135">
        <v>-4.2900000000000001E-2</v>
      </c>
      <c r="BF365" s="135">
        <v>-1.8700000000000001E-2</v>
      </c>
      <c r="BG365" s="135">
        <v>-2.8999999999999998E-3</v>
      </c>
      <c r="BH365" s="135">
        <v>2.4228900000000001E-2</v>
      </c>
      <c r="BI365" s="135">
        <v>-1.9900000000000001E-2</v>
      </c>
      <c r="BJ365" s="135">
        <v>-3.5200000000000002E-2</v>
      </c>
      <c r="BK365" s="135">
        <v>4.9589999999999999E-3</v>
      </c>
      <c r="BL365" s="135">
        <v>-3.56E-2</v>
      </c>
      <c r="BM365" s="135">
        <v>-1.95E-2</v>
      </c>
    </row>
    <row r="366" spans="1:65">
      <c r="A366">
        <v>19</v>
      </c>
      <c r="B366" s="128" t="s">
        <v>2246</v>
      </c>
      <c r="C366" s="137">
        <v>9.2795799999999991E-3</v>
      </c>
      <c r="D366" s="137">
        <v>5.6000000000000008E-3</v>
      </c>
      <c r="E366" s="137">
        <v>9.2795799999999991E-3</v>
      </c>
      <c r="F366" s="137">
        <v>-1.5954840000000001E-2</v>
      </c>
      <c r="G366" s="137">
        <v>6.0534869999999998E-2</v>
      </c>
      <c r="H366" s="137">
        <v>9.2999999999999992E-3</v>
      </c>
      <c r="I366" s="137">
        <v>9.6226443276299367E-3</v>
      </c>
      <c r="J366" s="137">
        <v>9.7999999999999997E-3</v>
      </c>
      <c r="K366" s="137">
        <v>9.4399102021687203E-3</v>
      </c>
      <c r="L366" s="137">
        <v>9.5720479452912066E-3</v>
      </c>
      <c r="M366" s="137">
        <v>8.6E-3</v>
      </c>
      <c r="N366" s="137">
        <v>9.7999999999999997E-3</v>
      </c>
      <c r="O366" s="137">
        <v>9.2999999999999992E-3</v>
      </c>
      <c r="P366" s="137">
        <v>1.04E-2</v>
      </c>
      <c r="Q366" s="137">
        <v>9.5999999999999992E-3</v>
      </c>
      <c r="R366" s="137">
        <v>6.6E-3</v>
      </c>
      <c r="S366" s="137">
        <v>1.0467146674116631E-2</v>
      </c>
      <c r="T366" s="137">
        <v>1.339331229204954E-2</v>
      </c>
      <c r="U366" s="137">
        <v>6.9455462891045983E-3</v>
      </c>
      <c r="V366" s="137">
        <v>4.5349227865822961E-3</v>
      </c>
      <c r="W366" s="137">
        <v>1.160263072535095E-2</v>
      </c>
      <c r="X366" s="137">
        <v>7.8186146542000845E-3</v>
      </c>
      <c r="Y366" s="137">
        <v>1.3343673518272149E-2</v>
      </c>
      <c r="Z366" s="137">
        <v>2.415025903671042E-2</v>
      </c>
      <c r="AA366" s="137">
        <v>1.095456596512112E-2</v>
      </c>
      <c r="AB366" s="137">
        <v>1.0467310102705541E-2</v>
      </c>
      <c r="AC366" s="137">
        <v>9.1979999999999996E-3</v>
      </c>
      <c r="AD366" s="137">
        <v>8.6920000000000001E-3</v>
      </c>
      <c r="AE366" s="137">
        <v>9.3989999999999994E-3</v>
      </c>
      <c r="AF366" s="137">
        <v>-7.8000000000000014E-3</v>
      </c>
      <c r="AG366" s="137">
        <v>1.818E-3</v>
      </c>
      <c r="AH366" s="137">
        <v>1.41151E-2</v>
      </c>
      <c r="AI366" s="137">
        <v>5.659E-3</v>
      </c>
      <c r="AJ366" s="137">
        <v>4.548E-3</v>
      </c>
      <c r="AK366" s="137">
        <v>3.9410000000000001E-3</v>
      </c>
      <c r="AL366" s="137">
        <v>6.3680000000000004E-3</v>
      </c>
      <c r="AM366" s="137">
        <v>4.4470000000000004E-3</v>
      </c>
      <c r="AN366" s="137">
        <v>4.8509999999999994E-3</v>
      </c>
      <c r="AO366" s="137">
        <v>1.04111E-2</v>
      </c>
      <c r="AP366" s="137">
        <v>-6.4899999999999999E-2</v>
      </c>
      <c r="AQ366" s="137">
        <v>1.87201E-2</v>
      </c>
      <c r="AR366" s="137">
        <v>2.8330500000000002E-2</v>
      </c>
      <c r="AS366" s="137">
        <v>1.0511299999999999E-2</v>
      </c>
      <c r="AT366" s="137">
        <v>-1.3100000000000001E-2</v>
      </c>
      <c r="AU366" s="137">
        <v>-2.2000000000000001E-3</v>
      </c>
      <c r="AV366" s="137">
        <v>3.5738499999999999E-2</v>
      </c>
      <c r="AW366" s="137">
        <v>2.18234E-2</v>
      </c>
      <c r="AX366" s="137">
        <v>-1.2E-2</v>
      </c>
      <c r="AY366" s="137">
        <v>8.8000000000000003E-4</v>
      </c>
      <c r="AZ366" s="137">
        <v>-1.2999999999999999E-3</v>
      </c>
      <c r="BA366" s="137">
        <v>-5.8999999999999999E-3</v>
      </c>
      <c r="BB366" s="137">
        <v>-2.6800000000000001E-2</v>
      </c>
      <c r="BC366" s="137">
        <v>-2.6100000000000002E-2</v>
      </c>
      <c r="BD366" s="137">
        <v>-1.95E-2</v>
      </c>
      <c r="BE366" s="137">
        <v>-1.84E-2</v>
      </c>
      <c r="BF366" s="137">
        <v>-5.1000000000000004E-3</v>
      </c>
      <c r="BG366" s="137">
        <v>-8.0000000000000002E-3</v>
      </c>
      <c r="BH366" s="137">
        <v>-3.7199999999999997E-2</v>
      </c>
      <c r="BI366" s="137">
        <v>-1.09E-2</v>
      </c>
      <c r="BJ366" s="137">
        <v>-5.1000000000000004E-3</v>
      </c>
      <c r="BK366" s="137">
        <v>-1.37E-2</v>
      </c>
      <c r="BL366" s="137">
        <v>-8.7599999999999997E-2</v>
      </c>
      <c r="BM366" s="137">
        <v>-2.6499999999999999E-2</v>
      </c>
    </row>
    <row r="367" spans="1:65">
      <c r="A367">
        <v>18</v>
      </c>
      <c r="B367" s="128" t="s">
        <v>2247</v>
      </c>
      <c r="C367" s="135">
        <v>7.9118799999999996E-3</v>
      </c>
      <c r="D367" s="135">
        <v>3.8999999999999998E-3</v>
      </c>
      <c r="E367" s="135">
        <v>7.9299000000000001E-3</v>
      </c>
      <c r="F367" s="135">
        <v>-3.1188009999999999E-2</v>
      </c>
      <c r="G367" s="135">
        <v>4.7698989999999997E-2</v>
      </c>
      <c r="H367" s="135">
        <v>7.9000000000000008E-3</v>
      </c>
      <c r="I367" s="135">
        <v>8.3187705098370923E-3</v>
      </c>
      <c r="J367" s="135">
        <v>8.3000000000000001E-3</v>
      </c>
      <c r="K367" s="135">
        <v>7.9861221688000104E-3</v>
      </c>
      <c r="L367" s="135">
        <v>8.0932220128970833E-3</v>
      </c>
      <c r="M367" s="135">
        <v>3.0000000000000001E-3</v>
      </c>
      <c r="N367" s="135">
        <v>8.6999999999999994E-3</v>
      </c>
      <c r="O367" s="135">
        <v>8.3000000000000001E-3</v>
      </c>
      <c r="P367" s="135">
        <v>8.0000000000000002E-3</v>
      </c>
      <c r="Q367" s="135">
        <v>8.6E-3</v>
      </c>
      <c r="R367" s="135">
        <v>6.4000000000000003E-3</v>
      </c>
      <c r="S367" s="135">
        <v>8.4579721596449442E-3</v>
      </c>
      <c r="T367" s="135">
        <v>9.7914689749141193E-3</v>
      </c>
      <c r="U367" s="135">
        <v>1.0183302209184619E-2</v>
      </c>
      <c r="V367" s="135">
        <v>8.032137175215226E-3</v>
      </c>
      <c r="W367" s="135">
        <v>9.8363847095170875E-3</v>
      </c>
      <c r="X367" s="135">
        <v>9.1718110742251557E-3</v>
      </c>
      <c r="Y367" s="135">
        <v>1.1154736379336059E-2</v>
      </c>
      <c r="Z367" s="135">
        <v>1.8197686236219649E-2</v>
      </c>
      <c r="AA367" s="135">
        <v>8.9717800237432144E-3</v>
      </c>
      <c r="AB367" s="135">
        <v>8.651276996032544E-3</v>
      </c>
      <c r="AC367" s="135">
        <v>8.0099999999999998E-3</v>
      </c>
      <c r="AD367" s="135">
        <v>7.3920000000000001E-3</v>
      </c>
      <c r="AE367" s="135">
        <v>9.8123000000000012E-3</v>
      </c>
      <c r="AF367" s="135">
        <v>-3.5000000000000001E-3</v>
      </c>
      <c r="AG367" s="135">
        <v>-5.5000000000000014E-3</v>
      </c>
      <c r="AH367" s="135">
        <v>1.9324399999999999E-2</v>
      </c>
      <c r="AI367" s="135">
        <v>8.1101999999999997E-3</v>
      </c>
      <c r="AJ367" s="135">
        <v>9.1113999999999987E-3</v>
      </c>
      <c r="AK367" s="135">
        <v>3.1439700000000001E-2</v>
      </c>
      <c r="AL367" s="135">
        <v>1.04131E-2</v>
      </c>
      <c r="AM367" s="135">
        <v>1.3917499999999999E-2</v>
      </c>
      <c r="AN367" s="135">
        <v>3.5144300000000003E-2</v>
      </c>
      <c r="AO367" s="135">
        <v>8.0099999999999998E-3</v>
      </c>
      <c r="AP367" s="135">
        <v>-1.41E-2</v>
      </c>
      <c r="AQ367" s="135">
        <v>2.1727400000000001E-2</v>
      </c>
      <c r="AR367" s="135">
        <v>3.5444700000000003E-2</v>
      </c>
      <c r="AS367" s="135">
        <v>3.3E-4</v>
      </c>
      <c r="AT367" s="135">
        <v>1.6621E-2</v>
      </c>
      <c r="AU367" s="135">
        <v>3.2541E-2</v>
      </c>
      <c r="AV367" s="135">
        <v>1.7822399999999999E-2</v>
      </c>
      <c r="AW367" s="135">
        <v>1.1915E-2</v>
      </c>
      <c r="AX367" s="135">
        <v>-5.5999999999999999E-3</v>
      </c>
      <c r="AY367" s="135">
        <v>-8.1799999999999998E-2</v>
      </c>
      <c r="AZ367" s="135">
        <v>-2.8400000000000002E-2</v>
      </c>
      <c r="BA367" s="135">
        <v>-6.8500000000000005E-2</v>
      </c>
      <c r="BB367" s="135">
        <v>-9.4399999999999998E-2</v>
      </c>
      <c r="BC367" s="135">
        <v>-9.3800000000000008E-2</v>
      </c>
      <c r="BD367" s="135">
        <v>-8.0500000000000002E-2</v>
      </c>
      <c r="BE367" s="135">
        <v>-7.5700000000000003E-2</v>
      </c>
      <c r="BF367" s="135">
        <v>-5.9200000000000003E-2</v>
      </c>
      <c r="BG367" s="135">
        <v>-7.7699999999999991E-2</v>
      </c>
      <c r="BH367" s="135">
        <v>-0.1091</v>
      </c>
      <c r="BI367" s="135">
        <v>-8.0000000000000004E-4</v>
      </c>
      <c r="BJ367" s="135">
        <v>-4.9599999999999998E-2</v>
      </c>
      <c r="BK367" s="135">
        <v>-2.2000000000000001E-3</v>
      </c>
      <c r="BL367" s="135">
        <v>-0.1171</v>
      </c>
      <c r="BM367" s="135">
        <v>-8.9600000000000013E-2</v>
      </c>
    </row>
    <row r="368" spans="1:65">
      <c r="A368">
        <v>17</v>
      </c>
      <c r="B368" s="128" t="s">
        <v>2248</v>
      </c>
      <c r="C368" s="137">
        <v>9.2784400000000006E-3</v>
      </c>
      <c r="D368" s="137">
        <v>5.1999999999999998E-3</v>
      </c>
      <c r="E368" s="137">
        <v>9.3143099999999993E-3</v>
      </c>
      <c r="F368" s="137">
        <v>-4.2846529999999987E-2</v>
      </c>
      <c r="G368" s="137">
        <v>2.2928879999999999E-2</v>
      </c>
      <c r="H368" s="137">
        <v>8.8000000000000005E-3</v>
      </c>
      <c r="I368" s="137">
        <v>9.3471750975269163E-3</v>
      </c>
      <c r="J368" s="137">
        <v>0.01</v>
      </c>
      <c r="K368" s="137">
        <v>1.02293886529381E-2</v>
      </c>
      <c r="L368" s="137">
        <v>2.5442983383008322E-3</v>
      </c>
      <c r="M368" s="137">
        <v>6.8999999999999999E-3</v>
      </c>
      <c r="N368" s="137">
        <v>7.6E-3</v>
      </c>
      <c r="O368" s="137">
        <v>4.7000000000000002E-3</v>
      </c>
      <c r="P368" s="137">
        <v>4.5999999999999999E-3</v>
      </c>
      <c r="Q368" s="137">
        <v>8.3000000000000001E-3</v>
      </c>
      <c r="R368" s="137">
        <v>6.1000000000000004E-3</v>
      </c>
      <c r="S368" s="137">
        <v>8.423683333345533E-3</v>
      </c>
      <c r="T368" s="137">
        <v>9.9928923384775548E-3</v>
      </c>
      <c r="U368" s="137">
        <v>7.4534243158752567E-4</v>
      </c>
      <c r="V368" s="137">
        <v>-2.5068705440334238E-4</v>
      </c>
      <c r="W368" s="137">
        <v>1.130531533451617E-2</v>
      </c>
      <c r="X368" s="137">
        <v>5.6840351531448619E-3</v>
      </c>
      <c r="Y368" s="137">
        <v>6.0363930587747916E-3</v>
      </c>
      <c r="Z368" s="137">
        <v>1.524118034875332E-2</v>
      </c>
      <c r="AA368" s="137">
        <v>6.7432188143301541E-3</v>
      </c>
      <c r="AB368" s="137">
        <v>9.2169694010873528E-3</v>
      </c>
      <c r="AC368" s="137">
        <v>8.7930000000000005E-3</v>
      </c>
      <c r="AD368" s="137">
        <v>9.1970000000000003E-3</v>
      </c>
      <c r="AE368" s="137">
        <v>7.378E-3</v>
      </c>
      <c r="AF368" s="137">
        <v>-2.7699999999999999E-2</v>
      </c>
      <c r="AG368" s="137">
        <v>-1.7100000000000001E-2</v>
      </c>
      <c r="AH368" s="137">
        <v>3.7540400000000002E-2</v>
      </c>
      <c r="AI368" s="137">
        <v>1.84198E-2</v>
      </c>
      <c r="AJ368" s="137">
        <v>2.3124800000000001E-2</v>
      </c>
      <c r="AK368" s="137">
        <v>2.2123799999999999E-2</v>
      </c>
      <c r="AL368" s="137">
        <v>-4.5000000000000014E-3</v>
      </c>
      <c r="AM368" s="137">
        <v>-1.1900000000000001E-2</v>
      </c>
      <c r="AN368" s="137">
        <v>2.0219999999999999E-3</v>
      </c>
      <c r="AO368" s="137">
        <v>4.6489999999999986E-3</v>
      </c>
      <c r="AP368" s="137">
        <v>-9.3999999999999986E-3</v>
      </c>
      <c r="AQ368" s="137">
        <v>2.4226000000000001E-2</v>
      </c>
      <c r="AR368" s="137">
        <v>3.9942999999999999E-2</v>
      </c>
      <c r="AS368" s="137">
        <v>-4.1000000000000003E-3</v>
      </c>
      <c r="AT368" s="137">
        <v>-3.7000000000000002E-3</v>
      </c>
      <c r="AU368" s="137">
        <v>2.12228E-2</v>
      </c>
      <c r="AV368" s="137">
        <v>-4.9299999999999997E-2</v>
      </c>
      <c r="AW368" s="137">
        <v>-2.12E-2</v>
      </c>
      <c r="AX368" s="137">
        <v>-2.4E-2</v>
      </c>
      <c r="AY368" s="137">
        <v>-7.7299999999999994E-2</v>
      </c>
      <c r="AZ368" s="137">
        <v>-2.8799999999999999E-2</v>
      </c>
      <c r="BA368" s="137">
        <v>-7.7600000000000002E-2</v>
      </c>
      <c r="BB368" s="137">
        <v>-8.0399999999999999E-2</v>
      </c>
      <c r="BC368" s="137">
        <v>-8.0100000000000005E-2</v>
      </c>
      <c r="BD368" s="137">
        <v>-7.7200000000000005E-2</v>
      </c>
      <c r="BE368" s="137">
        <v>-7.5600000000000001E-2</v>
      </c>
      <c r="BF368" s="137">
        <v>-8.1799999999999998E-2</v>
      </c>
      <c r="BG368" s="137">
        <v>-9.2799999999999994E-2</v>
      </c>
      <c r="BH368" s="137">
        <v>-7.8100000000000003E-2</v>
      </c>
      <c r="BI368" s="137">
        <v>-5.3499999999999999E-2</v>
      </c>
      <c r="BJ368" s="137">
        <v>-1.4E-2</v>
      </c>
      <c r="BK368" s="137">
        <v>-1.89E-2</v>
      </c>
      <c r="BL368" s="137">
        <v>-0.19689999999999999</v>
      </c>
      <c r="BM368" s="137">
        <v>-8.2299999999999998E-2</v>
      </c>
    </row>
    <row r="369" spans="1:65">
      <c r="A369">
        <v>16</v>
      </c>
      <c r="B369" s="128" t="s">
        <v>2249</v>
      </c>
      <c r="C369" s="135">
        <v>1.009643E-2</v>
      </c>
      <c r="D369" s="135">
        <v>1.6000000000000001E-3</v>
      </c>
      <c r="E369" s="135">
        <v>1.013201E-2</v>
      </c>
      <c r="F369" s="135">
        <v>4.8647940000000001E-2</v>
      </c>
      <c r="G369" s="135">
        <v>-5.8492000000000002E-2</v>
      </c>
      <c r="H369" s="135">
        <v>1.01E-2</v>
      </c>
      <c r="I369" s="135">
        <v>1.0668102963813819E-2</v>
      </c>
      <c r="J369" s="135">
        <v>1.21E-2</v>
      </c>
      <c r="K369" s="135">
        <v>1.12751861328131E-2</v>
      </c>
      <c r="L369" s="135">
        <v>1.9266843355634888E-2</v>
      </c>
      <c r="M369" s="135">
        <v>1.01E-2</v>
      </c>
      <c r="N369" s="135">
        <v>1.06E-2</v>
      </c>
      <c r="O369" s="135">
        <v>1.1900000000000001E-2</v>
      </c>
      <c r="P369" s="135">
        <v>1.26E-2</v>
      </c>
      <c r="Q369" s="135">
        <v>1.12E-2</v>
      </c>
      <c r="R369" s="135">
        <v>1.34E-2</v>
      </c>
      <c r="S369" s="135">
        <v>1.150647040827479E-2</v>
      </c>
      <c r="T369" s="135">
        <v>1.23231434879032E-2</v>
      </c>
      <c r="U369" s="135">
        <v>6.7710303774575209E-3</v>
      </c>
      <c r="V369" s="135">
        <v>6.0478688564331584E-3</v>
      </c>
      <c r="W369" s="135">
        <v>1.223431638677175E-2</v>
      </c>
      <c r="X369" s="135">
        <v>1.12484887405937E-2</v>
      </c>
      <c r="Y369" s="135">
        <v>1.134470059209414E-2</v>
      </c>
      <c r="Z369" s="135">
        <v>1.3742002281902371E-4</v>
      </c>
      <c r="AA369" s="135">
        <v>1.1007685274754261E-2</v>
      </c>
      <c r="AB369" s="135">
        <v>1.0144743994874699E-2</v>
      </c>
      <c r="AC369" s="135">
        <v>1.02101E-2</v>
      </c>
      <c r="AD369" s="135">
        <v>6.463E-3</v>
      </c>
      <c r="AE369" s="135">
        <v>8.1799999999999998E-3</v>
      </c>
      <c r="AF369" s="135">
        <v>1.0810699999999999E-2</v>
      </c>
      <c r="AG369" s="135">
        <v>2.5325E-2</v>
      </c>
      <c r="AH369" s="135">
        <v>1.4814600000000001E-2</v>
      </c>
      <c r="AI369" s="135">
        <v>3.7369999999999999E-3</v>
      </c>
      <c r="AJ369" s="135">
        <v>9.7999999999999997E-4</v>
      </c>
      <c r="AK369" s="135">
        <v>1.3129999999999999E-3</v>
      </c>
      <c r="AL369" s="135">
        <v>-1E-4</v>
      </c>
      <c r="AM369" s="135">
        <v>-1.21E-2</v>
      </c>
      <c r="AN369" s="135">
        <v>3.9379999999999997E-3</v>
      </c>
      <c r="AO369" s="135">
        <v>1.2612399999999999E-2</v>
      </c>
      <c r="AP369" s="135">
        <v>2.3623399999999999E-2</v>
      </c>
      <c r="AQ369" s="135">
        <v>-5.4000000000000003E-3</v>
      </c>
      <c r="AR369" s="135">
        <v>-2.0799999999999999E-2</v>
      </c>
      <c r="AS369" s="135">
        <v>5.6255600000000003E-2</v>
      </c>
      <c r="AT369" s="135">
        <v>2.7727399999999999E-2</v>
      </c>
      <c r="AU369" s="135">
        <v>1.56154E-2</v>
      </c>
      <c r="AV369" s="135">
        <v>2.2822599999999998E-2</v>
      </c>
      <c r="AW369" s="135">
        <v>1.5915700000000001E-2</v>
      </c>
      <c r="AX369" s="135">
        <v>2.6726400000000001E-2</v>
      </c>
      <c r="AY369" s="135">
        <v>8.3382399999999995E-2</v>
      </c>
      <c r="AZ369" s="135">
        <v>5.47541E-2</v>
      </c>
      <c r="BA369" s="135">
        <v>7.7276499999999998E-2</v>
      </c>
      <c r="BB369" s="135">
        <v>4.4343800000000003E-2</v>
      </c>
      <c r="BC369" s="135">
        <v>4.5444900000000003E-2</v>
      </c>
      <c r="BD369" s="135">
        <v>4.9448899999999997E-2</v>
      </c>
      <c r="BE369" s="135">
        <v>5.09504E-2</v>
      </c>
      <c r="BF369" s="135">
        <v>5.4954299999999998E-2</v>
      </c>
      <c r="BG369" s="135">
        <v>7.2571800000000006E-2</v>
      </c>
      <c r="BH369" s="135">
        <v>8.1580600000000003E-2</v>
      </c>
      <c r="BI369" s="135">
        <v>2.24222E-2</v>
      </c>
      <c r="BJ369" s="135">
        <v>5.1751199999999997E-2</v>
      </c>
      <c r="BK369" s="135">
        <v>6.3562900000000006E-2</v>
      </c>
      <c r="BL369" s="135">
        <v>0.15590999999999999</v>
      </c>
      <c r="BM369" s="135">
        <v>7.1670899999999996E-2</v>
      </c>
    </row>
    <row r="370" spans="1:65">
      <c r="A370">
        <v>15</v>
      </c>
      <c r="B370" s="128" t="s">
        <v>2250</v>
      </c>
      <c r="C370" s="137">
        <v>9.8532200000000011E-3</v>
      </c>
      <c r="D370" s="137">
        <v>1.3100000000000001E-2</v>
      </c>
      <c r="E370" s="137">
        <v>9.8532200000000011E-3</v>
      </c>
      <c r="F370" s="137">
        <v>-2.644668E-2</v>
      </c>
      <c r="G370" s="137">
        <v>3.2074899999999999E-3</v>
      </c>
      <c r="H370" s="137">
        <v>9.9000000000000008E-3</v>
      </c>
      <c r="I370" s="137">
        <v>1.018593394849532E-2</v>
      </c>
      <c r="J370" s="137">
        <v>1.0999999999999999E-2</v>
      </c>
      <c r="K370" s="137">
        <v>1.0676539581915501E-2</v>
      </c>
      <c r="L370" s="137">
        <v>1.079703230921303E-2</v>
      </c>
      <c r="M370" s="137">
        <v>1.23E-2</v>
      </c>
      <c r="N370" s="137">
        <v>1.09E-2</v>
      </c>
      <c r="O370" s="137">
        <v>1.2E-2</v>
      </c>
      <c r="P370" s="137">
        <v>1.2699999999999999E-2</v>
      </c>
      <c r="Q370" s="137">
        <v>1.0699999999999999E-2</v>
      </c>
      <c r="R370" s="137">
        <v>1.0699999999999999E-2</v>
      </c>
      <c r="S370" s="137">
        <v>1.0387098904010241E-2</v>
      </c>
      <c r="T370" s="137">
        <v>1.0955931196107381E-2</v>
      </c>
      <c r="U370" s="137">
        <v>1.46520204460332E-2</v>
      </c>
      <c r="V370" s="137">
        <v>1.3581157671807009E-2</v>
      </c>
      <c r="W370" s="137">
        <v>1.180918612172022E-2</v>
      </c>
      <c r="X370" s="137">
        <v>1.19812019709411E-2</v>
      </c>
      <c r="Y370" s="137">
        <v>1.4133097281828769E-2</v>
      </c>
      <c r="Z370" s="137">
        <v>1.124693108537045E-2</v>
      </c>
      <c r="AA370" s="137">
        <v>1.192029322368438E-2</v>
      </c>
      <c r="AB370" s="137">
        <v>1.03656024201599E-2</v>
      </c>
      <c r="AC370" s="137">
        <v>9.7970000000000002E-3</v>
      </c>
      <c r="AD370" s="137">
        <v>1.61163E-2</v>
      </c>
      <c r="AE370" s="137">
        <v>8.5850000000000006E-3</v>
      </c>
      <c r="AF370" s="137">
        <v>5.555E-3</v>
      </c>
      <c r="AG370" s="137">
        <v>5.9589999999999999E-3</v>
      </c>
      <c r="AH370" s="137">
        <v>1.32134E-2</v>
      </c>
      <c r="AI370" s="137">
        <v>7.6999999999999996E-4</v>
      </c>
      <c r="AJ370" s="137">
        <v>-3.0999999999999999E-3</v>
      </c>
      <c r="AK370" s="137">
        <v>1.08109E-2</v>
      </c>
      <c r="AL370" s="137">
        <v>3.5349999999999999E-3</v>
      </c>
      <c r="AM370" s="137">
        <v>-2E-3</v>
      </c>
      <c r="AN370" s="137">
        <v>-1.06E-2</v>
      </c>
      <c r="AO370" s="137">
        <v>1.2712899999999999E-2</v>
      </c>
      <c r="AP370" s="137">
        <v>-6.9999999999999993E-3</v>
      </c>
      <c r="AQ370" s="137">
        <v>1.0310400000000001E-2</v>
      </c>
      <c r="AR370" s="137">
        <v>1.12113E-2</v>
      </c>
      <c r="AS370" s="137">
        <v>-1.1999999999999999E-3</v>
      </c>
      <c r="AT370" s="137">
        <v>-2.92E-2</v>
      </c>
      <c r="AU370" s="137">
        <v>5.3530000000000001E-3</v>
      </c>
      <c r="AV370" s="137">
        <v>-3.7900000000000003E-2</v>
      </c>
      <c r="AW370" s="137">
        <v>-1.4800000000000001E-2</v>
      </c>
      <c r="AX370" s="137">
        <v>-1.6500000000000001E-2</v>
      </c>
      <c r="AY370" s="137">
        <v>-5.6300000000000003E-2</v>
      </c>
      <c r="AZ370" s="137">
        <v>-1.66E-2</v>
      </c>
      <c r="BA370" s="137">
        <v>-1.5599999999999999E-2</v>
      </c>
      <c r="BB370" s="137">
        <v>-2.0899999999999998E-2</v>
      </c>
      <c r="BC370" s="137">
        <v>-2.01E-2</v>
      </c>
      <c r="BD370" s="137">
        <v>-2.7099999999999999E-2</v>
      </c>
      <c r="BE370" s="137">
        <v>-3.2099999999999997E-2</v>
      </c>
      <c r="BF370" s="137">
        <v>-2.1600000000000001E-2</v>
      </c>
      <c r="BG370" s="137">
        <v>-1.43E-2</v>
      </c>
      <c r="BH370" s="137">
        <v>-1.11E-2</v>
      </c>
      <c r="BI370" s="137">
        <v>-2.92E-2</v>
      </c>
      <c r="BJ370" s="137">
        <v>-2.8899999999999999E-2</v>
      </c>
      <c r="BK370" s="137">
        <v>-1.8100000000000002E-2</v>
      </c>
      <c r="BL370" s="137">
        <v>-5.4600000000000003E-2</v>
      </c>
      <c r="BM370" s="137">
        <v>-3.1300000000000001E-2</v>
      </c>
    </row>
    <row r="371" spans="1:65">
      <c r="A371">
        <v>14</v>
      </c>
      <c r="B371" s="128" t="s">
        <v>2251</v>
      </c>
      <c r="C371" s="135">
        <v>9.6050400000000005E-3</v>
      </c>
      <c r="D371" s="135">
        <v>5.6000000000000008E-3</v>
      </c>
      <c r="E371" s="135">
        <v>9.640300000000001E-3</v>
      </c>
      <c r="F371" s="135">
        <v>6.0753300000000003E-2</v>
      </c>
      <c r="G371" s="135">
        <v>-1.8225959999999999E-2</v>
      </c>
      <c r="H371" s="135">
        <v>9.5999999999999992E-3</v>
      </c>
      <c r="I371" s="135">
        <v>1.0083319482242061E-2</v>
      </c>
      <c r="J371" s="135">
        <v>1.12E-2</v>
      </c>
      <c r="K371" s="135">
        <v>1.0927407499583101E-2</v>
      </c>
      <c r="L371" s="135">
        <v>1.1032372587908011E-2</v>
      </c>
      <c r="M371" s="135">
        <v>1.06E-2</v>
      </c>
      <c r="N371" s="135">
        <v>1.0999999999999999E-2</v>
      </c>
      <c r="O371" s="135">
        <v>1.14E-2</v>
      </c>
      <c r="P371" s="135">
        <v>1.0999999999999999E-2</v>
      </c>
      <c r="Q371" s="135">
        <v>1.0500000000000001E-2</v>
      </c>
      <c r="R371" s="135">
        <v>1.0200000000000001E-2</v>
      </c>
      <c r="S371" s="135">
        <v>9.2071297285332143E-3</v>
      </c>
      <c r="T371" s="135">
        <v>1.032190868765492E-2</v>
      </c>
      <c r="U371" s="135">
        <v>1.264202121745317E-2</v>
      </c>
      <c r="V371" s="135">
        <v>9.6028497162026216E-3</v>
      </c>
      <c r="W371" s="135">
        <v>1.147096147690041E-2</v>
      </c>
      <c r="X371" s="135">
        <v>1.077513161750487E-2</v>
      </c>
      <c r="Y371" s="135">
        <v>1.0677010704068349E-2</v>
      </c>
      <c r="Z371" s="135">
        <v>-8.0151566545774156E-3</v>
      </c>
      <c r="AA371" s="135">
        <v>1.4446325190508039E-2</v>
      </c>
      <c r="AB371" s="135">
        <v>9.0788856754988965E-3</v>
      </c>
      <c r="AC371" s="135">
        <v>9.4970000000000002E-3</v>
      </c>
      <c r="AD371" s="135">
        <v>1.2713199999999999E-2</v>
      </c>
      <c r="AE371" s="135">
        <v>9.6989999999999993E-3</v>
      </c>
      <c r="AF371" s="135">
        <v>2.53262E-2</v>
      </c>
      <c r="AG371" s="135">
        <v>1.3614100000000001E-2</v>
      </c>
      <c r="AH371" s="135">
        <v>2.1922799999999999E-2</v>
      </c>
      <c r="AI371" s="135">
        <v>-1.43E-2</v>
      </c>
      <c r="AJ371" s="135">
        <v>-2.5499999999999998E-2</v>
      </c>
      <c r="AK371" s="135">
        <v>9.8999999999999999E-4</v>
      </c>
      <c r="AL371" s="135">
        <v>1.12117E-2</v>
      </c>
      <c r="AM371" s="135">
        <v>1.3013500000000001E-2</v>
      </c>
      <c r="AN371" s="135">
        <v>-2.1499999999999998E-2</v>
      </c>
      <c r="AO371" s="135">
        <v>1.1011399999999999E-2</v>
      </c>
      <c r="AP371" s="135">
        <v>2.9930999999999999E-2</v>
      </c>
      <c r="AQ371" s="135">
        <v>-2.5999999999999999E-3</v>
      </c>
      <c r="AR371" s="135">
        <v>-1.44E-2</v>
      </c>
      <c r="AS371" s="135">
        <v>4.8750700000000001E-2</v>
      </c>
      <c r="AT371" s="135">
        <v>-5.7999999999999996E-3</v>
      </c>
      <c r="AU371" s="135">
        <v>5.5560000000000002E-3</v>
      </c>
      <c r="AV371" s="135">
        <v>2.1210000000000001E-3</v>
      </c>
      <c r="AW371" s="135">
        <v>4.1419999999999998E-3</v>
      </c>
      <c r="AX371" s="135">
        <v>3.2330000000000002E-3</v>
      </c>
      <c r="AY371" s="135">
        <v>6.0963400000000001E-2</v>
      </c>
      <c r="AZ371" s="135">
        <v>-2.8999999999999998E-3</v>
      </c>
      <c r="BA371" s="135">
        <v>2.81292E-2</v>
      </c>
      <c r="BB371" s="135">
        <v>5.7259499999999998E-2</v>
      </c>
      <c r="BC371" s="135">
        <v>5.7359599999999997E-2</v>
      </c>
      <c r="BD371" s="135">
        <v>5.9762099999999999E-2</v>
      </c>
      <c r="BE371" s="135">
        <v>6.6569200000000009E-2</v>
      </c>
      <c r="BF371" s="135">
        <v>-8.6E-3</v>
      </c>
      <c r="BG371" s="135">
        <v>2.41251E-2</v>
      </c>
      <c r="BH371" s="135">
        <v>1.6016599999999999E-2</v>
      </c>
      <c r="BI371" s="135">
        <v>2.33242E-2</v>
      </c>
      <c r="BJ371" s="135">
        <v>5.2254299999999997E-2</v>
      </c>
      <c r="BK371" s="135">
        <v>-7.7000000000000002E-3</v>
      </c>
      <c r="BL371" s="135">
        <v>0.25441999999999998</v>
      </c>
      <c r="BM371" s="135">
        <v>3.8339900000000003E-2</v>
      </c>
    </row>
    <row r="372" spans="1:65">
      <c r="A372">
        <v>13</v>
      </c>
      <c r="B372" s="128" t="s">
        <v>2252</v>
      </c>
      <c r="C372" s="137">
        <v>1.05588E-2</v>
      </c>
      <c r="D372" s="137">
        <v>4.3E-3</v>
      </c>
      <c r="E372" s="137">
        <v>1.05588E-2</v>
      </c>
      <c r="F372" s="137">
        <v>3.6906550000000003E-2</v>
      </c>
      <c r="G372" s="137">
        <v>-1.4175750000000001E-2</v>
      </c>
      <c r="H372" s="137">
        <v>1.06E-2</v>
      </c>
      <c r="I372" s="137">
        <v>1.095395477260697E-2</v>
      </c>
      <c r="J372" s="137">
        <v>1.24E-2</v>
      </c>
      <c r="K372" s="137">
        <v>1.20823764946878E-2</v>
      </c>
      <c r="L372" s="137">
        <v>1.219617070172885E-2</v>
      </c>
      <c r="M372" s="137">
        <v>1.1599999999999999E-2</v>
      </c>
      <c r="N372" s="137">
        <v>1.09E-2</v>
      </c>
      <c r="O372" s="137">
        <v>1.12E-2</v>
      </c>
      <c r="P372" s="137">
        <v>1.15E-2</v>
      </c>
      <c r="Q372" s="137">
        <v>1.12E-2</v>
      </c>
      <c r="R372" s="137">
        <v>1.09E-2</v>
      </c>
      <c r="S372" s="137">
        <v>1.0190120197773661E-2</v>
      </c>
      <c r="T372" s="137">
        <v>1.3858351041988071E-2</v>
      </c>
      <c r="U372" s="137">
        <v>1.0284260334098461E-2</v>
      </c>
      <c r="V372" s="137">
        <v>1.5766476497935281E-2</v>
      </c>
      <c r="W372" s="137">
        <v>1.280517724712271E-2</v>
      </c>
      <c r="X372" s="137">
        <v>9.0437830892655668E-3</v>
      </c>
      <c r="Y372" s="137">
        <v>-1.1078299562623519E-3</v>
      </c>
      <c r="Z372" s="137">
        <v>3.3986152295236938E-2</v>
      </c>
      <c r="AA372" s="137">
        <v>1.6313567850288591E-2</v>
      </c>
      <c r="AB372" s="137">
        <v>1.2267484029217389E-2</v>
      </c>
      <c r="AC372" s="137">
        <v>1.0397E-2</v>
      </c>
      <c r="AD372" s="137">
        <v>6.561E-3</v>
      </c>
      <c r="AE372" s="137">
        <v>1.0397E-2</v>
      </c>
      <c r="AF372" s="137">
        <v>2.3222E-2</v>
      </c>
      <c r="AG372" s="137">
        <v>2.9327700000000002E-2</v>
      </c>
      <c r="AH372" s="137">
        <v>2.1199999999999999E-3</v>
      </c>
      <c r="AI372" s="137">
        <v>5.8540000000000007E-3</v>
      </c>
      <c r="AJ372" s="137">
        <v>5.0470000000000003E-3</v>
      </c>
      <c r="AK372" s="137">
        <v>3.7034999999999998E-2</v>
      </c>
      <c r="AL372" s="137">
        <v>1.73163E-2</v>
      </c>
      <c r="AM372" s="137">
        <v>2.26213E-2</v>
      </c>
      <c r="AN372" s="137">
        <v>2.6324899999999998E-2</v>
      </c>
      <c r="AO372" s="137">
        <v>1.15108E-2</v>
      </c>
      <c r="AP372" s="137">
        <v>2.4923500000000001E-2</v>
      </c>
      <c r="AQ372" s="137">
        <v>1.0810200000000001E-2</v>
      </c>
      <c r="AR372" s="137">
        <v>1.1811200000000001E-2</v>
      </c>
      <c r="AS372" s="137">
        <v>9.3188099999999996E-2</v>
      </c>
      <c r="AT372" s="137">
        <v>4.1839500000000002E-2</v>
      </c>
      <c r="AU372" s="137">
        <v>1.84174E-2</v>
      </c>
      <c r="AV372" s="137">
        <v>0.36863000000000001</v>
      </c>
      <c r="AW372" s="137">
        <v>0.18081</v>
      </c>
      <c r="AX372" s="137">
        <v>5.1348499999999998E-2</v>
      </c>
      <c r="AY372" s="137">
        <v>0.15090999999999999</v>
      </c>
      <c r="AZ372" s="137">
        <v>9.4989799999999999E-2</v>
      </c>
      <c r="BA372" s="137">
        <v>7.4870800000000001E-2</v>
      </c>
      <c r="BB372" s="137">
        <v>0.12741</v>
      </c>
      <c r="BC372" s="137">
        <v>0.12841</v>
      </c>
      <c r="BD372" s="137">
        <v>0.1040985</v>
      </c>
      <c r="BE372" s="137">
        <v>0.1019965</v>
      </c>
      <c r="BF372" s="137">
        <v>0.12200999999999999</v>
      </c>
      <c r="BG372" s="137">
        <v>7.5371300000000002E-2</v>
      </c>
      <c r="BH372" s="137">
        <v>8.5180500000000006E-2</v>
      </c>
      <c r="BI372" s="137">
        <v>9.6391100000000007E-2</v>
      </c>
      <c r="BJ372" s="137">
        <v>5.53523E-2</v>
      </c>
      <c r="BK372" s="137">
        <v>8.3579100000000003E-2</v>
      </c>
      <c r="BL372" s="137">
        <v>9.8993600000000001E-2</v>
      </c>
      <c r="BM372" s="137">
        <v>0.11211</v>
      </c>
    </row>
    <row r="373" spans="1:65">
      <c r="A373">
        <v>12</v>
      </c>
      <c r="B373" s="128" t="s">
        <v>2253</v>
      </c>
      <c r="C373" s="135">
        <v>1.137022E-2</v>
      </c>
      <c r="D373" s="135">
        <v>2.5999999999999999E-3</v>
      </c>
      <c r="E373" s="135">
        <v>1.138776E-2</v>
      </c>
      <c r="F373" s="135">
        <v>1.4508729999999999E-2</v>
      </c>
      <c r="G373" s="135">
        <v>8.4616999999999991E-3</v>
      </c>
      <c r="H373" s="135">
        <v>1.14E-2</v>
      </c>
      <c r="I373" s="135">
        <v>1.1956893137024419E-2</v>
      </c>
      <c r="J373" s="135">
        <v>1.3299999999999999E-2</v>
      </c>
      <c r="K373" s="135">
        <v>1.29407766910199E-2</v>
      </c>
      <c r="L373" s="135">
        <v>1.3058758478965871E-2</v>
      </c>
      <c r="M373" s="135">
        <v>1.01E-2</v>
      </c>
      <c r="N373" s="135">
        <v>1.0200000000000001E-2</v>
      </c>
      <c r="O373" s="135">
        <v>1.2800000000000001E-2</v>
      </c>
      <c r="P373" s="135">
        <v>1.2800000000000001E-2</v>
      </c>
      <c r="Q373" s="135">
        <v>1.23E-2</v>
      </c>
      <c r="R373" s="135">
        <v>1.21E-2</v>
      </c>
      <c r="S373" s="135">
        <v>1.203123350814317E-2</v>
      </c>
      <c r="T373" s="135">
        <v>1.2983274453708621E-2</v>
      </c>
      <c r="U373" s="135">
        <v>1.122616519523012E-2</v>
      </c>
      <c r="V373" s="135">
        <v>8.5896217458993895E-3</v>
      </c>
      <c r="W373" s="135">
        <v>1.339321535661187E-2</v>
      </c>
      <c r="X373" s="135">
        <v>1.161037011264421E-2</v>
      </c>
      <c r="Y373" s="135">
        <v>1.3852877773498079E-2</v>
      </c>
      <c r="Z373" s="135">
        <v>2.5632308471406069E-3</v>
      </c>
      <c r="AA373" s="135">
        <v>1.381805126532698E-2</v>
      </c>
      <c r="AB373" s="135">
        <v>1.1396986032873049E-2</v>
      </c>
      <c r="AC373" s="135">
        <v>1.1398999999999999E-2</v>
      </c>
      <c r="AD373" s="135">
        <v>1.7014899999999999E-2</v>
      </c>
      <c r="AE373" s="135">
        <v>1.2611000000000001E-2</v>
      </c>
      <c r="AF373" s="135">
        <v>1.7615499999999999E-2</v>
      </c>
      <c r="AG373" s="135">
        <v>9.6839999999999999E-3</v>
      </c>
      <c r="AH373" s="135">
        <v>2.0818300000000001E-2</v>
      </c>
      <c r="AI373" s="135">
        <v>-8.1000000000000013E-3</v>
      </c>
      <c r="AJ373" s="135">
        <v>-1.7000000000000001E-2</v>
      </c>
      <c r="AK373" s="135">
        <v>-6.7999999999999996E-3</v>
      </c>
      <c r="AL373" s="135">
        <v>2.8024500000000001E-2</v>
      </c>
      <c r="AM373" s="135">
        <v>3.9034300000000001E-2</v>
      </c>
      <c r="AN373" s="135">
        <v>4.1036000000000003E-2</v>
      </c>
      <c r="AO373" s="135">
        <v>1.28112E-2</v>
      </c>
      <c r="AP373" s="135">
        <v>9.1800000000000007E-3</v>
      </c>
      <c r="AQ373" s="135">
        <v>1E-4</v>
      </c>
      <c r="AR373" s="135">
        <v>-1.0800000000000001E-2</v>
      </c>
      <c r="AS373" s="135">
        <v>8.9278399999999994E-2</v>
      </c>
      <c r="AT373" s="135">
        <v>1.6914800000000001E-2</v>
      </c>
      <c r="AU373" s="135">
        <v>1.2711099999999999E-2</v>
      </c>
      <c r="AV373" s="135">
        <v>-2.6800000000000001E-2</v>
      </c>
      <c r="AW373" s="135">
        <v>-9.1000000000000004E-3</v>
      </c>
      <c r="AX373" s="135">
        <v>3.4330100000000002E-2</v>
      </c>
      <c r="AY373" s="135">
        <v>8.9578699999999997E-2</v>
      </c>
      <c r="AZ373" s="135">
        <v>6.4556699999999995E-2</v>
      </c>
      <c r="BA373" s="135">
        <v>2.3220399999999999E-2</v>
      </c>
      <c r="BB373" s="135">
        <v>5.9552300000000002E-2</v>
      </c>
      <c r="BC373" s="135">
        <v>6.06533E-2</v>
      </c>
      <c r="BD373" s="135">
        <v>3.85338E-2</v>
      </c>
      <c r="BE373" s="135">
        <v>3.9934999999999998E-2</v>
      </c>
      <c r="BF373" s="135">
        <v>5.3947299999999997E-2</v>
      </c>
      <c r="BG373" s="135">
        <v>8.6976399999999995E-2</v>
      </c>
      <c r="BH373" s="135">
        <v>0.15590999999999999</v>
      </c>
      <c r="BI373" s="135">
        <v>9.3810000000000004E-3</v>
      </c>
      <c r="BJ373" s="135">
        <v>3.2728699999999999E-2</v>
      </c>
      <c r="BK373" s="135">
        <v>5.3847199999999998E-2</v>
      </c>
      <c r="BL373" s="135">
        <v>7.476569999999999E-2</v>
      </c>
      <c r="BM373" s="135">
        <v>5.6749800000000003E-2</v>
      </c>
    </row>
    <row r="374" spans="1:65">
      <c r="A374">
        <v>11</v>
      </c>
      <c r="B374" s="128" t="s">
        <v>2254</v>
      </c>
      <c r="C374" s="137">
        <v>1.0961769999999999E-2</v>
      </c>
      <c r="D374" s="137">
        <v>2.3999999999999998E-3</v>
      </c>
      <c r="E374" s="137">
        <v>1.0970509999999999E-2</v>
      </c>
      <c r="F374" s="137">
        <v>1.3340329999999999E-2</v>
      </c>
      <c r="G374" s="137">
        <v>-4.4073079999999987E-2</v>
      </c>
      <c r="H374" s="137">
        <v>1.0999999999999999E-2</v>
      </c>
      <c r="I374" s="137">
        <v>1.335605640440019E-2</v>
      </c>
      <c r="J374" s="137">
        <v>1.2500000000000001E-2</v>
      </c>
      <c r="K374" s="137">
        <v>1.2192927206459999E-2</v>
      </c>
      <c r="L374" s="137">
        <v>1.230472558007234E-2</v>
      </c>
      <c r="M374" s="137">
        <v>1.5599999999999999E-2</v>
      </c>
      <c r="N374" s="137">
        <v>1.04E-2</v>
      </c>
      <c r="O374" s="137">
        <v>1.1599999999999999E-2</v>
      </c>
      <c r="P374" s="137">
        <v>1.21E-2</v>
      </c>
      <c r="Q374" s="137">
        <v>1.1599999999999999E-2</v>
      </c>
      <c r="R374" s="137">
        <v>1.0200000000000001E-2</v>
      </c>
      <c r="S374" s="137">
        <v>5.571996990227035E-3</v>
      </c>
      <c r="T374" s="137">
        <v>6.4686129451052574E-3</v>
      </c>
      <c r="U374" s="137">
        <v>5.4535862473483743E-3</v>
      </c>
      <c r="V374" s="137">
        <v>2.9009574327183429E-3</v>
      </c>
      <c r="W374" s="137">
        <v>1.2775122784757009E-2</v>
      </c>
      <c r="X374" s="137">
        <v>1.247577140702183E-2</v>
      </c>
      <c r="Y374" s="137">
        <v>1.688091432728522E-2</v>
      </c>
      <c r="Z374" s="137">
        <v>2.3196675514578931E-2</v>
      </c>
      <c r="AA374" s="137">
        <v>1.1887750561003109E-2</v>
      </c>
      <c r="AB374" s="137">
        <v>1.167702056222206E-2</v>
      </c>
      <c r="AC374" s="137">
        <v>1.0898E-2</v>
      </c>
      <c r="AD374" s="137">
        <v>1.7015499999999999E-2</v>
      </c>
      <c r="AE374" s="137">
        <v>1.1910799999999999E-2</v>
      </c>
      <c r="AF374" s="137">
        <v>1.79163E-2</v>
      </c>
      <c r="AG374" s="137">
        <v>1.7515900000000001E-2</v>
      </c>
      <c r="AH374" s="137">
        <v>9.4850000000000004E-3</v>
      </c>
      <c r="AI374" s="137">
        <v>2.15195E-2</v>
      </c>
      <c r="AJ374" s="137">
        <v>2.8025499999999998E-2</v>
      </c>
      <c r="AK374" s="137">
        <v>2.0218400000000001E-2</v>
      </c>
      <c r="AL374" s="137">
        <v>1.8917199999999999E-2</v>
      </c>
      <c r="AM374" s="137">
        <v>2.7224700000000001E-2</v>
      </c>
      <c r="AN374" s="137">
        <v>2.1319399999999999E-2</v>
      </c>
      <c r="AO374" s="137">
        <v>1.2111E-2</v>
      </c>
      <c r="AP374" s="137">
        <v>6.2857300000000005E-2</v>
      </c>
      <c r="AQ374" s="137">
        <v>1.91173E-2</v>
      </c>
      <c r="AR374" s="137">
        <v>2.73248E-2</v>
      </c>
      <c r="AS374" s="137">
        <v>2.0919E-2</v>
      </c>
      <c r="AT374" s="137">
        <v>3.09281E-2</v>
      </c>
      <c r="AU374" s="137">
        <v>9.3849999999999992E-3</v>
      </c>
      <c r="AV374" s="137">
        <v>8.2740000000000001E-3</v>
      </c>
      <c r="AW374" s="137">
        <v>9.6869999999999994E-3</v>
      </c>
      <c r="AX374" s="137">
        <v>1.6514999999999998E-2</v>
      </c>
      <c r="AY374" s="137">
        <v>4.339E-3</v>
      </c>
      <c r="AZ374" s="137">
        <v>4.6542399999999998E-2</v>
      </c>
      <c r="BA374" s="137">
        <v>-3.7000000000000002E-3</v>
      </c>
      <c r="BB374" s="137">
        <v>1.29117E-2</v>
      </c>
      <c r="BC374" s="137">
        <v>9.2829999999999996E-3</v>
      </c>
      <c r="BD374" s="137">
        <v>-7.1000000000000004E-3</v>
      </c>
      <c r="BE374" s="137">
        <v>-1.1999999999999999E-3</v>
      </c>
      <c r="BF374" s="137">
        <v>-5.9999999999999995E-4</v>
      </c>
      <c r="BG374" s="137">
        <v>2.2620500000000002E-2</v>
      </c>
      <c r="BH374" s="137">
        <v>5.0445900000000002E-2</v>
      </c>
      <c r="BI374" s="137">
        <v>2.36215E-2</v>
      </c>
      <c r="BJ374" s="137">
        <v>2.8025499999999998E-2</v>
      </c>
      <c r="BK374" s="137">
        <v>1.9617800000000001E-2</v>
      </c>
      <c r="BL374" s="137">
        <v>5.1346700000000002E-2</v>
      </c>
      <c r="BM374" s="137">
        <v>-5.6999999999999993E-3</v>
      </c>
    </row>
    <row r="375" spans="1:65">
      <c r="A375">
        <v>10</v>
      </c>
      <c r="B375" s="128" t="s">
        <v>2255</v>
      </c>
      <c r="C375" s="135">
        <v>1.2757330000000001E-2</v>
      </c>
      <c r="D375" s="135">
        <v>2.5999999999999999E-3</v>
      </c>
      <c r="E375" s="135">
        <v>1.2757330000000001E-2</v>
      </c>
      <c r="F375" s="135">
        <v>-4.1651840000000002E-2</v>
      </c>
      <c r="G375" s="135">
        <v>2.657089E-2</v>
      </c>
      <c r="H375" s="135">
        <v>1.2800000000000001E-2</v>
      </c>
      <c r="I375" s="135">
        <v>1.362002393723283E-2</v>
      </c>
      <c r="J375" s="135">
        <v>1.4800000000000001E-2</v>
      </c>
      <c r="K375" s="135">
        <v>1.4484283382471E-2</v>
      </c>
      <c r="L375" s="135">
        <v>1.4605317369165821E-2</v>
      </c>
      <c r="M375" s="135">
        <v>1.3100000000000001E-2</v>
      </c>
      <c r="N375" s="135">
        <v>1.3599999999999999E-2</v>
      </c>
      <c r="O375" s="135">
        <v>1.38E-2</v>
      </c>
      <c r="P375" s="135">
        <v>1.4E-2</v>
      </c>
      <c r="Q375" s="135">
        <v>1.3299999999999999E-2</v>
      </c>
      <c r="R375" s="135">
        <v>1.21E-2</v>
      </c>
      <c r="S375" s="135">
        <v>1.8651681311420368E-2</v>
      </c>
      <c r="T375" s="135">
        <v>1.8297513710734851E-2</v>
      </c>
      <c r="U375" s="135">
        <v>1.5422969855594101E-2</v>
      </c>
      <c r="V375" s="135">
        <v>1.7175937843727059E-2</v>
      </c>
      <c r="W375" s="135">
        <v>1.4846523531188319E-2</v>
      </c>
      <c r="X375" s="135">
        <v>1.543611230684272E-2</v>
      </c>
      <c r="Y375" s="135">
        <v>1.8978260670909242E-2</v>
      </c>
      <c r="Z375" s="135">
        <v>-3.5031933002601661E-3</v>
      </c>
      <c r="AA375" s="135">
        <v>9.6771705193228197E-3</v>
      </c>
      <c r="AB375" s="135">
        <v>1.262204219708315E-2</v>
      </c>
      <c r="AC375" s="135">
        <v>1.2697999999999999E-2</v>
      </c>
      <c r="AD375" s="135">
        <v>2.1216599999999999E-2</v>
      </c>
      <c r="AE375" s="135">
        <v>1.4411200000000001E-2</v>
      </c>
      <c r="AF375" s="135">
        <v>-8.3999999999999995E-3</v>
      </c>
      <c r="AG375" s="135">
        <v>2.6199999999999999E-3</v>
      </c>
      <c r="AH375" s="135">
        <v>2.4919500000000001E-2</v>
      </c>
      <c r="AI375" s="135">
        <v>-1.6899999999999998E-2</v>
      </c>
      <c r="AJ375" s="135">
        <v>-3.09E-2</v>
      </c>
      <c r="AK375" s="135">
        <v>-1.2E-2</v>
      </c>
      <c r="AL375" s="135">
        <v>6.0470000000000003E-3</v>
      </c>
      <c r="AM375" s="135">
        <v>4.7369999999999999E-3</v>
      </c>
      <c r="AN375" s="135">
        <v>8.6670000000000011E-3</v>
      </c>
      <c r="AO375" s="135">
        <v>1.40109E-2</v>
      </c>
      <c r="AP375" s="135">
        <v>-3.9800000000000002E-2</v>
      </c>
      <c r="AQ375" s="135">
        <v>-1.9E-3</v>
      </c>
      <c r="AR375" s="135">
        <v>-1.5800000000000002E-2</v>
      </c>
      <c r="AS375" s="135">
        <v>-1.32E-2</v>
      </c>
      <c r="AT375" s="135">
        <v>-3.8E-3</v>
      </c>
      <c r="AU375" s="135">
        <v>1.7129999999999999E-3</v>
      </c>
      <c r="AV375" s="135">
        <v>-0.1258</v>
      </c>
      <c r="AW375" s="135">
        <v>-5.9700000000000003E-2</v>
      </c>
      <c r="AX375" s="135">
        <v>-3.8899999999999997E-2</v>
      </c>
      <c r="AY375" s="135">
        <v>-9.3700000000000006E-2</v>
      </c>
      <c r="AZ375" s="135">
        <v>-6.0199999999999997E-2</v>
      </c>
      <c r="BA375" s="135">
        <v>-4.6699999999999998E-2</v>
      </c>
      <c r="BB375" s="135">
        <v>-7.3999999999999996E-2</v>
      </c>
      <c r="BC375" s="135">
        <v>-7.3099999999999998E-2</v>
      </c>
      <c r="BD375" s="135">
        <v>-5.7500000000000002E-2</v>
      </c>
      <c r="BE375" s="135">
        <v>-6.1500000000000013E-2</v>
      </c>
      <c r="BF375" s="135">
        <v>-7.4099999999999999E-2</v>
      </c>
      <c r="BG375" s="135">
        <v>-7.2700000000000001E-2</v>
      </c>
      <c r="BH375" s="135">
        <v>-0.11210000000000001</v>
      </c>
      <c r="BI375" s="135">
        <v>-8.0100000000000005E-2</v>
      </c>
      <c r="BJ375" s="135">
        <v>-3.7000000000000012E-2</v>
      </c>
      <c r="BK375" s="135">
        <v>-1.0800000000000001E-2</v>
      </c>
      <c r="BL375" s="135">
        <v>-0.17849999999999999</v>
      </c>
      <c r="BM375" s="135">
        <v>-4.8599999999999997E-2</v>
      </c>
    </row>
    <row r="376" spans="1:65">
      <c r="A376">
        <v>9</v>
      </c>
      <c r="B376" s="128" t="s">
        <v>2256</v>
      </c>
      <c r="C376" s="137">
        <v>1.164156E-2</v>
      </c>
      <c r="D376" s="137">
        <v>-1.1000000000000001E-3</v>
      </c>
      <c r="E376" s="137">
        <v>1.164156E-2</v>
      </c>
      <c r="F376" s="137">
        <v>6.2757530000000006E-2</v>
      </c>
      <c r="G376" s="137">
        <v>-3.1363240000000001E-2</v>
      </c>
      <c r="H376" s="137">
        <v>1.1599999999999999E-2</v>
      </c>
      <c r="I376" s="137">
        <v>1.2286169255739001E-2</v>
      </c>
      <c r="J376" s="137">
        <v>1.34E-2</v>
      </c>
      <c r="K376" s="137">
        <v>1.3262907738181199E-2</v>
      </c>
      <c r="L376" s="137">
        <v>1.336781178362312E-2</v>
      </c>
      <c r="M376" s="137">
        <v>1.6899999999999998E-2</v>
      </c>
      <c r="N376" s="137">
        <v>9.9000000000000008E-3</v>
      </c>
      <c r="O376" s="137">
        <v>1.14E-2</v>
      </c>
      <c r="P376" s="137">
        <v>1.0699999999999999E-2</v>
      </c>
      <c r="Q376" s="137">
        <v>1.23E-2</v>
      </c>
      <c r="R376" s="137">
        <v>1.12E-2</v>
      </c>
      <c r="S376" s="137">
        <v>1.05040695329035E-2</v>
      </c>
      <c r="T376" s="137">
        <v>1.281291097782411E-2</v>
      </c>
      <c r="U376" s="137">
        <v>9.198135129786511E-3</v>
      </c>
      <c r="V376" s="137">
        <v>6.6759791068897734E-3</v>
      </c>
      <c r="W376" s="137">
        <v>1.3568166537690329E-2</v>
      </c>
      <c r="X376" s="137">
        <v>1.2390830938534551E-2</v>
      </c>
      <c r="Y376" s="137">
        <v>1.252123678106321E-2</v>
      </c>
      <c r="Z376" s="137">
        <v>1.7497014800613501E-2</v>
      </c>
      <c r="AA376" s="137">
        <v>1.8952593576305962E-2</v>
      </c>
      <c r="AB376" s="137">
        <v>1.2188904615806399E-2</v>
      </c>
      <c r="AC376" s="137">
        <v>1.1598000000000001E-2</v>
      </c>
      <c r="AD376" s="137">
        <v>1.8215599999999998E-2</v>
      </c>
      <c r="AE376" s="137">
        <v>1.4912699999999999E-2</v>
      </c>
      <c r="AF376" s="137">
        <v>1.62139E-2</v>
      </c>
      <c r="AG376" s="137">
        <v>1.62138E-2</v>
      </c>
      <c r="AH376" s="137">
        <v>1.62139E-2</v>
      </c>
      <c r="AI376" s="137">
        <v>1.77152E-2</v>
      </c>
      <c r="AJ376" s="137">
        <v>2.18187E-2</v>
      </c>
      <c r="AK376" s="137">
        <v>2.9825600000000001E-2</v>
      </c>
      <c r="AL376" s="137">
        <v>2.05176E-2</v>
      </c>
      <c r="AM376" s="137">
        <v>2.6923099999999998E-2</v>
      </c>
      <c r="AN376" s="137">
        <v>2.3189999999999999E-3</v>
      </c>
      <c r="AO376" s="137">
        <v>1.0791E-2</v>
      </c>
      <c r="AP376" s="137">
        <v>8.4772700000000006E-2</v>
      </c>
      <c r="AQ376" s="137">
        <v>2.7523599999999999E-2</v>
      </c>
      <c r="AR376" s="137">
        <v>4.3737500000000012E-2</v>
      </c>
      <c r="AS376" s="137">
        <v>8.2971100000000006E-2</v>
      </c>
      <c r="AT376" s="137">
        <v>1.20103E-2</v>
      </c>
      <c r="AU376" s="137">
        <v>2.2219099999999999E-2</v>
      </c>
      <c r="AV376" s="137">
        <v>4.0734899999999997E-2</v>
      </c>
      <c r="AW376" s="137">
        <v>2.5621999999999999E-2</v>
      </c>
      <c r="AX376" s="137">
        <v>6.5155900000000003E-2</v>
      </c>
      <c r="AY376" s="137">
        <v>8.4072099999999997E-2</v>
      </c>
      <c r="AZ376" s="137">
        <v>6.3454399999999994E-2</v>
      </c>
      <c r="BA376" s="137">
        <v>5.1644299999999997E-2</v>
      </c>
      <c r="BB376" s="137">
        <v>8.1469899999999998E-2</v>
      </c>
      <c r="BC376" s="137">
        <v>8.25708E-2</v>
      </c>
      <c r="BD376" s="137">
        <v>3.24278E-2</v>
      </c>
      <c r="BE376" s="137">
        <v>3.33286E-2</v>
      </c>
      <c r="BF376" s="137">
        <v>9.6482799999999994E-2</v>
      </c>
      <c r="BG376" s="137">
        <v>8.8576000000000002E-2</v>
      </c>
      <c r="BH376" s="137">
        <v>0.13321</v>
      </c>
      <c r="BI376" s="137">
        <v>6.0551899999999999E-2</v>
      </c>
      <c r="BJ376" s="137">
        <v>7.5564800000000001E-2</v>
      </c>
      <c r="BK376" s="137">
        <v>3.0426100000000001E-2</v>
      </c>
      <c r="BL376" s="137">
        <v>0.12801000000000001</v>
      </c>
      <c r="BM376" s="137">
        <v>8.3371499999999987E-2</v>
      </c>
    </row>
    <row r="377" spans="1:65">
      <c r="A377">
        <v>8</v>
      </c>
      <c r="B377" s="128" t="s">
        <v>2257</v>
      </c>
      <c r="C377" s="135">
        <v>1.219929E-2</v>
      </c>
      <c r="D377" s="135">
        <v>4.7999999999999996E-3</v>
      </c>
      <c r="E377" s="135">
        <v>1.219929E-2</v>
      </c>
      <c r="F377" s="135">
        <v>3.4045279999999997E-2</v>
      </c>
      <c r="G377" s="135">
        <v>-1.9865839999999999E-2</v>
      </c>
      <c r="H377" s="135">
        <v>1.2200000000000001E-2</v>
      </c>
      <c r="I377" s="135">
        <v>1.1940433547236839E-2</v>
      </c>
      <c r="J377" s="135">
        <v>1.2800000000000001E-2</v>
      </c>
      <c r="K377" s="135">
        <v>1.26092703365588E-2</v>
      </c>
      <c r="L377" s="135">
        <v>1.272204110592989E-2</v>
      </c>
      <c r="M377" s="135">
        <v>2.1499999999999998E-2</v>
      </c>
      <c r="N377" s="135">
        <v>8.8999999999999999E-3</v>
      </c>
      <c r="O377" s="135">
        <v>8.6999999999999994E-3</v>
      </c>
      <c r="P377" s="135">
        <v>1.38E-2</v>
      </c>
      <c r="Q377" s="135">
        <v>1.2800000000000001E-2</v>
      </c>
      <c r="R377" s="135">
        <v>1.17E-2</v>
      </c>
      <c r="S377" s="135">
        <v>1.3647723341843049E-2</v>
      </c>
      <c r="T377" s="135">
        <v>9.3028484687176505E-3</v>
      </c>
      <c r="U377" s="135">
        <v>1.1340133034444481E-2</v>
      </c>
      <c r="V377" s="135">
        <v>1.080818726119093E-2</v>
      </c>
      <c r="W377" s="135">
        <v>1.426483229877107E-2</v>
      </c>
      <c r="X377" s="135">
        <v>1.408276281931342E-2</v>
      </c>
      <c r="Y377" s="135">
        <v>1.393749317060955E-2</v>
      </c>
      <c r="Z377" s="135">
        <v>1.665060800085616E-2</v>
      </c>
      <c r="AA377" s="135">
        <v>2.419154340839413E-2</v>
      </c>
      <c r="AB377" s="135">
        <v>1.2520914438417239E-2</v>
      </c>
      <c r="AC377" s="135">
        <v>1.2097999999999999E-2</v>
      </c>
      <c r="AD377" s="135">
        <v>3.2326399999999998E-2</v>
      </c>
      <c r="AE377" s="135">
        <v>2.1117199999999999E-2</v>
      </c>
      <c r="AF377" s="135">
        <v>2.2218100000000001E-2</v>
      </c>
      <c r="AG377" s="135">
        <v>1.221E-2</v>
      </c>
      <c r="AH377" s="135">
        <v>4.1133599999999999E-2</v>
      </c>
      <c r="AI377" s="135">
        <v>7.2589999999999998E-3</v>
      </c>
      <c r="AJ377" s="135">
        <v>6.3509999999999999E-3</v>
      </c>
      <c r="AK377" s="135">
        <v>1.51124E-2</v>
      </c>
      <c r="AL377" s="135">
        <v>8.9720000000000008E-3</v>
      </c>
      <c r="AM377" s="135">
        <v>5.6449999999999998E-3</v>
      </c>
      <c r="AN377" s="135">
        <v>2.8223100000000001E-2</v>
      </c>
      <c r="AO377" s="135">
        <v>1.38113E-2</v>
      </c>
      <c r="AP377" s="135">
        <v>3.6830099999999998E-2</v>
      </c>
      <c r="AQ377" s="135">
        <v>1.6113200000000001E-2</v>
      </c>
      <c r="AR377" s="135">
        <v>2.0216499999999998E-2</v>
      </c>
      <c r="AS377" s="135">
        <v>2.6922000000000001E-2</v>
      </c>
      <c r="AT377" s="135">
        <v>1.48121E-2</v>
      </c>
      <c r="AU377" s="135">
        <v>1.91156E-2</v>
      </c>
      <c r="AV377" s="135">
        <v>3.7430600000000001E-2</v>
      </c>
      <c r="AW377" s="135">
        <v>2.4419900000000001E-2</v>
      </c>
      <c r="AX377" s="135">
        <v>3.1926099999999999E-2</v>
      </c>
      <c r="AY377" s="135">
        <v>2.4319899999999998E-2</v>
      </c>
      <c r="AZ377" s="135">
        <v>3.8431399999999998E-2</v>
      </c>
      <c r="BA377" s="135">
        <v>2.5420700000000001E-2</v>
      </c>
      <c r="BB377" s="135">
        <v>3.6930200000000003E-2</v>
      </c>
      <c r="BC377" s="135">
        <v>3.7430600000000001E-2</v>
      </c>
      <c r="BD377" s="135">
        <v>1.78146E-2</v>
      </c>
      <c r="BE377" s="135">
        <v>2.2118100000000002E-2</v>
      </c>
      <c r="BF377" s="135">
        <v>3.2626700000000002E-2</v>
      </c>
      <c r="BG377" s="135">
        <v>6.1049899999999997E-2</v>
      </c>
      <c r="BH377" s="135">
        <v>4.1233700000000012E-2</v>
      </c>
      <c r="BI377" s="135">
        <v>4.2735000000000002E-2</v>
      </c>
      <c r="BJ377" s="135">
        <v>2.0816999999999999E-2</v>
      </c>
      <c r="BK377" s="135">
        <v>4.032E-3</v>
      </c>
      <c r="BL377" s="135">
        <v>7.9364900000000002E-2</v>
      </c>
      <c r="BM377" s="135">
        <v>2.74224E-2</v>
      </c>
    </row>
    <row r="378" spans="1:65">
      <c r="A378">
        <v>7</v>
      </c>
      <c r="B378" s="128" t="s">
        <v>2258</v>
      </c>
      <c r="C378" s="137">
        <v>1.2757330000000001E-2</v>
      </c>
      <c r="D378" s="137">
        <v>8.9999999999999998E-4</v>
      </c>
      <c r="E378" s="137">
        <v>1.2757330000000001E-2</v>
      </c>
      <c r="F378" s="137">
        <v>2.2589419999999999E-2</v>
      </c>
      <c r="G378" s="137">
        <v>1.235287E-2</v>
      </c>
      <c r="H378" s="137">
        <v>1.2800000000000001E-2</v>
      </c>
      <c r="I378" s="137">
        <v>1.280561458576712E-2</v>
      </c>
      <c r="J378" s="137">
        <v>1.32E-2</v>
      </c>
      <c r="K378" s="137">
        <v>1.29793231474722E-2</v>
      </c>
      <c r="L378" s="137">
        <v>1.3092583448141459E-2</v>
      </c>
      <c r="M378" s="137">
        <v>5.0000000000000001E-3</v>
      </c>
      <c r="N378" s="137">
        <v>1.14E-2</v>
      </c>
      <c r="O378" s="137">
        <v>9.2999999999999992E-3</v>
      </c>
      <c r="P378" s="137">
        <v>1.23E-2</v>
      </c>
      <c r="Q378" s="137">
        <v>1.26E-2</v>
      </c>
      <c r="R378" s="137">
        <v>1.24E-2</v>
      </c>
      <c r="S378" s="137">
        <v>1.044559447738602E-2</v>
      </c>
      <c r="T378" s="137">
        <v>1.1603297400779811E-2</v>
      </c>
      <c r="U378" s="137">
        <v>8.2438577888417353E-3</v>
      </c>
      <c r="V378" s="137">
        <v>1.037224416803029E-2</v>
      </c>
      <c r="W378" s="137">
        <v>1.490676411006042E-2</v>
      </c>
      <c r="X378" s="137">
        <v>1.2747393263939919E-2</v>
      </c>
      <c r="Y378" s="137">
        <v>9.7267441303960922E-3</v>
      </c>
      <c r="Z378" s="137">
        <v>7.7626357315279124E-3</v>
      </c>
      <c r="AA378" s="137">
        <v>-7.98007511354204E-3</v>
      </c>
      <c r="AB378" s="137">
        <v>1.26086348621184E-2</v>
      </c>
      <c r="AC378" s="137">
        <v>1.2697999999999999E-2</v>
      </c>
      <c r="AD378" s="137">
        <v>-3.3E-3</v>
      </c>
      <c r="AE378" s="137">
        <v>4.1310000000000001E-3</v>
      </c>
      <c r="AF378" s="137">
        <v>-4.7999999999999996E-3</v>
      </c>
      <c r="AG378" s="137">
        <v>1.33104E-2</v>
      </c>
      <c r="AH378" s="137">
        <v>1.2799E-2</v>
      </c>
      <c r="AI378" s="137">
        <v>4.8370000000000002E-3</v>
      </c>
      <c r="AJ378" s="137">
        <v>2.7209999999999999E-3</v>
      </c>
      <c r="AK378" s="137">
        <v>2.11165E-2</v>
      </c>
      <c r="AL378" s="137">
        <v>5.3410000000000003E-3</v>
      </c>
      <c r="AM378" s="137">
        <v>1.6119999999999999E-3</v>
      </c>
      <c r="AN378" s="137">
        <v>2.1717E-2</v>
      </c>
      <c r="AO378" s="137">
        <v>1.2396000000000001E-2</v>
      </c>
      <c r="AP378" s="137">
        <v>-7.4999999999999997E-3</v>
      </c>
      <c r="AQ378" s="137">
        <v>2.1316600000000002E-2</v>
      </c>
      <c r="AR378" s="137">
        <v>3.02236E-2</v>
      </c>
      <c r="AS378" s="137">
        <v>3.05239E-2</v>
      </c>
      <c r="AT378" s="137">
        <v>1.6612999999999999E-2</v>
      </c>
      <c r="AU378" s="137">
        <v>1.36106E-2</v>
      </c>
      <c r="AV378" s="137">
        <v>9.8577200000000004E-2</v>
      </c>
      <c r="AW378" s="137">
        <v>5.3541900000000003E-2</v>
      </c>
      <c r="AX378" s="137">
        <v>1.2697999999999999E-2</v>
      </c>
      <c r="AY378" s="137">
        <v>-1.2699999999999999E-2</v>
      </c>
      <c r="AZ378" s="137">
        <v>1.7113400000000001E-2</v>
      </c>
      <c r="BA378" s="137">
        <v>1.038E-2</v>
      </c>
      <c r="BB378" s="137">
        <v>-1E-3</v>
      </c>
      <c r="BC378" s="137">
        <v>3.2000000000000003E-4</v>
      </c>
      <c r="BD378" s="137">
        <v>-1.7100000000000001E-2</v>
      </c>
      <c r="BE378" s="137">
        <v>-1.4500000000000001E-2</v>
      </c>
      <c r="BF378" s="137">
        <v>3.3225999999999999E-2</v>
      </c>
      <c r="BG378" s="137">
        <v>-6.7000000000000002E-3</v>
      </c>
      <c r="BH378" s="137">
        <v>1.08E-3</v>
      </c>
      <c r="BI378" s="137">
        <v>-8.8999999999999999E-3</v>
      </c>
      <c r="BJ378" s="137">
        <v>1.3710699999999999E-2</v>
      </c>
      <c r="BK378" s="137">
        <v>6.8530000000000006E-3</v>
      </c>
      <c r="BL378" s="137">
        <v>-2.0400000000000001E-2</v>
      </c>
      <c r="BM378" s="137">
        <v>1.0682000000000001E-2</v>
      </c>
    </row>
    <row r="379" spans="1:65">
      <c r="A379">
        <v>6</v>
      </c>
      <c r="B379" s="128" t="s">
        <v>2259</v>
      </c>
      <c r="C379" s="135">
        <v>1.052703E-2</v>
      </c>
      <c r="D379" s="135">
        <v>1.8E-3</v>
      </c>
      <c r="E379" s="135">
        <v>1.052703E-2</v>
      </c>
      <c r="F379" s="135">
        <v>6.3739950000000004E-2</v>
      </c>
      <c r="G379" s="135">
        <v>-9.3791199999999995E-3</v>
      </c>
      <c r="H379" s="135">
        <v>1.0500000000000001E-2</v>
      </c>
      <c r="I379" s="135">
        <v>1.047675729337749E-2</v>
      </c>
      <c r="J379" s="135">
        <v>1.1299999999999999E-2</v>
      </c>
      <c r="K379" s="135">
        <v>1.11415785287512E-2</v>
      </c>
      <c r="L379" s="135">
        <v>1.1268373189040609E-2</v>
      </c>
      <c r="M379" s="135">
        <v>9.5999999999999992E-3</v>
      </c>
      <c r="N379" s="135">
        <v>1.2699999999999999E-2</v>
      </c>
      <c r="O379" s="135">
        <v>1.17E-2</v>
      </c>
      <c r="P379" s="135">
        <v>1.0200000000000001E-2</v>
      </c>
      <c r="Q379" s="135">
        <v>1.0800000000000001E-2</v>
      </c>
      <c r="R379" s="135">
        <v>1.04E-2</v>
      </c>
      <c r="S379" s="135">
        <v>1.342047965737136E-2</v>
      </c>
      <c r="T379" s="135">
        <v>1.2260143370065309E-2</v>
      </c>
      <c r="U379" s="135">
        <v>9.7101512849768756E-3</v>
      </c>
      <c r="V379" s="135">
        <v>6.205758276421447E-3</v>
      </c>
      <c r="W379" s="135">
        <v>1.2222130741089019E-2</v>
      </c>
      <c r="X379" s="135">
        <v>1.0864078942927071E-2</v>
      </c>
      <c r="Y379" s="135">
        <v>1.7143084963259229E-2</v>
      </c>
      <c r="Z379" s="135">
        <v>1.863397195325955E-2</v>
      </c>
      <c r="AA379" s="135">
        <v>8.2057128644632549E-3</v>
      </c>
      <c r="AB379" s="135">
        <v>1.114581230322069E-2</v>
      </c>
      <c r="AC379" s="135">
        <v>1.0498E-2</v>
      </c>
      <c r="AD379" s="135">
        <v>8.8830000000000003E-3</v>
      </c>
      <c r="AE379" s="135">
        <v>8.6809999999999995E-3</v>
      </c>
      <c r="AF379" s="135">
        <v>1.9018E-2</v>
      </c>
      <c r="AG379" s="135">
        <v>1.63155E-2</v>
      </c>
      <c r="AH379" s="135">
        <v>3.71352E-2</v>
      </c>
      <c r="AI379" s="135">
        <v>2.019E-3</v>
      </c>
      <c r="AJ379" s="135">
        <v>-1.6000000000000001E-3</v>
      </c>
      <c r="AK379" s="135">
        <v>1.7616699999999999E-2</v>
      </c>
      <c r="AL379" s="135">
        <v>5.3500000000000006E-3</v>
      </c>
      <c r="AM379" s="135">
        <v>-1.2999999999999999E-3</v>
      </c>
      <c r="AN379" s="135">
        <v>1.43135E-2</v>
      </c>
      <c r="AO379" s="135">
        <v>1.0297000000000001E-2</v>
      </c>
      <c r="AP379" s="135">
        <v>2.3322099999999998E-2</v>
      </c>
      <c r="AQ379" s="135">
        <v>7.7720000000000003E-3</v>
      </c>
      <c r="AR379" s="135">
        <v>5.3489999999999996E-3</v>
      </c>
      <c r="AS379" s="135">
        <v>3.0729099999999999E-2</v>
      </c>
      <c r="AT379" s="135">
        <v>6.9649999999999998E-3</v>
      </c>
      <c r="AU379" s="135">
        <v>1.0297000000000001E-2</v>
      </c>
      <c r="AV379" s="135">
        <v>-7.6600000000000001E-2</v>
      </c>
      <c r="AW379" s="135">
        <v>-3.1399999999999997E-2</v>
      </c>
      <c r="AX379" s="135">
        <v>4.0938799999999997E-2</v>
      </c>
      <c r="AY379" s="135">
        <v>5.7054100000000003E-2</v>
      </c>
      <c r="AZ379" s="135">
        <v>5.99569E-2</v>
      </c>
      <c r="BA379" s="135">
        <v>3.5733800000000003E-2</v>
      </c>
      <c r="BB379" s="135">
        <v>3.1429800000000001E-2</v>
      </c>
      <c r="BC379" s="135">
        <v>3.2731000000000003E-2</v>
      </c>
      <c r="BD379" s="135">
        <v>1.50142E-2</v>
      </c>
      <c r="BE379" s="135">
        <v>1.34127E-2</v>
      </c>
      <c r="BF379" s="135">
        <v>6.0657500000000003E-2</v>
      </c>
      <c r="BG379" s="135">
        <v>1.3312600000000001E-2</v>
      </c>
      <c r="BH379" s="135">
        <v>8.6582100000000009E-2</v>
      </c>
      <c r="BI379" s="135">
        <v>4.9146599999999999E-2</v>
      </c>
      <c r="BJ379" s="135">
        <v>7.1167499999999995E-2</v>
      </c>
      <c r="BK379" s="135">
        <v>2.8426900000000001E-2</v>
      </c>
      <c r="BL379" s="135">
        <v>0.12431</v>
      </c>
      <c r="BM379" s="135">
        <v>1.72163E-2</v>
      </c>
    </row>
    <row r="380" spans="1:65">
      <c r="A380">
        <v>5</v>
      </c>
      <c r="B380" s="128" t="s">
        <v>2260</v>
      </c>
      <c r="C380" s="137">
        <v>1.219929E-2</v>
      </c>
      <c r="D380" s="137">
        <v>3.3E-3</v>
      </c>
      <c r="E380" s="137">
        <v>1.219929E-2</v>
      </c>
      <c r="F380" s="137">
        <v>1.29076E-2</v>
      </c>
      <c r="G380" s="137">
        <v>3.1609730000000003E-2</v>
      </c>
      <c r="H380" s="137">
        <v>1.2200000000000001E-2</v>
      </c>
      <c r="I380" s="137">
        <v>1.2342599895919021E-2</v>
      </c>
      <c r="J380" s="137">
        <v>1.47E-2</v>
      </c>
      <c r="K380" s="137">
        <v>1.4094768040398E-2</v>
      </c>
      <c r="L380" s="137">
        <v>1.4240778135387039E-2</v>
      </c>
      <c r="M380" s="137">
        <v>8.8999999999999999E-3</v>
      </c>
      <c r="N380" s="137">
        <v>1.2200000000000001E-2</v>
      </c>
      <c r="O380" s="137">
        <v>1.24E-2</v>
      </c>
      <c r="P380" s="137">
        <v>1.2500000000000001E-2</v>
      </c>
      <c r="Q380" s="137">
        <v>1.24E-2</v>
      </c>
      <c r="R380" s="137">
        <v>1.2699999999999999E-2</v>
      </c>
      <c r="S380" s="137">
        <v>1.134172861337457E-2</v>
      </c>
      <c r="T380" s="137">
        <v>1.064831817211198E-2</v>
      </c>
      <c r="U380" s="137">
        <v>7.9440959296994684E-3</v>
      </c>
      <c r="V380" s="137">
        <v>5.6521771906459239E-3</v>
      </c>
      <c r="W380" s="137">
        <v>1.400577110111878E-2</v>
      </c>
      <c r="X380" s="137">
        <v>1.1985827715201401E-2</v>
      </c>
      <c r="Y380" s="137">
        <v>1.5551467044085939E-2</v>
      </c>
      <c r="Z380" s="137">
        <v>4.1711246640427913E-3</v>
      </c>
      <c r="AA380" s="137">
        <v>3.7188101225733572E-3</v>
      </c>
      <c r="AB380" s="137">
        <v>1.207626069686368E-2</v>
      </c>
      <c r="AC380" s="137">
        <v>1.2097999999999999E-2</v>
      </c>
      <c r="AD380" s="137">
        <v>8.8719999999999997E-3</v>
      </c>
      <c r="AE380" s="137">
        <v>8.2660000000000008E-3</v>
      </c>
      <c r="AF380" s="137">
        <v>2.1000000000000001E-4</v>
      </c>
      <c r="AG380" s="137">
        <v>2.722E-3</v>
      </c>
      <c r="AH380" s="137">
        <v>1.48121E-2</v>
      </c>
      <c r="AI380" s="137">
        <v>7.7619999999999998E-3</v>
      </c>
      <c r="AJ380" s="137">
        <v>5.4440000000000001E-3</v>
      </c>
      <c r="AK380" s="137">
        <v>-7.1999999999999998E-3</v>
      </c>
      <c r="AL380" s="137">
        <v>4.0933499999999998E-2</v>
      </c>
      <c r="AM380" s="137">
        <v>6.6154099999999993E-2</v>
      </c>
      <c r="AN380" s="137">
        <v>9.8799999999999999E-3</v>
      </c>
      <c r="AO380" s="137">
        <v>1.2510200000000001E-2</v>
      </c>
      <c r="AP380" s="137">
        <v>-3.3300000000000003E-2</v>
      </c>
      <c r="AQ380" s="137">
        <v>8.5690000000000002E-3</v>
      </c>
      <c r="AR380" s="137">
        <v>5.1419999999999999E-3</v>
      </c>
      <c r="AS380" s="137">
        <v>2.9423999999999999E-2</v>
      </c>
      <c r="AT380" s="137">
        <v>1.0485E-2</v>
      </c>
      <c r="AU380" s="137">
        <v>9.8799999999999999E-3</v>
      </c>
      <c r="AV380" s="137">
        <v>-2.8899999999999999E-2</v>
      </c>
      <c r="AW380" s="137">
        <v>-9.9000000000000008E-3</v>
      </c>
      <c r="AX380" s="137">
        <v>-1.6400000000000001E-2</v>
      </c>
      <c r="AY380" s="137">
        <v>-4.4200000000000003E-2</v>
      </c>
      <c r="AZ380" s="137">
        <v>1.231E-2</v>
      </c>
      <c r="BA380" s="137">
        <v>-1.03E-2</v>
      </c>
      <c r="BB380" s="137">
        <v>-2.92E-2</v>
      </c>
      <c r="BC380" s="137">
        <v>-2.8199999999999999E-2</v>
      </c>
      <c r="BD380" s="137">
        <v>-2.9499999999999998E-2</v>
      </c>
      <c r="BE380" s="137">
        <v>-3.04E-2</v>
      </c>
      <c r="BF380" s="137">
        <v>-1.1999999999999999E-3</v>
      </c>
      <c r="BG380" s="137">
        <v>2.5620899999999999E-2</v>
      </c>
      <c r="BH380" s="137">
        <v>8.5670099999999999E-2</v>
      </c>
      <c r="BI380" s="137">
        <v>-1.17E-2</v>
      </c>
      <c r="BJ380" s="137">
        <v>2.9229999999999998E-3</v>
      </c>
      <c r="BK380" s="137">
        <v>2.9229999999999998E-3</v>
      </c>
      <c r="BL380" s="137">
        <v>-0.10580000000000001</v>
      </c>
      <c r="BM380" s="137">
        <v>-2.3E-3</v>
      </c>
    </row>
    <row r="381" spans="1:65">
      <c r="A381">
        <v>4</v>
      </c>
      <c r="B381" s="128" t="s">
        <v>2261</v>
      </c>
      <c r="C381" s="135">
        <v>1.164156E-2</v>
      </c>
      <c r="D381" s="135">
        <v>3.3E-3</v>
      </c>
      <c r="E381" s="135">
        <v>1.164156E-2</v>
      </c>
      <c r="F381" s="135">
        <v>0.12560735000000001</v>
      </c>
      <c r="G381" s="135">
        <v>-4.9487499999999997E-2</v>
      </c>
      <c r="H381" s="135">
        <v>1.1599999999999999E-2</v>
      </c>
      <c r="I381" s="135">
        <v>1.198558783094383E-2</v>
      </c>
      <c r="J381" s="135">
        <v>1.3100000000000001E-2</v>
      </c>
      <c r="K381" s="135">
        <v>1.29243993275103E-2</v>
      </c>
      <c r="L381" s="135">
        <v>1.302149497230176E-2</v>
      </c>
      <c r="M381" s="135">
        <v>2.18E-2</v>
      </c>
      <c r="N381" s="135">
        <v>1.2800000000000001E-2</v>
      </c>
      <c r="O381" s="135">
        <v>1.2699999999999999E-2</v>
      </c>
      <c r="P381" s="135">
        <v>1.2200000000000001E-2</v>
      </c>
      <c r="Q381" s="135">
        <v>1.2200000000000001E-2</v>
      </c>
      <c r="R381" s="135">
        <v>1.12E-2</v>
      </c>
      <c r="S381" s="135">
        <v>1.2680455676279401E-2</v>
      </c>
      <c r="T381" s="135">
        <v>1.5690305903867999E-2</v>
      </c>
      <c r="U381" s="135">
        <v>1.4812687595554101E-2</v>
      </c>
      <c r="V381" s="135">
        <v>1.3003759226740691E-2</v>
      </c>
      <c r="W381" s="135">
        <v>1.350580336807727E-2</v>
      </c>
      <c r="X381" s="135">
        <v>1.3419262382618809E-2</v>
      </c>
      <c r="Y381" s="135">
        <v>1.377314311217925E-2</v>
      </c>
      <c r="Z381" s="135">
        <v>1.9260625077726301E-2</v>
      </c>
      <c r="AA381" s="135">
        <v>3.3529253812376807E-2</v>
      </c>
      <c r="AB381" s="135">
        <v>1.2462836717483579E-2</v>
      </c>
      <c r="AC381" s="135">
        <v>1.171E-2</v>
      </c>
      <c r="AD381" s="135">
        <v>3.1927299999999999E-2</v>
      </c>
      <c r="AE381" s="135">
        <v>2.5021399999999999E-2</v>
      </c>
      <c r="AF381" s="135">
        <v>2.7523599999999999E-2</v>
      </c>
      <c r="AG381" s="135">
        <v>1.9216500000000001E-2</v>
      </c>
      <c r="AH381" s="135">
        <v>3.0926499999999999E-2</v>
      </c>
      <c r="AI381" s="135">
        <v>3.2269999999999998E-3</v>
      </c>
      <c r="AJ381" s="135">
        <v>-4.0000000000000002E-4</v>
      </c>
      <c r="AK381" s="135">
        <v>5.2645099999999993E-2</v>
      </c>
      <c r="AL381" s="135">
        <v>2.4120699999999998E-2</v>
      </c>
      <c r="AM381" s="135">
        <v>3.2327700000000001E-2</v>
      </c>
      <c r="AN381" s="135">
        <v>1.9216500000000001E-2</v>
      </c>
      <c r="AO381" s="135">
        <v>1.22104E-2</v>
      </c>
      <c r="AP381" s="135">
        <v>9.783E-3</v>
      </c>
      <c r="AQ381" s="135">
        <v>1.8215599999999998E-2</v>
      </c>
      <c r="AR381" s="135">
        <v>2.5521800000000001E-2</v>
      </c>
      <c r="AS381" s="135">
        <v>5.0042900000000001E-2</v>
      </c>
      <c r="AT381" s="135">
        <v>1.8315600000000001E-2</v>
      </c>
      <c r="AU381" s="135">
        <v>3.1727199999999997E-2</v>
      </c>
      <c r="AV381" s="135">
        <v>-2.6599999999999999E-2</v>
      </c>
      <c r="AW381" s="135">
        <v>-7.7000000000000002E-3</v>
      </c>
      <c r="AX381" s="135">
        <v>5.2144700000000002E-2</v>
      </c>
      <c r="AY381" s="135">
        <v>1.6113700000000002E-2</v>
      </c>
      <c r="AZ381" s="135">
        <v>0.15071000000000001</v>
      </c>
      <c r="BA381" s="135">
        <v>3.0726300000000002E-2</v>
      </c>
      <c r="BB381" s="135">
        <v>6.9459499999999993E-2</v>
      </c>
      <c r="BC381" s="135">
        <v>7.13612E-2</v>
      </c>
      <c r="BD381" s="135">
        <v>6.2653700000000007E-2</v>
      </c>
      <c r="BE381" s="135">
        <v>5.3645999999999999E-2</v>
      </c>
      <c r="BF381" s="135">
        <v>6.4655500000000005E-2</v>
      </c>
      <c r="BG381" s="135">
        <v>5.6048099999999997E-2</v>
      </c>
      <c r="BH381" s="135">
        <v>6.0752100000000003E-2</v>
      </c>
      <c r="BI381" s="135">
        <v>0.15021000000000001</v>
      </c>
      <c r="BJ381" s="135">
        <v>7.2462200000000004E-2</v>
      </c>
      <c r="BK381" s="135">
        <v>-1.1999999999999999E-3</v>
      </c>
      <c r="BL381" s="135">
        <v>0.23250999999999999</v>
      </c>
      <c r="BM381" s="135">
        <v>6.01516E-2</v>
      </c>
    </row>
    <row r="382" spans="1:65">
      <c r="A382">
        <v>3</v>
      </c>
      <c r="B382" s="128" t="s">
        <v>2262</v>
      </c>
      <c r="C382" s="137">
        <v>9.9702200000000001E-3</v>
      </c>
      <c r="D382" s="137">
        <v>6.9999999999999993E-3</v>
      </c>
      <c r="E382" s="137">
        <v>9.9702200000000001E-3</v>
      </c>
      <c r="F382" s="137">
        <v>4.0929200000000013E-2</v>
      </c>
      <c r="G382" s="137">
        <v>-1.5410800000000001E-2</v>
      </c>
      <c r="H382" s="137">
        <v>0.01</v>
      </c>
      <c r="I382" s="137">
        <v>1.0135564981914371E-2</v>
      </c>
      <c r="J382" s="137">
        <v>1.06E-2</v>
      </c>
      <c r="K382" s="137">
        <v>1.03413836262809E-2</v>
      </c>
      <c r="L382" s="137">
        <v>1.034775854580983E-2</v>
      </c>
      <c r="M382" s="137">
        <v>4.5999999999999999E-3</v>
      </c>
      <c r="N382" s="137">
        <v>8.2000000000000007E-3</v>
      </c>
      <c r="O382" s="137">
        <v>6.3E-3</v>
      </c>
      <c r="P382" s="137">
        <v>8.8999999999999999E-3</v>
      </c>
      <c r="Q382" s="137">
        <v>0.01</v>
      </c>
      <c r="R382" s="137">
        <v>1.06E-2</v>
      </c>
      <c r="S382" s="137">
        <v>7.5976490704925403E-3</v>
      </c>
      <c r="T382" s="137">
        <v>8.2630814849506962E-3</v>
      </c>
      <c r="U382" s="137">
        <v>5.4986746702505576E-3</v>
      </c>
      <c r="V382" s="137">
        <v>2.5423172064393822E-3</v>
      </c>
      <c r="W382" s="137">
        <v>1.169969936029513E-2</v>
      </c>
      <c r="X382" s="137">
        <v>8.7427454799100524E-3</v>
      </c>
      <c r="Y382" s="137">
        <v>7.7551366125756527E-3</v>
      </c>
      <c r="Z382" s="137">
        <v>1.7064191330356641E-2</v>
      </c>
      <c r="AA382" s="137">
        <v>1.9935923096792152E-6</v>
      </c>
      <c r="AB382" s="137">
        <v>1.035634860878012E-2</v>
      </c>
      <c r="AC382" s="137">
        <v>9.9979999999999999E-3</v>
      </c>
      <c r="AD382" s="137">
        <v>4.8479999999999999E-3</v>
      </c>
      <c r="AE382" s="137">
        <v>5.0490000000000014E-3</v>
      </c>
      <c r="AF382" s="137">
        <v>1.0099E-2</v>
      </c>
      <c r="AG382" s="137">
        <v>9.2919999999999999E-3</v>
      </c>
      <c r="AH382" s="137">
        <v>1.56156E-2</v>
      </c>
      <c r="AI382" s="137">
        <v>1.85185E-2</v>
      </c>
      <c r="AJ382" s="137">
        <v>2.23223E-2</v>
      </c>
      <c r="AK382" s="137">
        <v>2.0420399999999998E-2</v>
      </c>
      <c r="AL382" s="137">
        <v>3.1431399999999998E-2</v>
      </c>
      <c r="AM382" s="137">
        <v>4.7047100000000001E-2</v>
      </c>
      <c r="AN382" s="137">
        <v>4.7460000000000002E-3</v>
      </c>
      <c r="AO382" s="137">
        <v>8.9890000000000005E-3</v>
      </c>
      <c r="AP382" s="137">
        <v>-4.0000000000000001E-3</v>
      </c>
      <c r="AQ382" s="137">
        <v>2.0920899999999999E-2</v>
      </c>
      <c r="AR382" s="137">
        <v>3.1431399999999998E-2</v>
      </c>
      <c r="AS382" s="137">
        <v>1.4814799999999999E-2</v>
      </c>
      <c r="AT382" s="137">
        <v>2.1021000000000001E-2</v>
      </c>
      <c r="AU382" s="137">
        <v>1.49149E-2</v>
      </c>
      <c r="AV382" s="137">
        <v>-3.8300000000000001E-2</v>
      </c>
      <c r="AW382" s="137">
        <v>-1.52E-2</v>
      </c>
      <c r="AX382" s="137">
        <v>1.5715699999999999E-2</v>
      </c>
      <c r="AY382" s="137">
        <v>4.4429999999999999E-3</v>
      </c>
      <c r="AZ382" s="137">
        <v>4.0039999999999999E-2</v>
      </c>
      <c r="BA382" s="137">
        <v>-2.8E-3</v>
      </c>
      <c r="BB382" s="137">
        <v>1.7517499999999998E-2</v>
      </c>
      <c r="BC382" s="137">
        <v>1.8918899999999999E-2</v>
      </c>
      <c r="BD382" s="137">
        <v>5.72574E-2</v>
      </c>
      <c r="BE382" s="137">
        <v>5.72574E-2</v>
      </c>
      <c r="BF382" s="137">
        <v>9.4940000000000007E-3</v>
      </c>
      <c r="BG382" s="137">
        <v>4.4344300000000003E-2</v>
      </c>
      <c r="BH382" s="137">
        <v>-5.0000000000000001E-4</v>
      </c>
      <c r="BI382" s="137">
        <v>6.0160199999999997E-2</v>
      </c>
      <c r="BJ382" s="137">
        <v>5.0250299999999998E-2</v>
      </c>
      <c r="BK382" s="137">
        <v>-1.01E-2</v>
      </c>
      <c r="BL382" s="137">
        <v>4.1942000000000007E-2</v>
      </c>
      <c r="BM382" s="137">
        <v>6.8669999999999998E-3</v>
      </c>
    </row>
    <row r="383" spans="1:65">
      <c r="A383">
        <v>2</v>
      </c>
      <c r="B383" s="128" t="s">
        <v>2263</v>
      </c>
      <c r="C383" s="135">
        <v>1.2129289999999999E-2</v>
      </c>
      <c r="D383" s="135">
        <v>7.1000000000000004E-3</v>
      </c>
      <c r="E383" s="135">
        <v>1.2120540000000001E-2</v>
      </c>
      <c r="F383" s="135">
        <v>-7.0192299999999996E-3</v>
      </c>
      <c r="G383" s="135">
        <v>1.357413E-2</v>
      </c>
      <c r="H383" s="135">
        <v>1.1599999999999999E-2</v>
      </c>
      <c r="I383" s="135">
        <v>1.159898570000628E-2</v>
      </c>
      <c r="J383" s="135">
        <v>1.15E-2</v>
      </c>
      <c r="K383" s="135">
        <v>5.2997914325732002E-3</v>
      </c>
      <c r="L383" s="135">
        <v>1.257414090496867E-2</v>
      </c>
      <c r="M383" s="135">
        <v>-1.5E-3</v>
      </c>
      <c r="N383" s="135">
        <v>7.9000000000000008E-3</v>
      </c>
      <c r="O383" s="135">
        <v>-1.1999999999999999E-3</v>
      </c>
      <c r="P383" s="135">
        <v>6.6E-3</v>
      </c>
      <c r="Q383" s="135">
        <v>1.06E-2</v>
      </c>
      <c r="R383" s="135">
        <v>1.1299999999999999E-2</v>
      </c>
      <c r="S383" s="135">
        <v>5.9088940938210044E-3</v>
      </c>
      <c r="T383" s="135">
        <v>7.4620234425175616E-3</v>
      </c>
      <c r="U383" s="135">
        <v>-6.7881196491066387E-3</v>
      </c>
      <c r="V383" s="135">
        <v>-2.318259856394567E-2</v>
      </c>
      <c r="W383" s="135">
        <v>1.363484248284141E-2</v>
      </c>
      <c r="X383" s="135">
        <v>9.3061103790326172E-3</v>
      </c>
      <c r="Y383" s="135">
        <v>9.6776624083183549E-4</v>
      </c>
      <c r="Z383" s="135">
        <v>-1.7063113797460061E-2</v>
      </c>
      <c r="AA383" s="135">
        <v>-1.67206525641177E-2</v>
      </c>
      <c r="AB383" s="135">
        <v>9.8016876063949446E-3</v>
      </c>
      <c r="AC383" s="135">
        <v>1.25103E-2</v>
      </c>
      <c r="AD383" s="135">
        <v>-4.0000000000000001E-3</v>
      </c>
      <c r="AE383" s="135">
        <v>-5.6999999999999993E-3</v>
      </c>
      <c r="AF383" s="135">
        <v>-1.35E-2</v>
      </c>
      <c r="AG383" s="135">
        <v>-6.4000000000000003E-3</v>
      </c>
      <c r="AH383" s="135">
        <v>-2.75E-2</v>
      </c>
      <c r="AI383" s="135">
        <v>-2.8199999999999999E-2</v>
      </c>
      <c r="AJ383" s="135">
        <v>-4.7800000000000002E-2</v>
      </c>
      <c r="AK383" s="135">
        <v>-0.1072</v>
      </c>
      <c r="AL383" s="135">
        <v>-6.4199999999999993E-2</v>
      </c>
      <c r="AM383" s="135">
        <v>-0.1198</v>
      </c>
      <c r="AN383" s="135">
        <v>-3.4200000000000001E-2</v>
      </c>
      <c r="AO383" s="135">
        <v>9.2750000000000003E-3</v>
      </c>
      <c r="AP383" s="135">
        <v>-0.16569999999999999</v>
      </c>
      <c r="AQ383" s="135">
        <v>-5.4800000000000001E-2</v>
      </c>
      <c r="AR383" s="135">
        <v>-0.11899999999999999</v>
      </c>
      <c r="AS383" s="135">
        <v>-5.1000000000000004E-3</v>
      </c>
      <c r="AT383" s="135">
        <v>-5.6500000000000002E-2</v>
      </c>
      <c r="AU383" s="135">
        <v>-2E-3</v>
      </c>
      <c r="AV383" s="135">
        <v>-0.1065</v>
      </c>
      <c r="AW383" s="135">
        <v>-4.4600000000000001E-2</v>
      </c>
      <c r="AX383" s="135">
        <v>-3.3E-3</v>
      </c>
      <c r="AY383" s="135">
        <v>-3.7199999999999997E-2</v>
      </c>
      <c r="AZ383" s="135">
        <v>-0.1139</v>
      </c>
      <c r="BA383" s="135">
        <v>-1.03E-2</v>
      </c>
      <c r="BB383" s="135">
        <v>-1.46E-2</v>
      </c>
      <c r="BC383" s="135">
        <v>-1.11E-2</v>
      </c>
      <c r="BD383" s="135">
        <v>-3.32E-2</v>
      </c>
      <c r="BE383" s="135">
        <v>-2.5000000000000001E-2</v>
      </c>
      <c r="BF383" s="135">
        <v>2.2718700000000001E-2</v>
      </c>
      <c r="BG383" s="135">
        <v>-7.000000000000001E-4</v>
      </c>
      <c r="BH383" s="135">
        <v>-7.8000000000000014E-3</v>
      </c>
      <c r="BI383" s="135">
        <v>-3.5999999999999997E-2</v>
      </c>
      <c r="BJ383" s="135">
        <v>-5.28E-2</v>
      </c>
      <c r="BK383" s="135">
        <v>-6.3899999999999998E-2</v>
      </c>
      <c r="BL383" s="135">
        <v>-0.1153</v>
      </c>
      <c r="BM383" s="135">
        <v>-1.15E-2</v>
      </c>
    </row>
    <row r="384" spans="1:65">
      <c r="A384">
        <v>1</v>
      </c>
      <c r="B384" s="128" t="s">
        <v>2810</v>
      </c>
      <c r="C384" s="137">
        <v>2.1724100000000001E-3</v>
      </c>
      <c r="D384" s="137">
        <v>5.3E-3</v>
      </c>
      <c r="E384" s="137">
        <v>2.1724100000000001E-3</v>
      </c>
      <c r="F384" s="137">
        <v>4.2519100000000002E-3</v>
      </c>
      <c r="G384" s="137">
        <v>-1.0901640000000001E-2</v>
      </c>
      <c r="H384" s="138"/>
      <c r="I384" s="138"/>
      <c r="J384" s="138"/>
      <c r="K384" s="138"/>
      <c r="L384" s="138"/>
      <c r="M384" s="138"/>
      <c r="N384" s="138"/>
      <c r="O384" s="138"/>
      <c r="P384" s="138"/>
      <c r="Q384" s="138"/>
      <c r="R384" s="138"/>
      <c r="S384" s="138"/>
      <c r="T384" s="138"/>
      <c r="U384" s="138"/>
      <c r="V384" s="138"/>
      <c r="W384" s="138"/>
      <c r="X384" s="138"/>
      <c r="Y384" s="138"/>
      <c r="Z384" s="138"/>
      <c r="AA384" s="138"/>
      <c r="AB384" s="138"/>
      <c r="AC384" s="137">
        <v>1.1980000000000001E-3</v>
      </c>
      <c r="AD384" s="137">
        <v>-2.2000000000000001E-3</v>
      </c>
      <c r="AE384" s="137">
        <v>-2.5000000000000001E-3</v>
      </c>
      <c r="AF384" s="137">
        <v>-1.4E-3</v>
      </c>
      <c r="AG384" s="137">
        <v>1.6142999999999999E-3</v>
      </c>
      <c r="AH384" s="137">
        <v>-8.0000000000000004E-4</v>
      </c>
      <c r="AI384" s="137">
        <v>4.4402999999999986E-3</v>
      </c>
      <c r="AJ384" s="137">
        <v>6.156E-3</v>
      </c>
      <c r="AK384" s="137">
        <v>3.0276999999999999E-3</v>
      </c>
      <c r="AL384" s="137">
        <v>9.0828000000000002E-3</v>
      </c>
      <c r="AM384" s="137">
        <v>1.541E-2</v>
      </c>
      <c r="AN384" s="137">
        <v>4.3392999999999999E-3</v>
      </c>
      <c r="AO384" s="137">
        <v>4.4099999999999999E-4</v>
      </c>
      <c r="AP384" s="137">
        <v>-1.5E-3</v>
      </c>
      <c r="AQ384" s="137">
        <v>3.3100000000000002E-4</v>
      </c>
      <c r="AR384" s="137">
        <v>-4.0000000000000002E-4</v>
      </c>
      <c r="AS384" s="137">
        <v>7.9731000000000003E-3</v>
      </c>
      <c r="AT384" s="137">
        <v>1.3119E-3</v>
      </c>
      <c r="AU384" s="137">
        <v>2.2206999999999999E-3</v>
      </c>
      <c r="AV384" s="137">
        <v>2.6120000000000001E-2</v>
      </c>
      <c r="AW384" s="137">
        <v>1.341E-2</v>
      </c>
      <c r="AX384" s="137">
        <v>2.0181000000000001E-3</v>
      </c>
      <c r="AY384" s="137">
        <v>6.1558999999999997E-3</v>
      </c>
      <c r="AZ384" s="137">
        <v>1.0596599999999999E-2</v>
      </c>
      <c r="BA384" s="137">
        <v>3.6329000000000001E-3</v>
      </c>
      <c r="BB384" s="137">
        <v>1.7152999999999999E-3</v>
      </c>
      <c r="BC384" s="137">
        <v>-3.8E-3</v>
      </c>
      <c r="BD384" s="137">
        <v>-1.9E-3</v>
      </c>
      <c r="BE384" s="137">
        <v>-1.6000000000000001E-3</v>
      </c>
      <c r="BF384" s="137">
        <v>2.9266000000000001E-3</v>
      </c>
      <c r="BG384" s="137">
        <v>1.2409999999999999E-2</v>
      </c>
      <c r="BH384" s="137">
        <v>3.6920000000000001E-2</v>
      </c>
      <c r="BI384" s="137">
        <v>1.431E-2</v>
      </c>
      <c r="BJ384" s="137">
        <v>4.3399999999999998E-4</v>
      </c>
      <c r="BK384" s="137">
        <v>4.3391000000000002E-3</v>
      </c>
      <c r="BL384" s="137">
        <v>2.624E-3</v>
      </c>
      <c r="BM384" s="137">
        <v>7.6399999999999992E-4</v>
      </c>
    </row>
    <row r="385" spans="1:65">
      <c r="B385" s="128" t="s">
        <v>1424</v>
      </c>
      <c r="C385" s="3">
        <f>AVERAGE(C3:C384)</f>
        <v>1.2207217643979047E-2</v>
      </c>
      <c r="D385" s="3">
        <f t="shared" ref="D385:BM385" si="5">AVERAGE(D3:D384)</f>
        <v>5.718557591623037E-3</v>
      </c>
      <c r="E385" s="3">
        <f t="shared" si="5"/>
        <v>1.2252024267015696E-2</v>
      </c>
      <c r="F385" s="3">
        <f t="shared" si="5"/>
        <v>1.3768930732984292E-2</v>
      </c>
      <c r="G385" s="3">
        <f t="shared" si="5"/>
        <v>5.8584725916230301E-3</v>
      </c>
      <c r="H385" s="3">
        <f t="shared" si="5"/>
        <v>8.6937499999999966E-3</v>
      </c>
      <c r="I385" s="3">
        <f t="shared" si="5"/>
        <v>1.0817544549078984E-2</v>
      </c>
      <c r="J385" s="3">
        <f t="shared" si="5"/>
        <v>1.0464062499999996E-2</v>
      </c>
      <c r="K385" s="3">
        <f t="shared" si="5"/>
        <v>1.0046466571220911E-2</v>
      </c>
      <c r="L385" s="3">
        <f t="shared" si="5"/>
        <v>1.0247974137909389E-2</v>
      </c>
      <c r="M385" s="3">
        <f t="shared" si="5"/>
        <v>1.0034375000000002E-2</v>
      </c>
      <c r="N385" s="3">
        <f t="shared" si="5"/>
        <v>9.6421874999999997E-3</v>
      </c>
      <c r="O385" s="3">
        <f t="shared" si="5"/>
        <v>9.489062500000001E-3</v>
      </c>
      <c r="P385" s="3">
        <f t="shared" si="5"/>
        <v>9.9625000000000026E-3</v>
      </c>
      <c r="Q385" s="3">
        <f t="shared" si="5"/>
        <v>9.6218749999999985E-3</v>
      </c>
      <c r="R385" s="3">
        <f t="shared" si="5"/>
        <v>8.6515624999999995E-3</v>
      </c>
      <c r="S385" s="3">
        <f t="shared" si="5"/>
        <v>9.3817624599437828E-3</v>
      </c>
      <c r="T385" s="3">
        <f t="shared" si="5"/>
        <v>9.7201306068155375E-3</v>
      </c>
      <c r="U385" s="3">
        <f t="shared" si="5"/>
        <v>8.5115135305431147E-3</v>
      </c>
      <c r="V385" s="3">
        <f t="shared" si="5"/>
        <v>8.1218173798459931E-3</v>
      </c>
      <c r="W385" s="3">
        <f t="shared" si="5"/>
        <v>1.2185115102923397E-2</v>
      </c>
      <c r="X385" s="3">
        <f t="shared" si="5"/>
        <v>9.7277262696818419E-3</v>
      </c>
      <c r="Y385" s="3">
        <f t="shared" si="5"/>
        <v>1.0069314378300366E-2</v>
      </c>
      <c r="Z385" s="3">
        <f t="shared" si="5"/>
        <v>1.0889925769667467E-2</v>
      </c>
      <c r="AA385" s="3">
        <f t="shared" si="5"/>
        <v>1.04216718144242E-2</v>
      </c>
      <c r="AB385" s="3">
        <f t="shared" si="5"/>
        <v>9.0319242946163437E-3</v>
      </c>
      <c r="AC385" s="3">
        <f t="shared" si="5"/>
        <v>7.9450868312757241E-3</v>
      </c>
      <c r="AD385" s="3">
        <f t="shared" si="5"/>
        <v>8.974055056179776E-3</v>
      </c>
      <c r="AE385" s="3">
        <f t="shared" si="5"/>
        <v>9.5877283783783792E-3</v>
      </c>
      <c r="AF385" s="3">
        <f t="shared" si="5"/>
        <v>6.4471702702702692E-3</v>
      </c>
      <c r="AG385" s="3">
        <f t="shared" si="5"/>
        <v>6.6030381578947375E-3</v>
      </c>
      <c r="AH385" s="3">
        <f t="shared" si="5"/>
        <v>2.0671082608695657E-2</v>
      </c>
      <c r="AI385" s="3">
        <f t="shared" si="5"/>
        <v>8.1024280373831765E-3</v>
      </c>
      <c r="AJ385" s="3">
        <f t="shared" si="5"/>
        <v>8.1740380165289239E-3</v>
      </c>
      <c r="AK385" s="3">
        <f t="shared" si="5"/>
        <v>8.0851488372093057E-3</v>
      </c>
      <c r="AL385" s="3">
        <f t="shared" si="5"/>
        <v>8.6592183486238483E-3</v>
      </c>
      <c r="AM385" s="3">
        <f t="shared" si="5"/>
        <v>9.8115227722772261E-3</v>
      </c>
      <c r="AN385" s="3">
        <f t="shared" si="5"/>
        <v>9.9101288888888903E-3</v>
      </c>
      <c r="AO385" s="3">
        <f t="shared" si="5"/>
        <v>1.0744228888888893E-2</v>
      </c>
      <c r="AP385" s="3">
        <f t="shared" si="5"/>
        <v>7.293271111111087E-3</v>
      </c>
      <c r="AQ385" s="3">
        <f t="shared" si="5"/>
        <v>1.0156200000000002E-2</v>
      </c>
      <c r="AR385" s="3">
        <f t="shared" si="5"/>
        <v>4.6807428571404757E-3</v>
      </c>
      <c r="AS385" s="3">
        <f t="shared" si="5"/>
        <v>1.465710182926829E-2</v>
      </c>
      <c r="AT385" s="3">
        <f t="shared" si="5"/>
        <v>7.8254589189189188E-3</v>
      </c>
      <c r="AU385" s="3">
        <f t="shared" si="5"/>
        <v>8.295782608695651E-3</v>
      </c>
      <c r="AV385" s="3">
        <f t="shared" si="5"/>
        <v>1.5422550370370365E-2</v>
      </c>
      <c r="AW385" s="3">
        <f t="shared" si="5"/>
        <v>7.8622802083333342E-3</v>
      </c>
      <c r="AX385" s="3">
        <f t="shared" si="5"/>
        <v>6.5904184210526309E-3</v>
      </c>
      <c r="AY385" s="3">
        <f t="shared" si="5"/>
        <v>5.5489666666666652E-3</v>
      </c>
      <c r="AZ385" s="3">
        <f t="shared" si="5"/>
        <v>1.0750535714285718E-2</v>
      </c>
      <c r="BA385" s="3">
        <f t="shared" si="5"/>
        <v>1.3932008542713569E-2</v>
      </c>
      <c r="BB385" s="3">
        <f t="shared" si="5"/>
        <v>1.1468059813084115E-2</v>
      </c>
      <c r="BC385" s="3">
        <f t="shared" si="5"/>
        <v>7.0073836734693843E-3</v>
      </c>
      <c r="BD385" s="3">
        <f t="shared" si="5"/>
        <v>5.3620627027027032E-3</v>
      </c>
      <c r="BE385" s="3">
        <f t="shared" si="5"/>
        <v>9.3405351515151516E-3</v>
      </c>
      <c r="BF385" s="3">
        <f t="shared" si="5"/>
        <v>1.8624573901098899E-2</v>
      </c>
      <c r="BG385" s="3">
        <f t="shared" si="5"/>
        <v>1.1053866060606059E-2</v>
      </c>
      <c r="BH385" s="3">
        <f t="shared" si="5"/>
        <v>1.6301487499999996E-2</v>
      </c>
      <c r="BI385" s="3">
        <f t="shared" si="5"/>
        <v>1.7276471641791039E-2</v>
      </c>
      <c r="BJ385" s="3">
        <f t="shared" si="5"/>
        <v>1.4006615294117645E-2</v>
      </c>
      <c r="BK385" s="3">
        <f t="shared" si="5"/>
        <v>1.5546468956043955E-2</v>
      </c>
      <c r="BL385" s="3">
        <f t="shared" si="5"/>
        <v>1.2401705978260865E-2</v>
      </c>
      <c r="BM385" s="3">
        <f t="shared" si="5"/>
        <v>9.8458415178571419E-3</v>
      </c>
    </row>
    <row r="386" spans="1:65">
      <c r="B386" s="128" t="s">
        <v>2334</v>
      </c>
      <c r="C386" s="3">
        <f>AVERAGE(C372:C383)</f>
        <v>1.1559474166666665E-2</v>
      </c>
      <c r="D386" s="3">
        <f t="shared" ref="D386:BM386" si="6">AVERAGE(D372:D383)</f>
        <v>3.2499999999999999E-3</v>
      </c>
      <c r="E386" s="3">
        <f t="shared" si="6"/>
        <v>1.1560935000000001E-2</v>
      </c>
      <c r="F386" s="3">
        <f t="shared" si="6"/>
        <v>3.1555072499999996E-2</v>
      </c>
      <c r="G386" s="3">
        <f t="shared" si="6"/>
        <v>-7.5988341666666645E-3</v>
      </c>
      <c r="H386" s="3">
        <f t="shared" si="6"/>
        <v>1.1525000000000001E-2</v>
      </c>
      <c r="I386" s="3">
        <f t="shared" si="6"/>
        <v>1.1954886778514031E-2</v>
      </c>
      <c r="J386" s="3">
        <f t="shared" si="6"/>
        <v>1.2800000000000001E-2</v>
      </c>
      <c r="K386" s="3">
        <f t="shared" si="6"/>
        <v>1.2029482162697039E-2</v>
      </c>
      <c r="L386" s="3">
        <f t="shared" si="6"/>
        <v>1.2733329517927938E-2</v>
      </c>
      <c r="M386" s="3">
        <f t="shared" si="6"/>
        <v>1.1433333333333332E-2</v>
      </c>
      <c r="N386" s="3">
        <f t="shared" si="6"/>
        <v>1.0758333333333335E-2</v>
      </c>
      <c r="O386" s="3">
        <f t="shared" si="6"/>
        <v>1.0058333333333334E-2</v>
      </c>
      <c r="P386" s="3">
        <f t="shared" si="6"/>
        <v>1.1466666666666667E-2</v>
      </c>
      <c r="Q386" s="3">
        <f t="shared" si="6"/>
        <v>1.1841666666666667E-2</v>
      </c>
      <c r="R386" s="3">
        <f t="shared" si="6"/>
        <v>1.14E-2</v>
      </c>
      <c r="S386" s="3">
        <f t="shared" si="6"/>
        <v>1.099930220591964E-2</v>
      </c>
      <c r="T386" s="3">
        <f t="shared" si="6"/>
        <v>1.1637556781030992E-2</v>
      </c>
      <c r="U386" s="3">
        <f t="shared" si="6"/>
        <v>8.5288831180598459E-3</v>
      </c>
      <c r="V386" s="3">
        <f t="shared" si="6"/>
        <v>6.3759014493910693E-3</v>
      </c>
      <c r="W386" s="3">
        <f t="shared" si="6"/>
        <v>1.3469004076635279E-2</v>
      </c>
      <c r="X386" s="3">
        <f t="shared" si="6"/>
        <v>1.1842087403104348E-2</v>
      </c>
      <c r="Y386" s="3">
        <f t="shared" si="6"/>
        <v>1.1665024572535912E-2</v>
      </c>
      <c r="Z386" s="3">
        <f t="shared" si="6"/>
        <v>1.1684993593134926E-2</v>
      </c>
      <c r="AA386" s="3">
        <f t="shared" si="6"/>
        <v>9.6329766578920808E-3</v>
      </c>
      <c r="AB386" s="3">
        <f t="shared" si="6"/>
        <v>1.1760411055873389E-2</v>
      </c>
      <c r="AC386" s="3">
        <f t="shared" si="6"/>
        <v>1.1550025E-2</v>
      </c>
      <c r="AD386" s="3">
        <f t="shared" si="6"/>
        <v>1.3298358333333331E-2</v>
      </c>
      <c r="AE386" s="3">
        <f t="shared" si="6"/>
        <v>1.0900691666666665E-2</v>
      </c>
      <c r="AF386" s="3">
        <f t="shared" si="6"/>
        <v>1.0611366666666665E-2</v>
      </c>
      <c r="AG386" s="3">
        <f t="shared" si="6"/>
        <v>1.1835650000000001E-2</v>
      </c>
      <c r="AH386" s="3">
        <f t="shared" si="6"/>
        <v>1.6539891666666667E-2</v>
      </c>
      <c r="AI386" s="3">
        <f t="shared" si="6"/>
        <v>2.9592666666666662E-3</v>
      </c>
      <c r="AJ386" s="3">
        <f t="shared" si="6"/>
        <v>-4.9754166666666751E-4</v>
      </c>
      <c r="AK386" s="3">
        <f t="shared" si="6"/>
        <v>6.7325083333333322E-3</v>
      </c>
      <c r="AL386" s="3">
        <f t="shared" si="6"/>
        <v>1.1897599999999999E-2</v>
      </c>
      <c r="AM386" s="3">
        <f t="shared" si="6"/>
        <v>1.2685525000000003E-2</v>
      </c>
      <c r="AN386" s="3">
        <f t="shared" si="6"/>
        <v>1.3630199999999997E-2</v>
      </c>
      <c r="AO386" s="3">
        <f t="shared" si="6"/>
        <v>1.1726983333333335E-2</v>
      </c>
      <c r="AP386" s="3">
        <f t="shared" si="6"/>
        <v>1.1405833333333569E-4</v>
      </c>
      <c r="AQ386" s="3">
        <f t="shared" si="6"/>
        <v>7.813200000000001E-3</v>
      </c>
      <c r="AR386" s="3">
        <f t="shared" si="6"/>
        <v>4.5964833333333342E-3</v>
      </c>
      <c r="AS386" s="3">
        <f t="shared" si="6"/>
        <v>3.7542775E-2</v>
      </c>
      <c r="AT386" s="3">
        <f t="shared" si="6"/>
        <v>1.0800366666666667E-2</v>
      </c>
      <c r="AU386" s="3">
        <f t="shared" si="6"/>
        <v>1.3499241666666667E-2</v>
      </c>
      <c r="AV386" s="3">
        <f t="shared" si="6"/>
        <v>1.0345558333333333E-2</v>
      </c>
      <c r="AW386" s="3">
        <f t="shared" si="6"/>
        <v>9.7067333333333353E-3</v>
      </c>
      <c r="AX386" s="3">
        <f t="shared" si="6"/>
        <v>2.1847733333333331E-2</v>
      </c>
      <c r="AY386" s="3">
        <f t="shared" si="6"/>
        <v>2.0252541666666665E-2</v>
      </c>
      <c r="AZ386" s="3">
        <f t="shared" si="6"/>
        <v>3.4500416666666665E-2</v>
      </c>
      <c r="BA386" s="3">
        <f t="shared" si="6"/>
        <v>1.484969166666667E-2</v>
      </c>
      <c r="BB386" s="3">
        <f t="shared" si="6"/>
        <v>2.6490074999999998E-2</v>
      </c>
      <c r="BC386" s="3">
        <f t="shared" si="6"/>
        <v>2.74399E-2</v>
      </c>
      <c r="BD386" s="3">
        <f t="shared" si="6"/>
        <v>1.5283333333333335E-2</v>
      </c>
      <c r="BE386" s="3">
        <f t="shared" si="6"/>
        <v>1.5757858333333329E-2</v>
      </c>
      <c r="BF386" s="3">
        <f t="shared" si="6"/>
        <v>3.4993208333333331E-2</v>
      </c>
      <c r="BG386" s="3">
        <f t="shared" si="6"/>
        <v>3.2818333333333331E-2</v>
      </c>
      <c r="BH386" s="3">
        <f>AVERAGE(BH372:BH383)</f>
        <v>4.8305366666666676E-2</v>
      </c>
      <c r="BI386" s="3">
        <f t="shared" si="6"/>
        <v>2.9624775000000002E-2</v>
      </c>
      <c r="BJ386" s="3">
        <f t="shared" si="6"/>
        <v>2.7766833333333327E-2</v>
      </c>
      <c r="BK386" s="3">
        <f t="shared" si="6"/>
        <v>1.1975425000000003E-2</v>
      </c>
      <c r="BL386" s="3">
        <f t="shared" si="6"/>
        <v>3.4270241666666666E-2</v>
      </c>
      <c r="BM386" s="3">
        <f t="shared" si="6"/>
        <v>2.5539216666666659E-2</v>
      </c>
    </row>
    <row r="387" spans="1:65">
      <c r="B387" s="128" t="s">
        <v>2335</v>
      </c>
      <c r="C387" s="3">
        <f>AVERAGE(C360:C383)</f>
        <v>1.024659625E-2</v>
      </c>
      <c r="D387" s="3">
        <f t="shared" ref="D387:BM387" si="7">AVERAGE(D360:D383)</f>
        <v>3.8541666666666655E-3</v>
      </c>
      <c r="E387" s="3">
        <f t="shared" si="7"/>
        <v>1.0252523750000001E-2</v>
      </c>
      <c r="F387" s="3">
        <f t="shared" si="7"/>
        <v>1.6828640416666669E-2</v>
      </c>
      <c r="G387" s="3">
        <f t="shared" si="7"/>
        <v>2.3489791666666654E-3</v>
      </c>
      <c r="H387" s="3">
        <f t="shared" si="7"/>
        <v>1.0216666666666667E-2</v>
      </c>
      <c r="I387" s="3">
        <f t="shared" si="7"/>
        <v>1.0860000412836116E-2</v>
      </c>
      <c r="J387" s="3">
        <f t="shared" si="7"/>
        <v>1.1641666666666666E-2</v>
      </c>
      <c r="K387" s="3">
        <f t="shared" si="7"/>
        <v>1.1094310851525796E-2</v>
      </c>
      <c r="L387" s="3">
        <f t="shared" si="7"/>
        <v>1.1510414839226898E-2</v>
      </c>
      <c r="M387" s="3">
        <f t="shared" si="7"/>
        <v>1.0179166666666668E-2</v>
      </c>
      <c r="N387" s="3">
        <f t="shared" si="7"/>
        <v>1.040833333333333E-2</v>
      </c>
      <c r="O387" s="3">
        <f t="shared" si="7"/>
        <v>1.0162499999999998E-2</v>
      </c>
      <c r="P387" s="3">
        <f t="shared" si="7"/>
        <v>1.0725E-2</v>
      </c>
      <c r="Q387" s="3">
        <f t="shared" si="7"/>
        <v>1.0687500000000001E-2</v>
      </c>
      <c r="R387" s="3">
        <f t="shared" si="7"/>
        <v>1.0062499999999999E-2</v>
      </c>
      <c r="S387" s="3">
        <f t="shared" si="7"/>
        <v>1.037722286422163E-2</v>
      </c>
      <c r="T387" s="3">
        <f t="shared" si="7"/>
        <v>1.1173544883824243E-2</v>
      </c>
      <c r="U387" s="3">
        <f t="shared" si="7"/>
        <v>8.1306715117077377E-3</v>
      </c>
      <c r="V387" s="3">
        <f t="shared" si="7"/>
        <v>6.1697799189643771E-3</v>
      </c>
      <c r="W387" s="3">
        <f t="shared" si="7"/>
        <v>1.2309798916088641E-2</v>
      </c>
      <c r="X387" s="3">
        <f t="shared" si="7"/>
        <v>1.0601451490001365E-2</v>
      </c>
      <c r="Y387" s="3">
        <f t="shared" si="7"/>
        <v>1.1562335502538231E-2</v>
      </c>
      <c r="Z387" s="3">
        <f t="shared" si="7"/>
        <v>1.0563768165925478E-2</v>
      </c>
      <c r="AA387" s="3">
        <f t="shared" si="7"/>
        <v>9.9187210940193532E-3</v>
      </c>
      <c r="AB387" s="3">
        <f t="shared" si="7"/>
        <v>1.055443893162525E-2</v>
      </c>
      <c r="AC387" s="3">
        <f t="shared" si="7"/>
        <v>1.0216849999999998E-2</v>
      </c>
      <c r="AD387" s="3">
        <f t="shared" si="7"/>
        <v>1.2380370833333333E-2</v>
      </c>
      <c r="AE387" s="3">
        <f t="shared" si="7"/>
        <v>1.0004758333333332E-2</v>
      </c>
      <c r="AF387" s="3">
        <f t="shared" si="7"/>
        <v>6.0201666666666667E-3</v>
      </c>
      <c r="AG387" s="3">
        <f t="shared" si="7"/>
        <v>7.7475500000000015E-3</v>
      </c>
      <c r="AH387" s="3">
        <f t="shared" si="7"/>
        <v>2.0368979166666665E-2</v>
      </c>
      <c r="AI387" s="3">
        <f t="shared" si="7"/>
        <v>3.6570916666666662E-3</v>
      </c>
      <c r="AJ387" s="3">
        <f t="shared" si="7"/>
        <v>1.1615166666666674E-3</v>
      </c>
      <c r="AK387" s="3">
        <f t="shared" si="7"/>
        <v>6.2287166666666642E-3</v>
      </c>
      <c r="AL387" s="3">
        <f t="shared" si="7"/>
        <v>9.3129375E-3</v>
      </c>
      <c r="AM387" s="3">
        <f t="shared" si="7"/>
        <v>8.9065333333333344E-3</v>
      </c>
      <c r="AN387" s="3">
        <f t="shared" si="7"/>
        <v>8.8311583333333336E-3</v>
      </c>
      <c r="AO387" s="3">
        <f t="shared" si="7"/>
        <v>1.0862549999999999E-2</v>
      </c>
      <c r="AP387" s="3">
        <f t="shared" si="7"/>
        <v>3.9107083333333329E-3</v>
      </c>
      <c r="AQ387" s="3">
        <f t="shared" si="7"/>
        <v>9.3805249999999989E-3</v>
      </c>
      <c r="AR387" s="3">
        <f t="shared" si="7"/>
        <v>8.9595916666666674E-3</v>
      </c>
      <c r="AS387" s="3">
        <f t="shared" si="7"/>
        <v>2.2724112500000004E-2</v>
      </c>
      <c r="AT387" s="3">
        <f t="shared" si="7"/>
        <v>7.1290970833333342E-3</v>
      </c>
      <c r="AU387" s="3">
        <f t="shared" si="7"/>
        <v>1.1664233333333334E-2</v>
      </c>
      <c r="AV387" s="3">
        <f t="shared" si="7"/>
        <v>-1.3012083333333325E-4</v>
      </c>
      <c r="AW387" s="3">
        <f t="shared" si="7"/>
        <v>3.9578458333333335E-3</v>
      </c>
      <c r="AX387" s="3">
        <f t="shared" si="7"/>
        <v>1.00712375E-2</v>
      </c>
      <c r="AY387" s="3">
        <f t="shared" si="7"/>
        <v>7.8961041666666659E-3</v>
      </c>
      <c r="AZ387" s="3">
        <f t="shared" si="7"/>
        <v>1.7345545833333333E-2</v>
      </c>
      <c r="BA387" s="3">
        <f t="shared" si="7"/>
        <v>6.1681958333333342E-3</v>
      </c>
      <c r="BB387" s="3">
        <f t="shared" si="7"/>
        <v>6.353079166666665E-3</v>
      </c>
      <c r="BC387" s="3">
        <f t="shared" si="7"/>
        <v>7.1322666666666654E-3</v>
      </c>
      <c r="BD387" s="3">
        <f t="shared" si="7"/>
        <v>2.0878208333333322E-3</v>
      </c>
      <c r="BE387" s="3">
        <f t="shared" si="7"/>
        <v>3.2465791666666673E-3</v>
      </c>
      <c r="BF387" s="3">
        <f t="shared" si="7"/>
        <v>1.3145870833333332E-2</v>
      </c>
      <c r="BG387" s="3">
        <f t="shared" si="7"/>
        <v>1.3281337500000002E-2</v>
      </c>
      <c r="BH387" s="3">
        <f>AVERAGE(BH360:BH383)</f>
        <v>1.9781287499999998E-2</v>
      </c>
      <c r="BI387" s="3">
        <f t="shared" si="7"/>
        <v>8.9810333333333343E-3</v>
      </c>
      <c r="BJ387" s="3">
        <f t="shared" si="7"/>
        <v>1.3750499999999997E-2</v>
      </c>
      <c r="BK387" s="3">
        <f t="shared" si="7"/>
        <v>7.6194708333333335E-3</v>
      </c>
      <c r="BL387" s="3">
        <f t="shared" si="7"/>
        <v>5.5559916666666695E-3</v>
      </c>
      <c r="BM387" s="3">
        <f t="shared" si="7"/>
        <v>8.425358333333334E-3</v>
      </c>
    </row>
    <row r="388" spans="1:65">
      <c r="B388" s="128" t="s">
        <v>2336</v>
      </c>
      <c r="C388" s="3">
        <f>AVERAGE(C348:C383)</f>
        <v>1.0084723888888888E-2</v>
      </c>
      <c r="D388" s="3">
        <f t="shared" ref="D388:BM388" si="8">AVERAGE(D348:D383)</f>
        <v>3.6416666666666659E-3</v>
      </c>
      <c r="E388" s="3">
        <f t="shared" si="8"/>
        <v>1.0085699722222221E-2</v>
      </c>
      <c r="F388" s="3">
        <f t="shared" si="8"/>
        <v>1.8055224444444448E-2</v>
      </c>
      <c r="G388" s="3">
        <f t="shared" si="8"/>
        <v>1.2027438888888883E-3</v>
      </c>
      <c r="H388" s="3">
        <f t="shared" si="8"/>
        <v>1.0061111111111109E-2</v>
      </c>
      <c r="I388" s="3">
        <f t="shared" si="8"/>
        <v>1.0817544549078984E-2</v>
      </c>
      <c r="J388" s="3">
        <f t="shared" si="8"/>
        <v>1.1516666666666668E-2</v>
      </c>
      <c r="K388" s="3">
        <f t="shared" si="8"/>
        <v>1.1045491479113675E-2</v>
      </c>
      <c r="L388" s="3">
        <f t="shared" si="8"/>
        <v>1.1351320380995499E-2</v>
      </c>
      <c r="M388" s="3">
        <f t="shared" si="8"/>
        <v>1.2180555555555557E-2</v>
      </c>
      <c r="N388" s="3">
        <f t="shared" si="8"/>
        <v>1.1016666666666668E-2</v>
      </c>
      <c r="O388" s="3">
        <f t="shared" si="8"/>
        <v>1.0836111111111109E-2</v>
      </c>
      <c r="P388" s="3">
        <f t="shared" si="8"/>
        <v>1.1188888888888887E-2</v>
      </c>
      <c r="Q388" s="3">
        <f t="shared" si="8"/>
        <v>1.078055555555555E-2</v>
      </c>
      <c r="R388" s="3">
        <f t="shared" si="8"/>
        <v>1.023333333333333E-2</v>
      </c>
      <c r="S388" s="3">
        <f t="shared" si="8"/>
        <v>1.0966010260016356E-2</v>
      </c>
      <c r="T388" s="3">
        <f t="shared" si="8"/>
        <v>1.1127518836035959E-2</v>
      </c>
      <c r="U388" s="3">
        <f t="shared" si="8"/>
        <v>8.979085729735381E-3</v>
      </c>
      <c r="V388" s="3">
        <f t="shared" si="8"/>
        <v>8.0280472480837497E-3</v>
      </c>
      <c r="W388" s="3">
        <f t="shared" si="8"/>
        <v>1.2183874694833681E-2</v>
      </c>
      <c r="X388" s="3">
        <f t="shared" si="8"/>
        <v>1.067160092307259E-2</v>
      </c>
      <c r="Y388" s="3">
        <f t="shared" si="8"/>
        <v>1.1899548232609457E-2</v>
      </c>
      <c r="Z388" s="3">
        <f t="shared" si="8"/>
        <v>9.6349376581632007E-3</v>
      </c>
      <c r="AA388" s="3">
        <f t="shared" si="8"/>
        <v>1.042347779895955E-2</v>
      </c>
      <c r="AB388" s="3">
        <f t="shared" si="8"/>
        <v>1.0401205448340532E-2</v>
      </c>
      <c r="AC388" s="3">
        <f t="shared" si="8"/>
        <v>1.0030483333333333E-2</v>
      </c>
      <c r="AD388" s="3">
        <f t="shared" si="8"/>
        <v>1.3871086111111106E-2</v>
      </c>
      <c r="AE388" s="3">
        <f t="shared" si="8"/>
        <v>9.9234986111111124E-3</v>
      </c>
      <c r="AF388" s="3">
        <f t="shared" si="8"/>
        <v>6.6651472222222213E-3</v>
      </c>
      <c r="AG388" s="3">
        <f t="shared" si="8"/>
        <v>8.7136888888888903E-3</v>
      </c>
      <c r="AH388" s="3">
        <f t="shared" si="8"/>
        <v>2.0704566666666667E-2</v>
      </c>
      <c r="AI388" s="3">
        <f t="shared" si="8"/>
        <v>4.8730416666666644E-3</v>
      </c>
      <c r="AJ388" s="3">
        <f t="shared" si="8"/>
        <v>3.0757527777777777E-3</v>
      </c>
      <c r="AK388" s="3">
        <f t="shared" si="8"/>
        <v>6.9851916666666663E-3</v>
      </c>
      <c r="AL388" s="3">
        <f t="shared" si="8"/>
        <v>9.5276833333333352E-3</v>
      </c>
      <c r="AM388" s="3">
        <f t="shared" si="8"/>
        <v>9.1825333333333328E-3</v>
      </c>
      <c r="AN388" s="3">
        <f t="shared" si="8"/>
        <v>9.7336833333333331E-3</v>
      </c>
      <c r="AO388" s="3">
        <f t="shared" si="8"/>
        <v>1.1284708333333334E-2</v>
      </c>
      <c r="AP388" s="3">
        <f t="shared" si="8"/>
        <v>4.3894833333333301E-3</v>
      </c>
      <c r="AQ388" s="3">
        <f t="shared" si="8"/>
        <v>6.2113944444444442E-3</v>
      </c>
      <c r="AR388" s="3">
        <f t="shared" si="8"/>
        <v>2.7505666666666675E-3</v>
      </c>
      <c r="AS388" s="3">
        <f t="shared" si="8"/>
        <v>2.3624666666666669E-2</v>
      </c>
      <c r="AT388" s="3">
        <f t="shared" si="8"/>
        <v>8.0063911111111115E-3</v>
      </c>
      <c r="AU388" s="3">
        <f t="shared" si="8"/>
        <v>1.1384169444444444E-2</v>
      </c>
      <c r="AV388" s="3">
        <f t="shared" si="8"/>
        <v>4.493486111111113E-3</v>
      </c>
      <c r="AW388" s="3">
        <f t="shared" si="8"/>
        <v>6.4311972222222229E-3</v>
      </c>
      <c r="AX388" s="3">
        <f t="shared" si="8"/>
        <v>1.2269494444444442E-2</v>
      </c>
      <c r="AY388" s="3">
        <f t="shared" si="8"/>
        <v>1.1623749999999997E-2</v>
      </c>
      <c r="AZ388" s="3">
        <f t="shared" si="8"/>
        <v>1.8245566666666668E-2</v>
      </c>
      <c r="BA388" s="3">
        <f t="shared" si="8"/>
        <v>1.2984983333333332E-2</v>
      </c>
      <c r="BB388" s="3">
        <f t="shared" si="8"/>
        <v>1.2861013888888891E-2</v>
      </c>
      <c r="BC388" s="3">
        <f t="shared" si="8"/>
        <v>1.3574969444444447E-2</v>
      </c>
      <c r="BD388" s="3">
        <f t="shared" si="8"/>
        <v>5.5637866666666674E-3</v>
      </c>
      <c r="BE388" s="3">
        <f t="shared" si="8"/>
        <v>9.8020916666666669E-3</v>
      </c>
      <c r="BF388" s="3">
        <f t="shared" si="8"/>
        <v>1.7462441666666665E-2</v>
      </c>
      <c r="BG388" s="3">
        <f t="shared" si="8"/>
        <v>1.6999683333333335E-2</v>
      </c>
      <c r="BH388" s="3">
        <f>AVERAGE(BH348:BH383)</f>
        <v>2.0400913888888886E-2</v>
      </c>
      <c r="BI388" s="3">
        <f t="shared" si="8"/>
        <v>9.1131222222222211E-3</v>
      </c>
      <c r="BJ388" s="3">
        <f t="shared" si="8"/>
        <v>2.0145408333333337E-2</v>
      </c>
      <c r="BK388" s="3">
        <f t="shared" si="8"/>
        <v>1.3852730555555559E-2</v>
      </c>
      <c r="BL388" s="3">
        <f t="shared" si="8"/>
        <v>1.4822113888888893E-2</v>
      </c>
      <c r="BM388" s="3">
        <f t="shared" si="8"/>
        <v>1.2447855555555557E-2</v>
      </c>
    </row>
    <row r="394" spans="1:65">
      <c r="B394" s="142"/>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t="s">
        <v>1266</v>
      </c>
      <c r="B395" s="130" t="s">
        <v>240</v>
      </c>
      <c r="C395" t="s">
        <v>1424</v>
      </c>
      <c r="D395" t="s">
        <v>2334</v>
      </c>
      <c r="E395" t="s">
        <v>2335</v>
      </c>
      <c r="F395" t="s">
        <v>2336</v>
      </c>
      <c r="G395" t="s">
        <v>2894</v>
      </c>
      <c r="H395" t="s">
        <v>2895</v>
      </c>
      <c r="I395" t="s">
        <v>2896</v>
      </c>
      <c r="J395" t="s">
        <v>255</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hidden="1">
      <c r="A396">
        <v>1</v>
      </c>
      <c r="B396" s="131" t="s">
        <v>1494</v>
      </c>
      <c r="C396" s="5">
        <v>1.2351092067419023E-2</v>
      </c>
      <c r="D396" s="5">
        <v>1.1559102869263427E-2</v>
      </c>
      <c r="E396" s="5">
        <v>1.0245437158235449E-2</v>
      </c>
      <c r="F396" s="5">
        <v>1.0083745079429329E-2</v>
      </c>
      <c r="G396" s="3">
        <v>1</v>
      </c>
      <c r="H396" s="3">
        <v>1</v>
      </c>
      <c r="I396" s="3">
        <v>1</v>
      </c>
      <c r="J396" t="s">
        <v>2811</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hidden="1">
      <c r="A397">
        <v>2</v>
      </c>
      <c r="B397" s="131" t="s">
        <v>2464</v>
      </c>
      <c r="C397" s="5">
        <v>4.1931849557714784E-3</v>
      </c>
      <c r="D397" s="5">
        <v>3.2474873227199552E-3</v>
      </c>
      <c r="E397" s="5">
        <v>3.8503619672709544E-3</v>
      </c>
      <c r="F397" s="5">
        <v>3.638165292197959E-3</v>
      </c>
      <c r="G397" s="3">
        <v>0.28094631213597743</v>
      </c>
      <c r="H397" s="3">
        <v>0.37581236484145247</v>
      </c>
      <c r="I397" s="3">
        <v>0.36079504822268416</v>
      </c>
      <c r="J397" t="s">
        <v>2811</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hidden="1">
      <c r="A398">
        <v>3</v>
      </c>
      <c r="B398" s="131" t="s">
        <v>2465</v>
      </c>
      <c r="C398" s="5">
        <v>1.2352412722551387E-2</v>
      </c>
      <c r="D398" s="5">
        <v>1.1560564798775097E-2</v>
      </c>
      <c r="E398" s="5">
        <v>1.0251368502986136E-2</v>
      </c>
      <c r="F398" s="5">
        <v>1.00847203911969E-2</v>
      </c>
      <c r="G398" s="3">
        <v>1.0001264743058527</v>
      </c>
      <c r="H398" s="3">
        <v>1.0005789254923025</v>
      </c>
      <c r="I398" s="3">
        <v>1.0000967211844298</v>
      </c>
      <c r="J398" t="s">
        <v>2811</v>
      </c>
    </row>
    <row r="399" spans="1:65" hidden="1">
      <c r="A399">
        <v>4</v>
      </c>
      <c r="B399" s="131" t="s">
        <v>2466</v>
      </c>
      <c r="C399" s="5">
        <v>1.816205760356171E-2</v>
      </c>
      <c r="D399" s="5">
        <v>3.0802061135690062E-2</v>
      </c>
      <c r="E399" s="5">
        <v>1.5989674826652811E-2</v>
      </c>
      <c r="F399" s="5">
        <v>1.7081980147290121E-2</v>
      </c>
      <c r="G399" s="3">
        <v>2.6647449619637169</v>
      </c>
      <c r="H399" s="3">
        <v>1.5606630131736303</v>
      </c>
      <c r="I399" s="3">
        <v>1.6940115019505078</v>
      </c>
      <c r="J399" t="s">
        <v>2811</v>
      </c>
    </row>
    <row r="400" spans="1:65" hidden="1">
      <c r="A400">
        <v>5</v>
      </c>
      <c r="B400" s="131" t="s">
        <v>2467</v>
      </c>
      <c r="C400" s="5">
        <v>8.3532675354547337E-6</v>
      </c>
      <c r="D400" s="5">
        <v>-7.9234408595960648E-3</v>
      </c>
      <c r="E400" s="5">
        <v>1.8226921778681238E-3</v>
      </c>
      <c r="F400" s="5">
        <v>7.500706644429922E-4</v>
      </c>
      <c r="G400" s="3">
        <v>-0.68547195653610138</v>
      </c>
      <c r="H400" s="3">
        <v>0.17790282149190814</v>
      </c>
      <c r="I400" s="3">
        <v>7.4384135907315199E-2</v>
      </c>
      <c r="J400" t="s">
        <v>2811</v>
      </c>
    </row>
    <row r="401" spans="1:10" hidden="1">
      <c r="A401">
        <v>31</v>
      </c>
      <c r="B401" s="145" t="s">
        <v>2842</v>
      </c>
      <c r="C401" s="5">
        <v>3.253591447027393E-2</v>
      </c>
      <c r="D401" s="5">
        <v>1.6393070879477722E-2</v>
      </c>
      <c r="E401" s="5">
        <v>2.0248143874102009E-2</v>
      </c>
      <c r="F401" s="5">
        <v>2.0608565701383252E-2</v>
      </c>
      <c r="G401" s="3">
        <v>1.4181957773789002</v>
      </c>
      <c r="H401" s="3">
        <v>1.9763084348066322</v>
      </c>
      <c r="I401" s="3">
        <v>2.0437412428666391</v>
      </c>
      <c r="J401" t="s">
        <v>2897</v>
      </c>
    </row>
    <row r="402" spans="1:10" hidden="1">
      <c r="A402">
        <v>21</v>
      </c>
      <c r="B402" s="144" t="s">
        <v>2840</v>
      </c>
      <c r="C402" s="5">
        <v>1.5479600890689893E-2</v>
      </c>
      <c r="D402" s="5">
        <v>1.3468570783249589E-2</v>
      </c>
      <c r="E402" s="5">
        <v>1.2308741894806241E-2</v>
      </c>
      <c r="F402" s="5">
        <v>1.2182995540725994E-2</v>
      </c>
      <c r="G402" s="3">
        <v>1.1651917052372283</v>
      </c>
      <c r="H402" s="3">
        <v>1.2013876718683765</v>
      </c>
      <c r="I402" s="3">
        <v>1.2081816274371215</v>
      </c>
      <c r="J402" t="s">
        <v>2897</v>
      </c>
    </row>
    <row r="403" spans="1:10" hidden="1">
      <c r="A403">
        <v>27</v>
      </c>
      <c r="B403" s="145" t="s">
        <v>2873</v>
      </c>
      <c r="C403" s="5">
        <v>1.6638926560366363E-2</v>
      </c>
      <c r="D403" s="5">
        <v>1.3234529400969475E-2</v>
      </c>
      <c r="E403" s="5">
        <v>1.234525737465697E-2</v>
      </c>
      <c r="F403" s="5">
        <v>1.3836116519382546E-2</v>
      </c>
      <c r="G403" s="3">
        <v>1.1449443395958643</v>
      </c>
      <c r="H403" s="3">
        <v>1.2049517442731716</v>
      </c>
      <c r="I403" s="3">
        <v>1.372120815272095</v>
      </c>
      <c r="J403" t="s">
        <v>2897</v>
      </c>
    </row>
    <row r="404" spans="1:10" hidden="1">
      <c r="A404">
        <v>8</v>
      </c>
      <c r="B404" s="144" t="s">
        <v>2834</v>
      </c>
      <c r="C404" s="5">
        <v>1.4446254420674043E-2</v>
      </c>
      <c r="D404" s="5">
        <v>1.2799280020127979E-2</v>
      </c>
      <c r="E404" s="5">
        <v>1.1640365285014109E-2</v>
      </c>
      <c r="F404" s="5">
        <v>1.1514971712463629E-2</v>
      </c>
      <c r="G404" s="3">
        <v>1.1072900868597928</v>
      </c>
      <c r="H404" s="3">
        <v>1.1361511573625138</v>
      </c>
      <c r="I404" s="3">
        <v>1.1419340355949674</v>
      </c>
      <c r="J404" t="s">
        <v>2897</v>
      </c>
    </row>
    <row r="405" spans="1:10" hidden="1">
      <c r="A405">
        <v>10</v>
      </c>
      <c r="B405" s="144" t="s">
        <v>2836</v>
      </c>
      <c r="C405" s="5">
        <v>1.4182301462541291E-2</v>
      </c>
      <c r="D405" s="5">
        <v>1.2732719105326584E-2</v>
      </c>
      <c r="E405" s="5">
        <v>1.1506248305627187E-2</v>
      </c>
      <c r="F405" s="5">
        <v>1.1347707553403863E-2</v>
      </c>
      <c r="G405" s="3">
        <v>1.1015317753753966</v>
      </c>
      <c r="H405" s="3">
        <v>1.1230607467421025</v>
      </c>
      <c r="I405" s="3">
        <v>1.1253465318706832</v>
      </c>
      <c r="J405" t="s">
        <v>2897</v>
      </c>
    </row>
    <row r="406" spans="1:10" hidden="1">
      <c r="A406">
        <v>9</v>
      </c>
      <c r="B406" s="144" t="s">
        <v>2835</v>
      </c>
      <c r="C406" s="5">
        <v>1.374264618298815E-2</v>
      </c>
      <c r="D406" s="5">
        <v>1.2026854370073226E-2</v>
      </c>
      <c r="E406" s="5">
        <v>1.1092319059718303E-2</v>
      </c>
      <c r="F406" s="5">
        <v>1.1043323140371486E-2</v>
      </c>
      <c r="G406" s="3">
        <v>1.0404660730248874</v>
      </c>
      <c r="H406" s="3">
        <v>1.0826594208136953</v>
      </c>
      <c r="I406" s="3">
        <v>1.0951608805442414</v>
      </c>
      <c r="J406" t="s">
        <v>2897</v>
      </c>
    </row>
    <row r="407" spans="1:10" hidden="1">
      <c r="A407">
        <v>7</v>
      </c>
      <c r="B407" s="144" t="s">
        <v>2861</v>
      </c>
      <c r="C407" s="5">
        <v>1.3356264123927319E-2</v>
      </c>
      <c r="D407" s="5">
        <v>1.1954378450347081E-2</v>
      </c>
      <c r="E407" s="5">
        <v>1.0859056620076579E-2</v>
      </c>
      <c r="F407" s="5">
        <v>1.0816698721649587E-2</v>
      </c>
      <c r="G407" s="3">
        <v>1.0341960432011315</v>
      </c>
      <c r="H407" s="3">
        <v>1.0598919745799127</v>
      </c>
      <c r="I407" s="3">
        <v>1.0726866493001168</v>
      </c>
      <c r="J407" t="s">
        <v>2897</v>
      </c>
    </row>
    <row r="408" spans="1:10" hidden="1">
      <c r="A408">
        <v>15</v>
      </c>
      <c r="B408" s="144" t="s">
        <v>2865</v>
      </c>
      <c r="C408" s="5">
        <v>1.3267516795090195E-2</v>
      </c>
      <c r="D408" s="5">
        <v>1.1841214838032688E-2</v>
      </c>
      <c r="E408" s="5">
        <v>1.0686402023157182E-2</v>
      </c>
      <c r="F408" s="5">
        <v>1.0779483276387003E-2</v>
      </c>
      <c r="G408" s="3">
        <v>1.0244060436142859</v>
      </c>
      <c r="H408" s="3">
        <v>1.0430401219695422</v>
      </c>
      <c r="I408" s="3">
        <v>1.0689960120448669</v>
      </c>
      <c r="J408" t="s">
        <v>2897</v>
      </c>
    </row>
    <row r="409" spans="1:10" hidden="1">
      <c r="A409">
        <v>22</v>
      </c>
      <c r="B409" s="144" t="s">
        <v>2869</v>
      </c>
      <c r="C409" s="5">
        <v>1.2535877565926112E-2</v>
      </c>
      <c r="D409" s="5">
        <v>1.1840158163603842E-2</v>
      </c>
      <c r="E409" s="5">
        <v>1.0598892168235841E-2</v>
      </c>
      <c r="F409" s="5">
        <v>1.0668167489731983E-2</v>
      </c>
      <c r="G409" s="3">
        <v>1.0243146286973328</v>
      </c>
      <c r="H409" s="3">
        <v>1.0344987729212003</v>
      </c>
      <c r="I409" s="3">
        <v>1.057956880672724</v>
      </c>
      <c r="J409" t="s">
        <v>2897</v>
      </c>
    </row>
    <row r="410" spans="1:10" hidden="1">
      <c r="A410">
        <v>30</v>
      </c>
      <c r="B410" s="145" t="s">
        <v>2876</v>
      </c>
      <c r="C410" s="5">
        <v>1.0670838098872926E-2</v>
      </c>
      <c r="D410" s="5">
        <v>1.1796653988805472E-2</v>
      </c>
      <c r="E410" s="5">
        <v>7.6921306708095383E-3</v>
      </c>
      <c r="F410" s="5">
        <v>8.6666421826835371E-3</v>
      </c>
      <c r="G410" s="3">
        <v>1.0205509996951159</v>
      </c>
      <c r="H410" s="3">
        <v>0.75078598911970085</v>
      </c>
      <c r="I410" s="3">
        <v>0.85946660833020683</v>
      </c>
      <c r="J410" t="s">
        <v>2897</v>
      </c>
    </row>
    <row r="411" spans="1:10" hidden="1">
      <c r="A411">
        <v>23</v>
      </c>
      <c r="B411" s="144" t="s">
        <v>2870</v>
      </c>
      <c r="C411" s="5">
        <v>1.4097182979590173E-2</v>
      </c>
      <c r="D411" s="5">
        <v>1.1646932510291697E-2</v>
      </c>
      <c r="E411" s="5">
        <v>1.1551930040000213E-2</v>
      </c>
      <c r="F411" s="5">
        <v>1.1891083600745533E-2</v>
      </c>
      <c r="G411" s="3">
        <v>1.0075983094900742</v>
      </c>
      <c r="H411" s="3">
        <v>1.1275194861465316</v>
      </c>
      <c r="I411" s="3">
        <v>1.1792328650793786</v>
      </c>
      <c r="J411" t="s">
        <v>2897</v>
      </c>
    </row>
    <row r="412" spans="1:10" hidden="1">
      <c r="A412">
        <v>18</v>
      </c>
      <c r="B412" s="144" t="s">
        <v>2838</v>
      </c>
      <c r="C412" s="5">
        <v>1.2457505022201554E-2</v>
      </c>
      <c r="D412" s="5">
        <v>1.1632153470636952E-2</v>
      </c>
      <c r="E412" s="5">
        <v>1.1170304498236083E-2</v>
      </c>
      <c r="F412" s="5">
        <v>1.1123495998847099E-2</v>
      </c>
      <c r="G412" s="3">
        <v>1.0063197466273766</v>
      </c>
      <c r="H412" s="3">
        <v>1.09027114467802</v>
      </c>
      <c r="I412" s="3">
        <v>1.1031115831695155</v>
      </c>
      <c r="J412" t="s">
        <v>2897</v>
      </c>
    </row>
    <row r="413" spans="1:10" hidden="1">
      <c r="A413">
        <v>24</v>
      </c>
      <c r="B413" s="144" t="s">
        <v>2871</v>
      </c>
      <c r="C413" s="5">
        <v>1.1900069485111686E-2</v>
      </c>
      <c r="D413" s="5">
        <v>1.1600762611134074E-2</v>
      </c>
      <c r="E413" s="5">
        <v>1.0499342729767269E-2</v>
      </c>
      <c r="F413" s="5">
        <v>9.5807787312467418E-3</v>
      </c>
      <c r="G413" s="3">
        <v>1.0036040635974808</v>
      </c>
      <c r="H413" s="3">
        <v>1.024782307246668</v>
      </c>
      <c r="I413" s="3">
        <v>0.95012107662175727</v>
      </c>
      <c r="J413" t="s">
        <v>2897</v>
      </c>
    </row>
    <row r="414" spans="1:10" hidden="1">
      <c r="A414">
        <v>6</v>
      </c>
      <c r="B414" s="144" t="s">
        <v>2860</v>
      </c>
      <c r="C414" s="5">
        <v>1.2316846459732522E-2</v>
      </c>
      <c r="D414" s="5">
        <v>1.1524641505318067E-2</v>
      </c>
      <c r="E414" s="5">
        <v>1.0215520749774942E-2</v>
      </c>
      <c r="F414" s="5">
        <v>1.0060141842824555E-2</v>
      </c>
      <c r="G414" s="3">
        <v>1</v>
      </c>
      <c r="H414" s="3">
        <v>1</v>
      </c>
      <c r="I414" s="3">
        <v>1</v>
      </c>
      <c r="J414" t="s">
        <v>2897</v>
      </c>
    </row>
    <row r="415" spans="1:10" hidden="1">
      <c r="A415">
        <v>26</v>
      </c>
      <c r="B415" s="145" t="s">
        <v>2872</v>
      </c>
      <c r="C415" s="5">
        <v>1.2263816576230546E-2</v>
      </c>
      <c r="D415" s="5">
        <v>1.1549634475074955E-2</v>
      </c>
      <c r="E415" s="5">
        <v>1.0215662004199988E-2</v>
      </c>
      <c r="F415" s="5">
        <v>1.0029467476445841E-2</v>
      </c>
      <c r="G415" s="3">
        <v>0.99918087118909116</v>
      </c>
      <c r="H415" s="3">
        <v>0.99709381321893842</v>
      </c>
      <c r="I415" s="3">
        <v>0.99461731702299638</v>
      </c>
      <c r="J415" t="s">
        <v>2897</v>
      </c>
    </row>
    <row r="416" spans="1:10" hidden="1">
      <c r="A416">
        <v>14</v>
      </c>
      <c r="B416" s="144" t="s">
        <v>2837</v>
      </c>
      <c r="C416" s="5">
        <v>1.3733998792732516E-2</v>
      </c>
      <c r="D416" s="5">
        <v>1.1464653356031196E-2</v>
      </c>
      <c r="E416" s="5">
        <v>1.0722626315193828E-2</v>
      </c>
      <c r="F416" s="5">
        <v>1.1186614580319221E-2</v>
      </c>
      <c r="G416" s="3">
        <v>0.99182899276003678</v>
      </c>
      <c r="H416" s="3">
        <v>1.0465757731552536</v>
      </c>
      <c r="I416" s="3">
        <v>1.1093710215998742</v>
      </c>
      <c r="J416" t="s">
        <v>2897</v>
      </c>
    </row>
    <row r="417" spans="1:10" hidden="1">
      <c r="A417">
        <v>11</v>
      </c>
      <c r="B417" s="144" t="s">
        <v>2901</v>
      </c>
      <c r="C417" s="5">
        <v>1.4178264214388836E-2</v>
      </c>
      <c r="D417" s="5">
        <v>1.1411662317367455E-2</v>
      </c>
      <c r="E417" s="5">
        <v>1.0165555119254099E-2</v>
      </c>
      <c r="F417" s="5">
        <v>1.2159342892555047E-2</v>
      </c>
      <c r="G417" s="3">
        <v>0.98724463709999255</v>
      </c>
      <c r="H417" s="3">
        <v>0.99220315953847427</v>
      </c>
      <c r="I417" s="3">
        <v>1.2058360060450064</v>
      </c>
      <c r="J417" t="s">
        <v>2897</v>
      </c>
    </row>
    <row r="418" spans="1:10" hidden="1">
      <c r="A418">
        <v>16</v>
      </c>
      <c r="B418" s="144" t="s">
        <v>2866</v>
      </c>
      <c r="C418" s="5">
        <v>1.260533592834534E-2</v>
      </c>
      <c r="D418" s="5">
        <v>1.1399704219614115E-2</v>
      </c>
      <c r="E418" s="5">
        <v>1.0060376963470841E-2</v>
      </c>
      <c r="F418" s="5">
        <v>1.0231156057846302E-2</v>
      </c>
      <c r="G418" s="3">
        <v>0.98621011929280733</v>
      </c>
      <c r="H418" s="3">
        <v>0.98193730614843955</v>
      </c>
      <c r="I418" s="3">
        <v>1.0146186736431575</v>
      </c>
      <c r="J418" t="s">
        <v>2897</v>
      </c>
    </row>
    <row r="419" spans="1:10" hidden="1">
      <c r="A419">
        <v>17</v>
      </c>
      <c r="B419" s="144" t="s">
        <v>2867</v>
      </c>
      <c r="C419" s="5">
        <v>1.2433285198851785E-2</v>
      </c>
      <c r="D419" s="5">
        <v>1.0993388529661141E-2</v>
      </c>
      <c r="E419" s="5">
        <v>1.0373861001290008E-2</v>
      </c>
      <c r="F419" s="5">
        <v>1.0962665039970565E-2</v>
      </c>
      <c r="G419" s="3">
        <v>0.95105897525087646</v>
      </c>
      <c r="H419" s="3">
        <v>1.0125347353237466</v>
      </c>
      <c r="I419" s="3">
        <v>1.0871620567178177</v>
      </c>
      <c r="J419" t="s">
        <v>2897</v>
      </c>
    </row>
    <row r="420" spans="1:10" hidden="1">
      <c r="A420">
        <v>28</v>
      </c>
      <c r="B420" s="145" t="s">
        <v>2874</v>
      </c>
      <c r="C420" s="5">
        <v>1.2119005676943573E-2</v>
      </c>
      <c r="D420" s="5">
        <v>1.0871645581281841E-2</v>
      </c>
      <c r="E420" s="5">
        <v>9.9875401600733049E-3</v>
      </c>
      <c r="F420" s="5">
        <v>9.9118339505137598E-3</v>
      </c>
      <c r="G420" s="3">
        <v>0.94052676096433152</v>
      </c>
      <c r="H420" s="3">
        <v>0.97482811185320273</v>
      </c>
      <c r="I420" s="3">
        <v>0.98295165857908628</v>
      </c>
      <c r="J420" t="s">
        <v>2897</v>
      </c>
    </row>
    <row r="421" spans="1:10" hidden="1">
      <c r="A421">
        <v>12</v>
      </c>
      <c r="B421" s="144" t="s">
        <v>2863</v>
      </c>
      <c r="C421" s="5">
        <v>1.2848888602132291E-2</v>
      </c>
      <c r="D421" s="5">
        <v>1.0756772097957112E-2</v>
      </c>
      <c r="E421" s="5">
        <v>1.0407194933053754E-2</v>
      </c>
      <c r="F421" s="5">
        <v>1.1014895972841554E-2</v>
      </c>
      <c r="G421" s="3">
        <v>0.93058883718045493</v>
      </c>
      <c r="H421" s="3">
        <v>1.0157882745577411</v>
      </c>
      <c r="I421" s="3">
        <v>1.0923417724345053</v>
      </c>
      <c r="J421" t="s">
        <v>2897</v>
      </c>
    </row>
    <row r="422" spans="1:10" hidden="1">
      <c r="A422">
        <v>29</v>
      </c>
      <c r="B422" s="145" t="s">
        <v>2875</v>
      </c>
      <c r="C422" s="5">
        <v>7.8644852751337258E-3</v>
      </c>
      <c r="D422" s="5">
        <v>1.0525459785586833E-2</v>
      </c>
      <c r="E422" s="5">
        <v>5.9028423885156833E-3</v>
      </c>
      <c r="F422" s="5">
        <v>6.5638924491349115E-3</v>
      </c>
      <c r="G422" s="3">
        <v>0.91057756857367078</v>
      </c>
      <c r="H422" s="3">
        <v>0.57614353563926579</v>
      </c>
      <c r="I422" s="3">
        <v>0.65093795979879954</v>
      </c>
      <c r="J422" t="s">
        <v>2897</v>
      </c>
    </row>
    <row r="423" spans="1:10" hidden="1">
      <c r="A423">
        <v>13</v>
      </c>
      <c r="B423" s="144" t="s">
        <v>2864</v>
      </c>
      <c r="C423" s="5">
        <v>1.2450195340129921E-2</v>
      </c>
      <c r="D423" s="5">
        <v>1.0050645709041017E-2</v>
      </c>
      <c r="E423" s="5">
        <v>1.0157632782108683E-2</v>
      </c>
      <c r="F423" s="5">
        <v>1.0831795219614415E-2</v>
      </c>
      <c r="G423" s="3">
        <v>0.86950049867334278</v>
      </c>
      <c r="H423" s="3">
        <v>0.99142990437883005</v>
      </c>
      <c r="I423" s="3">
        <v>1.0741837615184358</v>
      </c>
      <c r="J423" t="s">
        <v>2897</v>
      </c>
    </row>
    <row r="424" spans="1:10" hidden="1">
      <c r="A424">
        <v>25</v>
      </c>
      <c r="B424" s="144" t="s">
        <v>2841</v>
      </c>
      <c r="C424" s="5">
        <v>1.2732006417907948E-2</v>
      </c>
      <c r="D424" s="5">
        <v>9.5472792434241338E-3</v>
      </c>
      <c r="E424" s="5">
        <v>9.87200456160231E-3</v>
      </c>
      <c r="F424" s="5">
        <v>1.0390342299879896E-2</v>
      </c>
      <c r="G424" s="3">
        <v>0.82595330722517468</v>
      </c>
      <c r="H424" s="3">
        <v>0.96355132622789386</v>
      </c>
      <c r="I424" s="3">
        <v>1.0304050943409924</v>
      </c>
      <c r="J424" t="s">
        <v>2897</v>
      </c>
    </row>
    <row r="425" spans="1:10" hidden="1">
      <c r="A425">
        <v>19</v>
      </c>
      <c r="B425" s="144" t="s">
        <v>2868</v>
      </c>
      <c r="C425" s="5">
        <v>9.9410982113181667E-3</v>
      </c>
      <c r="D425" s="5">
        <v>8.5138935498143553E-3</v>
      </c>
      <c r="E425" s="5">
        <v>8.119499253135265E-3</v>
      </c>
      <c r="F425" s="5">
        <v>8.9695269021101698E-3</v>
      </c>
      <c r="G425" s="3">
        <v>0.7365531431036465</v>
      </c>
      <c r="H425" s="3">
        <v>0.79249905374790963</v>
      </c>
      <c r="I425" s="3">
        <v>0.88950353578531594</v>
      </c>
      <c r="J425" t="s">
        <v>2897</v>
      </c>
    </row>
    <row r="426" spans="1:10" hidden="1">
      <c r="A426">
        <v>20</v>
      </c>
      <c r="B426" s="144" t="s">
        <v>2839</v>
      </c>
      <c r="C426" s="5">
        <v>8.6032008171446073E-3</v>
      </c>
      <c r="D426" s="5">
        <v>6.3259596226217241E-3</v>
      </c>
      <c r="E426" s="5">
        <v>6.1395355566447041E-3</v>
      </c>
      <c r="F426" s="5">
        <v>7.9996383090585876E-3</v>
      </c>
      <c r="G426" s="3">
        <v>0.54727081281047796</v>
      </c>
      <c r="H426" s="3">
        <v>0.59924583615347693</v>
      </c>
      <c r="I426" s="3">
        <v>0.7933201648837509</v>
      </c>
      <c r="J426" t="s">
        <v>2897</v>
      </c>
    </row>
    <row r="427" spans="1:10">
      <c r="A427">
        <v>48</v>
      </c>
      <c r="B427" s="146" t="s">
        <v>2851</v>
      </c>
      <c r="C427" s="5">
        <v>1.5419629055632322E-2</v>
      </c>
      <c r="D427" s="5">
        <v>3.2352784111321364E-2</v>
      </c>
      <c r="E427" s="5">
        <v>1.5811795480292323E-2</v>
      </c>
      <c r="F427" s="5">
        <v>1.676329853501235E-2</v>
      </c>
      <c r="G427" s="3">
        <v>2.7989009594637304</v>
      </c>
      <c r="H427" s="3">
        <v>1.5433012018996715</v>
      </c>
      <c r="I427" s="3">
        <v>1.6624080044634604</v>
      </c>
      <c r="J427" t="s">
        <v>2898</v>
      </c>
    </row>
    <row r="428" spans="1:10">
      <c r="A428">
        <v>43</v>
      </c>
      <c r="B428" s="146" t="s">
        <v>2881</v>
      </c>
      <c r="C428" s="5">
        <v>1.3640267499059666E-2</v>
      </c>
      <c r="D428" s="5">
        <v>1.3462850694201833E-2</v>
      </c>
      <c r="E428" s="5">
        <v>1.1569472472052311E-2</v>
      </c>
      <c r="F428" s="5">
        <v>1.129825373380644E-2</v>
      </c>
      <c r="G428" s="3">
        <v>1.1646968494415448</v>
      </c>
      <c r="H428" s="3">
        <v>1.1292317051354497</v>
      </c>
      <c r="I428" s="3">
        <v>1.120442221100441</v>
      </c>
      <c r="J428" t="s">
        <v>2898</v>
      </c>
    </row>
    <row r="429" spans="1:10">
      <c r="A429">
        <v>38</v>
      </c>
      <c r="B429" s="146" t="s">
        <v>2846</v>
      </c>
      <c r="C429" s="5">
        <v>1.3879072840322415E-2</v>
      </c>
      <c r="D429" s="5">
        <v>1.1725802791642037E-2</v>
      </c>
      <c r="E429" s="5">
        <v>1.0860502655596349E-2</v>
      </c>
      <c r="F429" s="5">
        <v>1.1282687955320725E-2</v>
      </c>
      <c r="G429" s="3">
        <v>1.0144215277140476</v>
      </c>
      <c r="H429" s="3">
        <v>1.0600331140449679</v>
      </c>
      <c r="I429" s="3">
        <v>1.1188985705655352</v>
      </c>
      <c r="J429" t="s">
        <v>2898</v>
      </c>
    </row>
    <row r="430" spans="1:10">
      <c r="A430">
        <v>46</v>
      </c>
      <c r="B430" s="146" t="s">
        <v>2902</v>
      </c>
      <c r="C430" s="5">
        <v>1.3079669720617471E-2</v>
      </c>
      <c r="D430" s="5">
        <v>2.1426562299551977E-2</v>
      </c>
      <c r="E430" s="5">
        <v>9.6928583909263732E-3</v>
      </c>
      <c r="F430" s="5">
        <v>1.1855011537071247E-2</v>
      </c>
      <c r="G430" s="3">
        <v>1.8536527048761637</v>
      </c>
      <c r="H430" s="3">
        <v>0.94606586729538389</v>
      </c>
      <c r="I430" s="3">
        <v>1.175655616409351</v>
      </c>
      <c r="J430" t="s">
        <v>2898</v>
      </c>
    </row>
    <row r="431" spans="1:10">
      <c r="A431">
        <v>40</v>
      </c>
      <c r="B431" s="146" t="s">
        <v>2847</v>
      </c>
      <c r="C431" s="5">
        <v>6.8094612569209456E-3</v>
      </c>
      <c r="D431" s="5">
        <v>7.5944150421949352E-3</v>
      </c>
      <c r="E431" s="5">
        <v>9.2334339518314046E-3</v>
      </c>
      <c r="F431" s="5">
        <v>6.0682931002364882E-3</v>
      </c>
      <c r="G431" s="3">
        <v>0.65700730654358031</v>
      </c>
      <c r="H431" s="3">
        <v>0.90122400920778867</v>
      </c>
      <c r="I431" s="3">
        <v>0.6017896180870046</v>
      </c>
      <c r="J431" t="s">
        <v>2898</v>
      </c>
    </row>
    <row r="432" spans="1:10">
      <c r="A432">
        <v>35</v>
      </c>
      <c r="B432" s="146" t="s">
        <v>2904</v>
      </c>
      <c r="C432" s="5">
        <v>1.1253346623584903E-2</v>
      </c>
      <c r="D432" s="5">
        <v>1.1568670114313617E-2</v>
      </c>
      <c r="E432" s="5">
        <v>9.0730009633011033E-3</v>
      </c>
      <c r="F432" s="5">
        <v>9.3375032995450802E-3</v>
      </c>
      <c r="G432" s="3">
        <v>1.0008276805871874</v>
      </c>
      <c r="H432" s="3">
        <v>0.88556503965358646</v>
      </c>
      <c r="I432" s="3">
        <v>0.92599557267601207</v>
      </c>
      <c r="J432" t="s">
        <v>2898</v>
      </c>
    </row>
    <row r="433" spans="1:10">
      <c r="A433">
        <v>37</v>
      </c>
      <c r="B433" s="146" t="s">
        <v>2903</v>
      </c>
      <c r="C433" s="5">
        <v>1.096857049078781E-2</v>
      </c>
      <c r="D433" s="5">
        <v>1.3470989020976321E-2</v>
      </c>
      <c r="E433" s="5">
        <v>8.6725503067497378E-3</v>
      </c>
      <c r="F433" s="5">
        <v>9.6152362146988413E-3</v>
      </c>
      <c r="G433" s="3">
        <v>1.1654009115877626</v>
      </c>
      <c r="H433" s="3">
        <v>0.84647928368567471</v>
      </c>
      <c r="I433" s="3">
        <v>0.95353820817166057</v>
      </c>
      <c r="J433" t="s">
        <v>2898</v>
      </c>
    </row>
    <row r="434" spans="1:10">
      <c r="A434">
        <v>41</v>
      </c>
      <c r="B434" s="146" t="s">
        <v>2848</v>
      </c>
      <c r="C434" s="5">
        <v>2.1401225950004044E-3</v>
      </c>
      <c r="D434" s="5">
        <v>3.7092796124700289E-3</v>
      </c>
      <c r="E434" s="5">
        <v>8.3561179366860028E-3</v>
      </c>
      <c r="F434" s="5">
        <v>2.1669195163103172E-3</v>
      </c>
      <c r="G434" s="3">
        <v>0.3208968424645911</v>
      </c>
      <c r="H434" s="3">
        <v>0.81559408423770574</v>
      </c>
      <c r="I434" s="3">
        <v>0.21489233407246644</v>
      </c>
      <c r="J434" t="s">
        <v>2898</v>
      </c>
    </row>
    <row r="435" spans="1:10">
      <c r="A435">
        <v>36</v>
      </c>
      <c r="B435" s="146" t="s">
        <v>2844</v>
      </c>
      <c r="C435" s="5">
        <v>1.0247866994447241E-2</v>
      </c>
      <c r="D435" s="5">
        <v>1.1650285951839034E-2</v>
      </c>
      <c r="E435" s="5">
        <v>8.1789801518459271E-3</v>
      </c>
      <c r="F435" s="5">
        <v>8.6068485656780602E-3</v>
      </c>
      <c r="G435" s="3">
        <v>1.0078884221039395</v>
      </c>
      <c r="H435" s="3">
        <v>0.79830465264935324</v>
      </c>
      <c r="I435" s="3">
        <v>0.85353690497748569</v>
      </c>
      <c r="J435" t="s">
        <v>2898</v>
      </c>
    </row>
    <row r="436" spans="1:10">
      <c r="A436">
        <v>42</v>
      </c>
      <c r="B436" s="146" t="s">
        <v>2849</v>
      </c>
      <c r="C436" s="5">
        <v>9.4424840664135701E-3</v>
      </c>
      <c r="D436" s="5">
        <v>1.0529848716333001E-2</v>
      </c>
      <c r="E436" s="5">
        <v>6.8983473931272243E-3</v>
      </c>
      <c r="F436" s="5">
        <v>7.8514752669562871E-3</v>
      </c>
      <c r="G436" s="3">
        <v>0.91095726332989957</v>
      </c>
      <c r="H436" s="3">
        <v>0.67330922893633882</v>
      </c>
      <c r="I436" s="3">
        <v>0.77862690945779311</v>
      </c>
      <c r="J436" t="s">
        <v>2898</v>
      </c>
    </row>
    <row r="437" spans="1:10">
      <c r="A437">
        <v>47</v>
      </c>
      <c r="B437" s="146" t="s">
        <v>2884</v>
      </c>
      <c r="C437" s="5">
        <v>1.0742025738097238E-2</v>
      </c>
      <c r="D437" s="5">
        <v>1.8251971666546796E-2</v>
      </c>
      <c r="E437" s="5">
        <v>6.0036068779512064E-3</v>
      </c>
      <c r="F437" s="5">
        <v>1.0027416301752856E-2</v>
      </c>
      <c r="G437" s="3">
        <v>1.5790128241768866</v>
      </c>
      <c r="H437" s="3">
        <v>0.58597859566445243</v>
      </c>
      <c r="I437" s="3">
        <v>0.99441390304566679</v>
      </c>
      <c r="J437" t="s">
        <v>2898</v>
      </c>
    </row>
    <row r="438" spans="1:10">
      <c r="A438">
        <v>34</v>
      </c>
      <c r="B438" s="146" t="s">
        <v>2878</v>
      </c>
      <c r="C438" s="5">
        <v>6.5179038205913642E-3</v>
      </c>
      <c r="D438" s="5">
        <v>5.9457290397779694E-3</v>
      </c>
      <c r="E438" s="5">
        <v>5.7753680641468019E-3</v>
      </c>
      <c r="F438" s="5">
        <v>6.6299928956508047E-3</v>
      </c>
      <c r="G438" s="3">
        <v>0.51437634105568308</v>
      </c>
      <c r="H438" s="3">
        <v>0.56370147754061106</v>
      </c>
      <c r="I438" s="3">
        <v>0.6574931083071387</v>
      </c>
      <c r="J438" t="s">
        <v>2898</v>
      </c>
    </row>
    <row r="439" spans="1:10">
      <c r="A439">
        <v>32</v>
      </c>
      <c r="B439" s="146" t="s">
        <v>2877</v>
      </c>
      <c r="C439" s="5">
        <v>5.7172740122863885E-3</v>
      </c>
      <c r="D439" s="5">
        <v>2.861054707848032E-3</v>
      </c>
      <c r="E439" s="5">
        <v>3.5695121873255964E-3</v>
      </c>
      <c r="F439" s="5">
        <v>4.7788216613626755E-3</v>
      </c>
      <c r="G439" s="3">
        <v>0.24751529078055043</v>
      </c>
      <c r="H439" s="3">
        <v>0.34840018363260999</v>
      </c>
      <c r="I439" s="3">
        <v>0.47391337481462037</v>
      </c>
      <c r="J439" t="s">
        <v>2898</v>
      </c>
    </row>
    <row r="440" spans="1:10">
      <c r="A440">
        <v>45</v>
      </c>
      <c r="B440" s="146" t="s">
        <v>2883</v>
      </c>
      <c r="C440" s="5">
        <v>5.247506984664696E-3</v>
      </c>
      <c r="D440" s="5">
        <v>8.0490530485208822E-3</v>
      </c>
      <c r="E440" s="5">
        <v>2.9576630308092433E-3</v>
      </c>
      <c r="F440" s="5">
        <v>5.7021536204751033E-3</v>
      </c>
      <c r="G440" s="3">
        <v>0.6963389061900257</v>
      </c>
      <c r="H440" s="3">
        <v>0.28868099868552954</v>
      </c>
      <c r="I440" s="3">
        <v>0.56547974741124718</v>
      </c>
      <c r="J440" t="s">
        <v>2898</v>
      </c>
    </row>
    <row r="441" spans="1:10">
      <c r="A441">
        <v>39</v>
      </c>
      <c r="B441" s="146" t="s">
        <v>2880</v>
      </c>
      <c r="C441" s="5">
        <v>2.704118350621787E-3</v>
      </c>
      <c r="D441" s="5">
        <v>-1.8428019795272421E-3</v>
      </c>
      <c r="E441" s="5">
        <v>2.6076227296925047E-3</v>
      </c>
      <c r="F441" s="5">
        <v>3.3937696391117544E-3</v>
      </c>
      <c r="G441" s="3">
        <v>-0.15942430830228174</v>
      </c>
      <c r="H441" s="3">
        <v>0.25451551646055975</v>
      </c>
      <c r="I441" s="3">
        <v>0.33655845247764021</v>
      </c>
      <c r="J441" t="s">
        <v>2898</v>
      </c>
    </row>
    <row r="442" spans="1:10">
      <c r="A442">
        <v>33</v>
      </c>
      <c r="B442" s="146" t="s">
        <v>2843</v>
      </c>
      <c r="C442" s="5">
        <v>3.6621894422705914E-3</v>
      </c>
      <c r="D442" s="5">
        <v>-7.2495017002704998E-4</v>
      </c>
      <c r="E442" s="5">
        <v>9.5951096632718169E-4</v>
      </c>
      <c r="F442" s="5">
        <v>2.8592836403753541E-3</v>
      </c>
      <c r="G442" s="3">
        <v>-6.2716819655161141E-2</v>
      </c>
      <c r="H442" s="3">
        <v>9.365251589639699E-2</v>
      </c>
      <c r="I442" s="3">
        <v>0.28355374098143799</v>
      </c>
      <c r="J442" t="s">
        <v>2898</v>
      </c>
    </row>
    <row r="443" spans="1:10">
      <c r="A443">
        <v>44</v>
      </c>
      <c r="B443" s="146" t="s">
        <v>2882</v>
      </c>
      <c r="C443" s="5">
        <v>-1.5167009635219664E-3</v>
      </c>
      <c r="D443" s="5">
        <v>3.630578561340414E-3</v>
      </c>
      <c r="E443" s="5">
        <v>-4.1397795488857803E-3</v>
      </c>
      <c r="F443" s="5">
        <v>1.5694267275268015E-3</v>
      </c>
      <c r="G443" s="3">
        <v>0.31408826466925999</v>
      </c>
      <c r="H443" s="3">
        <v>-0.40406080140349682</v>
      </c>
      <c r="I443" s="3">
        <v>0.15563927044609702</v>
      </c>
      <c r="J443" t="s">
        <v>2898</v>
      </c>
    </row>
    <row r="444" spans="1:10" hidden="1">
      <c r="A444">
        <v>49</v>
      </c>
      <c r="B444" s="147" t="s">
        <v>2885</v>
      </c>
      <c r="C444" s="5">
        <v>1.32556376550792E-2</v>
      </c>
      <c r="D444" s="5">
        <v>1.437487212799704E-2</v>
      </c>
      <c r="E444" s="5">
        <v>5.3341695999631344E-3</v>
      </c>
      <c r="F444" s="5">
        <v>1.196950746104064E-2</v>
      </c>
      <c r="G444" s="3">
        <v>1.2435975603453593</v>
      </c>
      <c r="H444" s="3">
        <v>0.52063855524948899</v>
      </c>
      <c r="I444" s="3">
        <v>1.1870101204222461</v>
      </c>
      <c r="J444" t="s">
        <v>2899</v>
      </c>
    </row>
    <row r="445" spans="1:10" hidden="1">
      <c r="A445">
        <v>50</v>
      </c>
      <c r="B445" s="147" t="s">
        <v>2886</v>
      </c>
      <c r="C445" s="5">
        <v>7.7602897049862118E-3</v>
      </c>
      <c r="D445" s="5">
        <v>2.5180596690637325E-2</v>
      </c>
      <c r="E445" s="5">
        <v>4.8892959177091466E-3</v>
      </c>
      <c r="F445" s="5">
        <v>1.1239697839038998E-2</v>
      </c>
      <c r="G445" s="3">
        <v>2.1784213684605689</v>
      </c>
      <c r="H445" s="3">
        <v>0.47721691541283345</v>
      </c>
      <c r="I445" s="3">
        <v>1.1146352620484024</v>
      </c>
      <c r="J445" t="s">
        <v>2899</v>
      </c>
    </row>
    <row r="446" spans="1:10" hidden="1">
      <c r="A446">
        <v>51</v>
      </c>
      <c r="B446" s="147" t="s">
        <v>2853</v>
      </c>
      <c r="C446" s="5">
        <v>8.6734817592910574E-3</v>
      </c>
      <c r="D446" s="5">
        <v>2.6130773371111138E-2</v>
      </c>
      <c r="E446" s="5">
        <v>5.665336234359053E-3</v>
      </c>
      <c r="F446" s="5">
        <v>1.1953523804467014E-2</v>
      </c>
      <c r="G446" s="3">
        <v>2.2606229624095606</v>
      </c>
      <c r="H446" s="3">
        <v>0.55296188409151126</v>
      </c>
      <c r="I446" s="3">
        <v>1.1854250291245465</v>
      </c>
      <c r="J446" t="s">
        <v>2899</v>
      </c>
    </row>
    <row r="447" spans="1:10" hidden="1">
      <c r="A447">
        <v>52</v>
      </c>
      <c r="B447" s="147" t="s">
        <v>2887</v>
      </c>
      <c r="C447" s="5">
        <v>2.1471422651329064E-3</v>
      </c>
      <c r="D447" s="5">
        <v>1.4306366733818798E-2</v>
      </c>
      <c r="E447" s="5">
        <v>9.5300880357940265E-4</v>
      </c>
      <c r="F447" s="5">
        <v>4.3054685714190022E-3</v>
      </c>
      <c r="G447" s="3">
        <v>1.2376710282474053</v>
      </c>
      <c r="H447" s="3">
        <v>9.3017876041859154E-2</v>
      </c>
      <c r="I447" s="3">
        <v>0.42697118357365915</v>
      </c>
      <c r="J447" t="s">
        <v>2899</v>
      </c>
    </row>
    <row r="448" spans="1:10" hidden="1">
      <c r="A448">
        <v>53</v>
      </c>
      <c r="B448" s="147" t="s">
        <v>2888</v>
      </c>
      <c r="C448" s="5">
        <v>7.188323776224248E-3</v>
      </c>
      <c r="D448" s="5">
        <v>1.4836783057588399E-2</v>
      </c>
      <c r="E448" s="5">
        <v>2.132051088560516E-3</v>
      </c>
      <c r="F448" s="5">
        <v>8.3576839027312833E-3</v>
      </c>
      <c r="G448" s="3">
        <v>1.2835583544325557</v>
      </c>
      <c r="H448" s="3">
        <v>0.20809762000704271</v>
      </c>
      <c r="I448" s="3">
        <v>0.82882736888904684</v>
      </c>
      <c r="J448" t="s">
        <v>2899</v>
      </c>
    </row>
    <row r="449" spans="1:10" hidden="1">
      <c r="A449">
        <v>54</v>
      </c>
      <c r="B449" s="147" t="s">
        <v>2854</v>
      </c>
      <c r="C449" s="5">
        <v>1.6795038496090653E-2</v>
      </c>
      <c r="D449" s="5">
        <v>3.3828557438747353E-2</v>
      </c>
      <c r="E449" s="5">
        <v>1.1878891146380965E-2</v>
      </c>
      <c r="F449" s="5">
        <v>1.599328116366916E-2</v>
      </c>
      <c r="G449" s="3">
        <v>2.9265729201787947</v>
      </c>
      <c r="H449" s="3">
        <v>1.1594323368459216</v>
      </c>
      <c r="I449" s="3">
        <v>1.5860457635224421</v>
      </c>
      <c r="J449" t="s">
        <v>2899</v>
      </c>
    </row>
    <row r="450" spans="1:10" hidden="1">
      <c r="A450">
        <v>55</v>
      </c>
      <c r="B450" s="147" t="s">
        <v>2855</v>
      </c>
      <c r="C450" s="5">
        <v>1.7990625973024255E-2</v>
      </c>
      <c r="D450" s="5">
        <v>3.1838730489688327E-2</v>
      </c>
      <c r="E450" s="5">
        <v>1.1999584722403256E-2</v>
      </c>
      <c r="F450" s="5">
        <v>1.5539764218488239E-2</v>
      </c>
      <c r="G450" s="3">
        <v>2.7544292017981813</v>
      </c>
      <c r="H450" s="3">
        <v>1.1712125639029267</v>
      </c>
      <c r="I450" s="3">
        <v>1.5410707129228303</v>
      </c>
      <c r="J450" t="s">
        <v>2899</v>
      </c>
    </row>
    <row r="451" spans="1:10" hidden="1">
      <c r="A451">
        <v>56</v>
      </c>
      <c r="B451" s="147" t="s">
        <v>2856</v>
      </c>
      <c r="C451" s="5">
        <v>2.609117321523402E-2</v>
      </c>
      <c r="D451" s="5">
        <v>4.5973361886139763E-2</v>
      </c>
      <c r="E451" s="5">
        <v>1.7612541670128046E-2</v>
      </c>
      <c r="F451" s="5">
        <v>1.8252993805934148E-2</v>
      </c>
      <c r="G451" s="3">
        <v>3.9772430789924527</v>
      </c>
      <c r="H451" s="3">
        <v>1.7190619978544106</v>
      </c>
      <c r="I451" s="3">
        <v>1.8101403458889445</v>
      </c>
      <c r="J451" t="s">
        <v>2899</v>
      </c>
    </row>
    <row r="452" spans="1:10" hidden="1">
      <c r="A452">
        <v>57</v>
      </c>
      <c r="B452" s="147" t="s">
        <v>2889</v>
      </c>
      <c r="C452" s="5">
        <v>3.7107222781040949E-3</v>
      </c>
      <c r="D452" s="5">
        <v>2.7952120430107419E-2</v>
      </c>
      <c r="E452" s="5">
        <v>7.7204539530157934E-3</v>
      </c>
      <c r="F452" s="5">
        <v>7.7618750703478678E-3</v>
      </c>
      <c r="G452" s="3">
        <v>2.4181911646823671</v>
      </c>
      <c r="H452" s="3">
        <v>0.75355046678608217</v>
      </c>
      <c r="I452" s="3">
        <v>0.76974130238396865</v>
      </c>
      <c r="J452" t="s">
        <v>2899</v>
      </c>
    </row>
    <row r="453" spans="1:10" hidden="1">
      <c r="A453">
        <v>58</v>
      </c>
      <c r="B453" s="147" t="s">
        <v>2890</v>
      </c>
      <c r="C453" s="5">
        <v>2.2842768332833163E-2</v>
      </c>
      <c r="D453" s="5">
        <v>2.6981976783148065E-2</v>
      </c>
      <c r="E453" s="5">
        <v>1.2903724373183989E-2</v>
      </c>
      <c r="F453" s="5">
        <v>1.9136040323594949E-2</v>
      </c>
      <c r="G453" s="3">
        <v>2.334262190441724</v>
      </c>
      <c r="H453" s="3">
        <v>1.2594605943985284</v>
      </c>
      <c r="I453" s="3">
        <v>1.8977116312303601</v>
      </c>
      <c r="J453" t="s">
        <v>2899</v>
      </c>
    </row>
    <row r="454" spans="1:10" hidden="1">
      <c r="A454">
        <v>59</v>
      </c>
      <c r="B454" s="147" t="s">
        <v>2891</v>
      </c>
      <c r="C454" s="5">
        <v>1.5429753965684467E-2</v>
      </c>
      <c r="D454" s="5">
        <v>1.1370499154356839E-2</v>
      </c>
      <c r="E454" s="5">
        <v>7.1359872505096789E-3</v>
      </c>
      <c r="F454" s="5">
        <v>1.3244162171697216E-2</v>
      </c>
      <c r="G454" s="3">
        <v>0.98368353348527593</v>
      </c>
      <c r="H454" s="3">
        <v>0.69650393051053527</v>
      </c>
      <c r="I454" s="3">
        <v>1.3134169961034701</v>
      </c>
      <c r="J454" t="s">
        <v>2899</v>
      </c>
    </row>
    <row r="455" spans="1:10" hidden="1">
      <c r="A455">
        <v>60</v>
      </c>
      <c r="B455" s="147" t="s">
        <v>2858</v>
      </c>
      <c r="C455" s="5">
        <v>7.6088864954650948E-3</v>
      </c>
      <c r="D455" s="5">
        <v>2.7807869827116249E-2</v>
      </c>
      <c r="E455" s="5">
        <v>-1.4645947695255401E-3</v>
      </c>
      <c r="F455" s="5">
        <v>8.3431714251269717E-3</v>
      </c>
      <c r="G455" s="3">
        <v>2.4057117703363975</v>
      </c>
      <c r="H455" s="3">
        <v>-0.14295092995112221</v>
      </c>
      <c r="I455" s="3">
        <v>0.82738817368032258</v>
      </c>
      <c r="J455" t="s">
        <v>2899</v>
      </c>
    </row>
    <row r="456" spans="1:10" hidden="1">
      <c r="A456">
        <v>61</v>
      </c>
      <c r="B456" s="147" t="s">
        <v>2859</v>
      </c>
      <c r="C456" s="5">
        <v>9.0988773719016258E-3</v>
      </c>
      <c r="D456" s="5">
        <v>2.4643114383256837E-2</v>
      </c>
      <c r="E456" s="5">
        <v>7.2287865120737038E-3</v>
      </c>
      <c r="F456" s="5">
        <v>1.1011257691937448E-2</v>
      </c>
      <c r="G456" s="3">
        <v>2.1319227505782337</v>
      </c>
      <c r="H456" s="3">
        <v>0.70556154905143198</v>
      </c>
      <c r="I456" s="3">
        <v>1.091980965921107</v>
      </c>
      <c r="J456" t="s">
        <v>2899</v>
      </c>
    </row>
    <row r="457" spans="1:10" hidden="1">
      <c r="A457">
        <v>62</v>
      </c>
      <c r="B457" s="148" t="s">
        <v>2857</v>
      </c>
      <c r="C457" s="5">
        <v>3.1869306715923695E-2</v>
      </c>
      <c r="D457" s="5">
        <v>3.700669058852446E-2</v>
      </c>
      <c r="E457" s="5">
        <v>2.2187897856769778E-2</v>
      </c>
      <c r="F457" s="5">
        <v>2.3058839565743172E-2</v>
      </c>
      <c r="G457" s="3">
        <v>3.2015192707496523</v>
      </c>
      <c r="H457" s="3">
        <v>2.165637006414586</v>
      </c>
      <c r="I457" s="3">
        <v>2.2867336871479247</v>
      </c>
      <c r="J457" t="s">
        <v>2899</v>
      </c>
    </row>
    <row r="458" spans="1:10" hidden="1">
      <c r="A458" s="131" t="s">
        <v>2467</v>
      </c>
      <c r="B458" s="5">
        <v>5.8584725916230301E-3</v>
      </c>
      <c r="C458" s="5">
        <v>-7.5988341666666645E-3</v>
      </c>
      <c r="D458" s="5">
        <v>2.3489791666666654E-3</v>
      </c>
      <c r="E458" s="5">
        <v>1.2027438888888883E-3</v>
      </c>
      <c r="F458">
        <v>5</v>
      </c>
      <c r="G458" s="3" t="s">
        <v>2811</v>
      </c>
    </row>
  </sheetData>
  <autoFilter ref="A395:J458" xr:uid="{B06573A5-EBBE-2346-86B2-9C4D917FBA18}">
    <filterColumn colId="9">
      <filters>
        <filter val="Meio"/>
      </filters>
    </filterColumn>
    <sortState xmlns:xlrd2="http://schemas.microsoft.com/office/spreadsheetml/2017/richdata2" ref="A427:J443">
      <sortCondition descending="1" ref="H395:H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6"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6" t="s">
        <v>2280</v>
      </c>
      <c r="BP1" s="6" t="s">
        <v>2285</v>
      </c>
      <c r="BQ1" s="6" t="s">
        <v>2288</v>
      </c>
    </row>
    <row r="2" spans="1:69">
      <c r="A2" s="118">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8">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 t="shared" ref="O3:O6" si="2">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8">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 t="shared" si="2"/>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8">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 t="shared" si="2"/>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8">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 t="shared" si="2"/>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8">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8">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8">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8">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8">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8">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8">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8">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8">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8">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8">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8">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8">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8">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8">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8">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8">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8">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8">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8">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8">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8">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8">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8">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8">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8">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8">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8">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8">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8">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8">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8">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8">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8">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19"/>
    </row>
    <row r="44" spans="1:29">
      <c r="F44" s="119"/>
    </row>
    <row r="45" spans="1:29">
      <c r="F45" s="119"/>
    </row>
    <row r="46" spans="1:29">
      <c r="F46" s="119"/>
    </row>
    <row r="47" spans="1:29">
      <c r="F47" s="119"/>
    </row>
    <row r="48" spans="1:29">
      <c r="F48" s="119"/>
    </row>
    <row r="49" spans="6:6">
      <c r="F49" s="119"/>
    </row>
    <row r="69" spans="2:7">
      <c r="G69" s="14"/>
    </row>
    <row r="79" spans="2:7">
      <c r="B79" s="6"/>
    </row>
  </sheetData>
  <pageMargins left="0.511811024" right="0.511811024" top="0.78740157499999996" bottom="0.78740157499999996" header="0.31496062000000002" footer="0.3149606200000000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H271"/>
  <sheetViews>
    <sheetView topLeftCell="A187" workbookViewId="0">
      <selection activeCell="A209" sqref="A209:B271"/>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row r="135" spans="1:8">
      <c r="D135" s="14" t="s">
        <v>3031</v>
      </c>
      <c r="E135" s="14" t="s">
        <v>3032</v>
      </c>
      <c r="F135" t="s">
        <v>1849</v>
      </c>
      <c r="G135" t="s">
        <v>3033</v>
      </c>
      <c r="H135" t="s">
        <v>1310</v>
      </c>
    </row>
    <row r="136" spans="1:8">
      <c r="A136" s="121" t="s">
        <v>240</v>
      </c>
      <c r="D136" s="14" t="s">
        <v>240</v>
      </c>
      <c r="E136" s="179">
        <v>46113</v>
      </c>
      <c r="F136" t="s">
        <v>240</v>
      </c>
      <c r="H136" t="s">
        <v>3034</v>
      </c>
    </row>
    <row r="137" spans="1:8">
      <c r="A137" s="122" t="s">
        <v>1494</v>
      </c>
      <c r="B137" t="s">
        <v>1494</v>
      </c>
      <c r="C137" t="s">
        <v>2926</v>
      </c>
      <c r="D137" s="15" t="s">
        <v>1494</v>
      </c>
      <c r="E137" s="62">
        <v>1.09E-2</v>
      </c>
      <c r="F137" t="s">
        <v>1494</v>
      </c>
      <c r="G137" s="3">
        <v>1.09E-2</v>
      </c>
      <c r="H137" t="s">
        <v>236</v>
      </c>
    </row>
    <row r="138" spans="1:8">
      <c r="A138" s="122" t="s">
        <v>2464</v>
      </c>
      <c r="B138" t="s">
        <v>2464</v>
      </c>
      <c r="C138" t="s">
        <v>2927</v>
      </c>
      <c r="D138" s="15" t="s">
        <v>2464</v>
      </c>
      <c r="E138" s="62">
        <v>6.7000000000000002E-3</v>
      </c>
      <c r="F138" t="s">
        <v>2464</v>
      </c>
      <c r="G138" s="3">
        <v>6.7000000000000002E-3</v>
      </c>
      <c r="H138" t="s">
        <v>236</v>
      </c>
    </row>
    <row r="139" spans="1:8">
      <c r="A139" s="122" t="s">
        <v>2465</v>
      </c>
      <c r="B139" t="s">
        <v>2465</v>
      </c>
      <c r="C139" t="s">
        <v>2929</v>
      </c>
      <c r="D139" s="15" t="s">
        <v>2465</v>
      </c>
      <c r="E139" s="62">
        <v>1.09E-2</v>
      </c>
      <c r="F139" t="s">
        <v>2465</v>
      </c>
      <c r="G139" s="3">
        <v>1.09E-2</v>
      </c>
      <c r="H139" t="s">
        <v>236</v>
      </c>
    </row>
    <row r="140" spans="1:8">
      <c r="A140" s="122" t="s">
        <v>2466</v>
      </c>
      <c r="B140" t="s">
        <v>2466</v>
      </c>
      <c r="C140" t="s">
        <v>2991</v>
      </c>
      <c r="D140" s="15" t="s">
        <v>2466</v>
      </c>
      <c r="E140" s="62">
        <v>-1E-3</v>
      </c>
      <c r="F140" t="s">
        <v>2466</v>
      </c>
      <c r="G140" s="3">
        <v>-8.0000000000000004E-4</v>
      </c>
      <c r="H140" t="s">
        <v>236</v>
      </c>
    </row>
    <row r="141" spans="1:8">
      <c r="A141" s="122" t="s">
        <v>2467</v>
      </c>
      <c r="B141" t="s">
        <v>2467</v>
      </c>
      <c r="C141" t="s">
        <v>2928</v>
      </c>
      <c r="D141" s="15" t="s">
        <v>2467</v>
      </c>
      <c r="E141" s="62">
        <v>-4.4200000000000003E-2</v>
      </c>
      <c r="F141" t="s">
        <v>2467</v>
      </c>
      <c r="G141" s="3">
        <v>-4.4200000000000003E-2</v>
      </c>
      <c r="H141" t="s">
        <v>236</v>
      </c>
    </row>
    <row r="142" spans="1:8">
      <c r="A142" s="123" t="s">
        <v>1454</v>
      </c>
      <c r="B142" t="s">
        <v>1454</v>
      </c>
      <c r="C142" t="s">
        <v>2992</v>
      </c>
      <c r="D142" s="15" t="s">
        <v>1454</v>
      </c>
      <c r="E142" s="62">
        <v>1.09E-2</v>
      </c>
      <c r="F142" t="s">
        <v>1454</v>
      </c>
      <c r="G142" s="3">
        <v>1.09E-2</v>
      </c>
      <c r="H142" t="s">
        <v>236</v>
      </c>
    </row>
    <row r="143" spans="1:8">
      <c r="A143" s="123" t="s">
        <v>506</v>
      </c>
      <c r="B143" t="s">
        <v>506</v>
      </c>
      <c r="C143" t="s">
        <v>2930</v>
      </c>
      <c r="D143" s="15" t="s">
        <v>506</v>
      </c>
      <c r="E143" s="62">
        <v>1.0699999999999999E-2</v>
      </c>
      <c r="F143" t="s">
        <v>506</v>
      </c>
      <c r="G143" s="3">
        <v>1.0699999999999999E-2</v>
      </c>
      <c r="H143" t="s">
        <v>236</v>
      </c>
    </row>
    <row r="144" spans="1:8">
      <c r="A144" s="123" t="s">
        <v>2468</v>
      </c>
      <c r="B144" t="s">
        <v>2468</v>
      </c>
      <c r="C144" t="s">
        <v>2993</v>
      </c>
      <c r="D144" s="15" t="s">
        <v>2468</v>
      </c>
      <c r="E144" s="62">
        <v>1.0999999999999999E-2</v>
      </c>
      <c r="F144" t="s">
        <v>2468</v>
      </c>
      <c r="G144" s="3">
        <v>1.04E-2</v>
      </c>
      <c r="H144" t="s">
        <v>236</v>
      </c>
    </row>
    <row r="145" spans="1:8">
      <c r="A145" s="123" t="s">
        <v>2469</v>
      </c>
      <c r="B145" t="s">
        <v>2469</v>
      </c>
      <c r="C145" t="s">
        <v>2993</v>
      </c>
      <c r="D145" s="15" t="s">
        <v>2469</v>
      </c>
      <c r="E145" s="62">
        <v>1.11E-2</v>
      </c>
      <c r="F145" t="s">
        <v>2469</v>
      </c>
      <c r="G145" s="3">
        <v>1.04E-2</v>
      </c>
      <c r="H145" t="s">
        <v>236</v>
      </c>
    </row>
    <row r="146" spans="1:8">
      <c r="A146" s="123" t="s">
        <v>2350</v>
      </c>
      <c r="B146" t="s">
        <v>2350</v>
      </c>
      <c r="C146" t="s">
        <v>2994</v>
      </c>
      <c r="D146" s="15" t="s">
        <v>2350</v>
      </c>
      <c r="E146" s="62">
        <v>1.12E-2</v>
      </c>
      <c r="F146" t="s">
        <v>2350</v>
      </c>
      <c r="G146" s="3">
        <v>1.04E-2</v>
      </c>
      <c r="H146" t="s">
        <v>236</v>
      </c>
    </row>
    <row r="147" spans="1:8">
      <c r="A147" s="123" t="s">
        <v>2900</v>
      </c>
      <c r="B147" t="s">
        <v>2900</v>
      </c>
      <c r="C147" t="s">
        <v>2931</v>
      </c>
      <c r="D147" s="15" t="s">
        <v>2900</v>
      </c>
      <c r="E147" s="62">
        <v>9.1999999999999998E-3</v>
      </c>
      <c r="F147" t="s">
        <v>2900</v>
      </c>
      <c r="G147" s="3">
        <v>-2.7000000000000001E-3</v>
      </c>
      <c r="H147" t="s">
        <v>236</v>
      </c>
    </row>
    <row r="148" spans="1:8">
      <c r="A148" s="123" t="s">
        <v>1423</v>
      </c>
      <c r="B148" t="s">
        <v>1423</v>
      </c>
      <c r="C148" t="s">
        <v>2995</v>
      </c>
      <c r="D148" s="15" t="s">
        <v>1423</v>
      </c>
      <c r="E148" s="62">
        <v>1.14E-2</v>
      </c>
      <c r="F148" t="s">
        <v>1423</v>
      </c>
      <c r="G148" s="3">
        <v>1.1299999999999999E-2</v>
      </c>
      <c r="H148" t="s">
        <v>236</v>
      </c>
    </row>
    <row r="149" spans="1:8">
      <c r="A149" s="123" t="s">
        <v>2471</v>
      </c>
      <c r="B149" t="s">
        <v>2471</v>
      </c>
      <c r="C149" t="s">
        <v>2996</v>
      </c>
      <c r="D149" s="15" t="s">
        <v>2471</v>
      </c>
      <c r="E149" s="62">
        <v>1.21E-2</v>
      </c>
      <c r="F149" t="s">
        <v>2471</v>
      </c>
      <c r="G149" s="3">
        <v>1.0999999999999999E-2</v>
      </c>
      <c r="H149" t="s">
        <v>236</v>
      </c>
    </row>
    <row r="150" spans="1:8">
      <c r="A150" s="123" t="s">
        <v>1452</v>
      </c>
      <c r="B150" t="s">
        <v>1452</v>
      </c>
      <c r="C150" t="s">
        <v>2997</v>
      </c>
      <c r="D150" s="15" t="s">
        <v>1452</v>
      </c>
      <c r="E150" s="62">
        <v>1.09E-2</v>
      </c>
      <c r="F150" t="s">
        <v>1452</v>
      </c>
      <c r="G150" s="3">
        <v>1.09E-2</v>
      </c>
      <c r="H150" t="s">
        <v>236</v>
      </c>
    </row>
    <row r="151" spans="1:8">
      <c r="A151" s="123" t="s">
        <v>2346</v>
      </c>
      <c r="B151" t="s">
        <v>2346</v>
      </c>
      <c r="C151" t="s">
        <v>2932</v>
      </c>
      <c r="D151" s="15" t="s">
        <v>2346</v>
      </c>
      <c r="E151" s="62">
        <v>1.06E-2</v>
      </c>
      <c r="F151" t="s">
        <v>2346</v>
      </c>
      <c r="G151" s="3">
        <v>7.7999999999999996E-3</v>
      </c>
      <c r="H151" t="s">
        <v>236</v>
      </c>
    </row>
    <row r="152" spans="1:8">
      <c r="A152" s="123" t="s">
        <v>2347</v>
      </c>
      <c r="B152" t="s">
        <v>2347</v>
      </c>
      <c r="C152" t="s">
        <v>2998</v>
      </c>
      <c r="D152" s="15" t="s">
        <v>2347</v>
      </c>
      <c r="E152" s="62">
        <v>1.0800000000000001E-2</v>
      </c>
      <c r="F152" t="s">
        <v>2347</v>
      </c>
      <c r="G152" s="3">
        <v>1.14E-2</v>
      </c>
      <c r="H152" t="s">
        <v>236</v>
      </c>
    </row>
    <row r="153" spans="1:8">
      <c r="A153" s="123" t="s">
        <v>2348</v>
      </c>
      <c r="B153" t="s">
        <v>2348</v>
      </c>
      <c r="C153" t="s">
        <v>2999</v>
      </c>
      <c r="D153" s="15" t="s">
        <v>2348</v>
      </c>
      <c r="E153" s="62">
        <v>1.1299999999999999E-2</v>
      </c>
      <c r="F153" t="s">
        <v>2348</v>
      </c>
      <c r="G153" s="3">
        <v>9.2999999999999992E-3</v>
      </c>
      <c r="H153" t="s">
        <v>236</v>
      </c>
    </row>
    <row r="154" spans="1:8">
      <c r="A154" s="123" t="s">
        <v>2344</v>
      </c>
      <c r="B154" t="s">
        <v>2344</v>
      </c>
      <c r="C154" t="s">
        <v>2939</v>
      </c>
      <c r="D154" s="15" t="s">
        <v>2344</v>
      </c>
      <c r="E154" s="62">
        <v>1.18E-2</v>
      </c>
      <c r="F154" t="s">
        <v>2344</v>
      </c>
      <c r="G154" s="3">
        <v>1.1299999999999999E-2</v>
      </c>
      <c r="H154" t="s">
        <v>236</v>
      </c>
    </row>
    <row r="155" spans="1:8">
      <c r="A155" s="123" t="s">
        <v>2472</v>
      </c>
      <c r="B155" t="s">
        <v>2472</v>
      </c>
      <c r="C155" t="s">
        <v>3000</v>
      </c>
      <c r="D155" s="15" t="s">
        <v>2472</v>
      </c>
      <c r="E155" s="62">
        <v>1.15E-2</v>
      </c>
      <c r="F155" t="s">
        <v>2472</v>
      </c>
      <c r="G155" s="3">
        <v>7.4000000000000003E-3</v>
      </c>
      <c r="H155" t="s">
        <v>236</v>
      </c>
    </row>
    <row r="156" spans="1:8">
      <c r="A156" s="123" t="s">
        <v>2349</v>
      </c>
      <c r="B156" t="s">
        <v>2349</v>
      </c>
      <c r="C156" t="s">
        <v>3001</v>
      </c>
      <c r="D156" s="15" t="s">
        <v>2349</v>
      </c>
      <c r="E156" s="62">
        <v>1.1599999999999999E-2</v>
      </c>
      <c r="F156" t="s">
        <v>2349</v>
      </c>
      <c r="G156" s="3">
        <v>1.6500000000000001E-2</v>
      </c>
      <c r="H156" t="s">
        <v>236</v>
      </c>
    </row>
    <row r="157" spans="1:8">
      <c r="A157" s="123" t="s">
        <v>2345</v>
      </c>
      <c r="B157" t="s">
        <v>2345</v>
      </c>
      <c r="C157" t="s">
        <v>2940</v>
      </c>
      <c r="D157" s="15" t="s">
        <v>2345</v>
      </c>
      <c r="E157" s="62">
        <v>1.2200000000000001E-2</v>
      </c>
      <c r="F157" t="s">
        <v>2345</v>
      </c>
      <c r="G157" s="3">
        <v>1.29E-2</v>
      </c>
      <c r="H157" t="s">
        <v>236</v>
      </c>
    </row>
    <row r="158" spans="1:8">
      <c r="A158" s="123" t="s">
        <v>2340</v>
      </c>
      <c r="B158" t="s">
        <v>2340</v>
      </c>
      <c r="C158" t="s">
        <v>2933</v>
      </c>
      <c r="D158" s="15" t="s">
        <v>2340</v>
      </c>
      <c r="E158" s="62">
        <v>1.14E-2</v>
      </c>
      <c r="F158" t="s">
        <v>2340</v>
      </c>
      <c r="G158" s="3">
        <v>7.7999999999999996E-3</v>
      </c>
      <c r="H158" t="s">
        <v>236</v>
      </c>
    </row>
    <row r="159" spans="1:8">
      <c r="A159" s="123" t="s">
        <v>2274</v>
      </c>
      <c r="B159" t="s">
        <v>2274</v>
      </c>
      <c r="C159" t="s">
        <v>3002</v>
      </c>
      <c r="D159" s="15" t="s">
        <v>2274</v>
      </c>
      <c r="E159" s="62">
        <v>1.17E-2</v>
      </c>
      <c r="F159" t="s">
        <v>2274</v>
      </c>
      <c r="G159" s="3">
        <v>1.2200000000000001E-2</v>
      </c>
      <c r="H159" t="s">
        <v>236</v>
      </c>
    </row>
    <row r="160" spans="1:8">
      <c r="A160" s="123" t="s">
        <v>356</v>
      </c>
      <c r="B160" t="s">
        <v>356</v>
      </c>
      <c r="C160" t="s">
        <v>3003</v>
      </c>
      <c r="D160" s="15" t="s">
        <v>356</v>
      </c>
      <c r="E160" s="62">
        <v>1.2500000000000001E-2</v>
      </c>
      <c r="F160" t="s">
        <v>356</v>
      </c>
      <c r="G160" s="3">
        <v>1.6500000000000001E-2</v>
      </c>
      <c r="H160" t="s">
        <v>236</v>
      </c>
    </row>
    <row r="161" spans="1:8">
      <c r="A161" s="123" t="s">
        <v>2351</v>
      </c>
      <c r="B161" t="s">
        <v>2351</v>
      </c>
      <c r="C161" t="s">
        <v>3004</v>
      </c>
      <c r="D161" s="15" t="s">
        <v>2351</v>
      </c>
      <c r="E161" s="62">
        <v>1.4200000000000001E-2</v>
      </c>
      <c r="F161" t="s">
        <v>2351</v>
      </c>
      <c r="G161" s="3">
        <v>-1.0500000000000001E-2</v>
      </c>
      <c r="H161" t="s">
        <v>236</v>
      </c>
    </row>
    <row r="162" spans="1:8">
      <c r="A162" s="180" t="s">
        <v>2480</v>
      </c>
      <c r="B162" t="s">
        <v>2480</v>
      </c>
      <c r="C162" t="s">
        <v>3015</v>
      </c>
      <c r="D162" s="15" t="s">
        <v>2480</v>
      </c>
      <c r="E162" s="62">
        <v>1.09E-2</v>
      </c>
      <c r="F162" t="s">
        <v>2480</v>
      </c>
      <c r="G162" s="3">
        <v>1.09E-2</v>
      </c>
      <c r="H162" t="s">
        <v>236</v>
      </c>
    </row>
    <row r="163" spans="1:8">
      <c r="A163" s="124" t="s">
        <v>2473</v>
      </c>
      <c r="B163" t="s">
        <v>2473</v>
      </c>
      <c r="C163" t="s">
        <v>3005</v>
      </c>
      <c r="D163" s="15" t="s">
        <v>2473</v>
      </c>
      <c r="E163" s="62">
        <v>1.0999999999999999E-2</v>
      </c>
      <c r="F163" t="s">
        <v>2473</v>
      </c>
      <c r="G163" s="3">
        <v>1.06E-2</v>
      </c>
      <c r="H163" t="s">
        <v>236</v>
      </c>
    </row>
    <row r="164" spans="1:8">
      <c r="A164" s="124" t="s">
        <v>2474</v>
      </c>
      <c r="B164" t="s">
        <v>2474</v>
      </c>
      <c r="C164" t="s">
        <v>2934</v>
      </c>
      <c r="D164" s="15" t="s">
        <v>2474</v>
      </c>
      <c r="E164" s="62">
        <v>1.24E-2</v>
      </c>
      <c r="F164" t="s">
        <v>2474</v>
      </c>
      <c r="G164" s="3">
        <v>-1.0800000000000001E-2</v>
      </c>
      <c r="H164" t="s">
        <v>236</v>
      </c>
    </row>
    <row r="165" spans="1:8">
      <c r="A165" s="124" t="s">
        <v>2475</v>
      </c>
      <c r="B165" t="s">
        <v>2475</v>
      </c>
      <c r="C165" t="s">
        <v>3006</v>
      </c>
      <c r="D165" s="15" t="s">
        <v>2475</v>
      </c>
      <c r="E165" s="62">
        <v>1.1900000000000001E-2</v>
      </c>
      <c r="F165" t="s">
        <v>2475</v>
      </c>
      <c r="G165" s="3">
        <v>-7.6E-3</v>
      </c>
      <c r="H165" t="s">
        <v>236</v>
      </c>
    </row>
    <row r="166" spans="1:8">
      <c r="A166" s="124" t="s">
        <v>2476</v>
      </c>
      <c r="B166" t="s">
        <v>2476</v>
      </c>
      <c r="C166" t="s">
        <v>3007</v>
      </c>
      <c r="D166" s="15" t="s">
        <v>2476</v>
      </c>
      <c r="E166" s="62">
        <v>1.2E-2</v>
      </c>
      <c r="F166" t="s">
        <v>2476</v>
      </c>
      <c r="G166" s="3">
        <v>-2.9999999999999997E-4</v>
      </c>
      <c r="H166" t="s">
        <v>236</v>
      </c>
    </row>
    <row r="167" spans="1:8">
      <c r="A167" s="124" t="s">
        <v>2477</v>
      </c>
      <c r="B167" t="s">
        <v>2477</v>
      </c>
      <c r="C167" t="s">
        <v>2121</v>
      </c>
      <c r="D167" s="15" t="s">
        <v>2477</v>
      </c>
      <c r="E167" s="62">
        <v>8.5000000000000006E-3</v>
      </c>
      <c r="F167" t="s">
        <v>2477</v>
      </c>
      <c r="G167" s="3">
        <v>1.2E-2</v>
      </c>
      <c r="H167" t="s">
        <v>236</v>
      </c>
    </row>
    <row r="168" spans="1:8">
      <c r="A168" s="124" t="s">
        <v>2341</v>
      </c>
      <c r="B168" t="s">
        <v>2341</v>
      </c>
      <c r="C168" t="s">
        <v>3008</v>
      </c>
      <c r="D168" s="15" t="s">
        <v>2341</v>
      </c>
      <c r="E168" s="62">
        <v>1.38E-2</v>
      </c>
      <c r="F168" t="s">
        <v>2341</v>
      </c>
      <c r="G168" s="3">
        <v>-1.7399999999999999E-2</v>
      </c>
      <c r="H168" t="s">
        <v>236</v>
      </c>
    </row>
    <row r="169" spans="1:8">
      <c r="A169" s="124" t="s">
        <v>2478</v>
      </c>
      <c r="B169" t="s">
        <v>2478</v>
      </c>
      <c r="C169" t="s">
        <v>3009</v>
      </c>
      <c r="D169" s="15" t="s">
        <v>2478</v>
      </c>
      <c r="E169" s="62">
        <v>1.55E-2</v>
      </c>
      <c r="F169" t="s">
        <v>2478</v>
      </c>
      <c r="G169" s="3">
        <v>2.8500000000000001E-2</v>
      </c>
      <c r="H169" t="s">
        <v>236</v>
      </c>
    </row>
    <row r="170" spans="1:8">
      <c r="A170" s="124" t="s">
        <v>2479</v>
      </c>
      <c r="B170" t="s">
        <v>2479</v>
      </c>
      <c r="C170" t="s">
        <v>3010</v>
      </c>
      <c r="D170" s="15" t="s">
        <v>2479</v>
      </c>
      <c r="E170" s="62">
        <v>1.72E-2</v>
      </c>
      <c r="F170" t="s">
        <v>2479</v>
      </c>
      <c r="G170" s="3">
        <v>3.73E-2</v>
      </c>
      <c r="H170" t="s">
        <v>236</v>
      </c>
    </row>
    <row r="171" spans="1:8">
      <c r="A171" s="124" t="s">
        <v>1606</v>
      </c>
      <c r="B171" t="s">
        <v>1606</v>
      </c>
      <c r="C171" t="s">
        <v>3011</v>
      </c>
      <c r="D171" s="15" t="s">
        <v>1606</v>
      </c>
      <c r="E171" s="62">
        <v>3.04E-2</v>
      </c>
      <c r="F171" t="s">
        <v>1606</v>
      </c>
      <c r="G171" s="3">
        <v>2.07E-2</v>
      </c>
      <c r="H171" t="s">
        <v>236</v>
      </c>
    </row>
    <row r="172" spans="1:8">
      <c r="A172" s="124" t="s">
        <v>1610</v>
      </c>
      <c r="B172" t="s">
        <v>1610</v>
      </c>
      <c r="C172" t="s">
        <v>3012</v>
      </c>
      <c r="D172" s="15" t="s">
        <v>1610</v>
      </c>
      <c r="E172" s="62">
        <v>9.1000000000000004E-3</v>
      </c>
      <c r="F172" t="s">
        <v>1610</v>
      </c>
      <c r="G172" s="3">
        <v>2.3400000000000001E-2</v>
      </c>
      <c r="H172" t="s">
        <v>236</v>
      </c>
    </row>
    <row r="173" spans="1:8">
      <c r="A173" s="124" t="s">
        <v>1611</v>
      </c>
      <c r="B173" t="s">
        <v>1611</v>
      </c>
      <c r="C173" t="s">
        <v>3013</v>
      </c>
      <c r="D173" s="15" t="s">
        <v>1611</v>
      </c>
      <c r="E173" s="62">
        <v>1.0500000000000001E-2</v>
      </c>
      <c r="F173" t="s">
        <v>1611</v>
      </c>
      <c r="G173" s="3">
        <v>3.1099999999999999E-2</v>
      </c>
      <c r="H173" t="s">
        <v>236</v>
      </c>
    </row>
    <row r="174" spans="1:8">
      <c r="A174" s="124" t="s">
        <v>402</v>
      </c>
      <c r="B174" t="s">
        <v>402</v>
      </c>
      <c r="C174" t="s">
        <v>3014</v>
      </c>
      <c r="D174" s="15" t="s">
        <v>402</v>
      </c>
      <c r="E174" s="62">
        <v>3.7900000000000003E-2</v>
      </c>
      <c r="F174" t="s">
        <v>402</v>
      </c>
      <c r="G174" s="3">
        <v>3.7999999999999999E-2</v>
      </c>
      <c r="H174" t="s">
        <v>236</v>
      </c>
    </row>
    <row r="175" spans="1:8">
      <c r="A175" s="124" t="s">
        <v>1620</v>
      </c>
      <c r="B175" t="s">
        <v>1620</v>
      </c>
      <c r="C175" t="s">
        <v>3016</v>
      </c>
      <c r="D175" s="15" t="s">
        <v>1620</v>
      </c>
      <c r="E175" s="62">
        <v>1.12E-2</v>
      </c>
      <c r="F175" t="s">
        <v>1620</v>
      </c>
      <c r="G175" s="3">
        <v>-1.3899999999999999E-2</v>
      </c>
      <c r="H175" t="s">
        <v>236</v>
      </c>
    </row>
    <row r="176" spans="1:8">
      <c r="A176" s="124" t="s">
        <v>387</v>
      </c>
      <c r="B176" t="s">
        <v>387</v>
      </c>
      <c r="C176" t="s">
        <v>3035</v>
      </c>
      <c r="D176" s="15" t="s">
        <v>387</v>
      </c>
      <c r="E176" s="62">
        <v>1.5100000000000001E-2</v>
      </c>
      <c r="F176" t="s">
        <v>387</v>
      </c>
      <c r="G176" s="3">
        <v>1.52E-2</v>
      </c>
      <c r="H176" t="s">
        <v>236</v>
      </c>
    </row>
    <row r="177" spans="1:8">
      <c r="A177" s="124" t="s">
        <v>1614</v>
      </c>
      <c r="B177" t="s">
        <v>1614</v>
      </c>
      <c r="C177" t="s">
        <v>3017</v>
      </c>
      <c r="D177" s="15" t="s">
        <v>1614</v>
      </c>
      <c r="E177" s="62">
        <v>2.1000000000000001E-2</v>
      </c>
      <c r="F177" t="s">
        <v>1614</v>
      </c>
      <c r="G177" s="3">
        <v>2.0899999999999998E-2</v>
      </c>
      <c r="H177" t="s">
        <v>236</v>
      </c>
    </row>
    <row r="178" spans="1:8">
      <c r="A178" s="124" t="s">
        <v>1613</v>
      </c>
      <c r="B178" t="s">
        <v>1613</v>
      </c>
      <c r="C178" t="s">
        <v>3018</v>
      </c>
      <c r="D178" s="15" t="s">
        <v>1613</v>
      </c>
      <c r="E178" s="62">
        <v>1.6500000000000001E-2</v>
      </c>
      <c r="F178" t="s">
        <v>1613</v>
      </c>
      <c r="G178" s="3">
        <v>3.4500000000000003E-2</v>
      </c>
      <c r="H178" t="s">
        <v>236</v>
      </c>
    </row>
    <row r="179" spans="1:8">
      <c r="A179" s="124" t="s">
        <v>2481</v>
      </c>
      <c r="B179" t="s">
        <v>2481</v>
      </c>
      <c r="C179" t="s">
        <v>3019</v>
      </c>
      <c r="D179" s="15" t="s">
        <v>2481</v>
      </c>
      <c r="E179" s="62">
        <v>1.0200000000000001E-2</v>
      </c>
      <c r="F179" t="s">
        <v>2481</v>
      </c>
      <c r="G179" s="3">
        <v>2.9700000000000001E-2</v>
      </c>
      <c r="H179" t="s">
        <v>236</v>
      </c>
    </row>
    <row r="180" spans="1:8">
      <c r="A180" s="124" t="s">
        <v>2482</v>
      </c>
      <c r="B180" t="s">
        <v>2482</v>
      </c>
      <c r="C180" t="s">
        <v>3020</v>
      </c>
      <c r="D180" s="15" t="s">
        <v>2482</v>
      </c>
      <c r="E180" s="62">
        <v>4.2000000000000003E-2</v>
      </c>
      <c r="F180" t="s">
        <v>2482</v>
      </c>
      <c r="G180" s="3">
        <v>-1.5599999999999999E-2</v>
      </c>
      <c r="H180" t="s">
        <v>236</v>
      </c>
    </row>
    <row r="181" spans="1:8">
      <c r="A181" s="124" t="s">
        <v>1619</v>
      </c>
      <c r="B181" t="s">
        <v>1619</v>
      </c>
      <c r="C181" t="s">
        <v>3021</v>
      </c>
      <c r="D181" s="15" t="s">
        <v>1619</v>
      </c>
      <c r="E181" s="62">
        <v>1.8499999999999999E-2</v>
      </c>
      <c r="F181" t="s">
        <v>1619</v>
      </c>
      <c r="G181" s="3">
        <v>-4.0000000000000002E-4</v>
      </c>
      <c r="H181" t="s">
        <v>236</v>
      </c>
    </row>
    <row r="182" spans="1:8">
      <c r="A182" s="124" t="s">
        <v>1643</v>
      </c>
      <c r="B182" t="s">
        <v>1643</v>
      </c>
      <c r="C182" t="s">
        <v>2936</v>
      </c>
      <c r="D182" s="15" t="s">
        <v>1643</v>
      </c>
      <c r="E182" s="62">
        <v>7.7999999999999996E-3</v>
      </c>
      <c r="F182" t="s">
        <v>1643</v>
      </c>
      <c r="G182" s="3">
        <v>1.1599999999999999E-2</v>
      </c>
      <c r="H182" t="s">
        <v>236</v>
      </c>
    </row>
    <row r="183" spans="1:8">
      <c r="A183" s="124" t="s">
        <v>1724</v>
      </c>
      <c r="B183" t="s">
        <v>1724</v>
      </c>
      <c r="C183" t="s">
        <v>3022</v>
      </c>
      <c r="D183" s="15" t="s">
        <v>1724</v>
      </c>
      <c r="E183" s="62">
        <v>1.2500000000000001E-2</v>
      </c>
      <c r="F183" t="s">
        <v>1724</v>
      </c>
      <c r="G183" s="3">
        <v>-2.76E-2</v>
      </c>
      <c r="H183" t="s">
        <v>236</v>
      </c>
    </row>
    <row r="184" spans="1:8">
      <c r="A184" s="124" t="s">
        <v>1647</v>
      </c>
      <c r="B184" t="s">
        <v>1647</v>
      </c>
      <c r="C184" t="s">
        <v>3036</v>
      </c>
      <c r="D184" s="15" t="s">
        <v>1647</v>
      </c>
      <c r="E184" s="62">
        <v>4.4999999999999997E-3</v>
      </c>
      <c r="F184" t="s">
        <v>1647</v>
      </c>
      <c r="G184" s="3">
        <v>9.74E-2</v>
      </c>
      <c r="H184" t="s">
        <v>236</v>
      </c>
    </row>
    <row r="185" spans="1:8">
      <c r="A185" s="125" t="s">
        <v>2483</v>
      </c>
      <c r="B185" t="s">
        <v>2483</v>
      </c>
      <c r="C185" t="s">
        <v>3023</v>
      </c>
      <c r="D185" s="15" t="s">
        <v>2483</v>
      </c>
      <c r="E185" s="62">
        <v>2E-3</v>
      </c>
      <c r="F185" t="s">
        <v>2483</v>
      </c>
      <c r="G185" s="3">
        <v>3.8100000000000002E-2</v>
      </c>
      <c r="H185" t="s">
        <v>236</v>
      </c>
    </row>
    <row r="186" spans="1:8">
      <c r="A186" s="125" t="s">
        <v>1632</v>
      </c>
      <c r="B186" t="s">
        <v>1632</v>
      </c>
      <c r="C186" t="s">
        <v>3024</v>
      </c>
      <c r="D186" s="15" t="s">
        <v>1632</v>
      </c>
      <c r="E186" s="62">
        <v>1.15E-2</v>
      </c>
      <c r="F186" t="s">
        <v>1632</v>
      </c>
      <c r="G186" s="3">
        <v>-1.35E-2</v>
      </c>
      <c r="H186" t="s">
        <v>236</v>
      </c>
    </row>
    <row r="187" spans="1:8">
      <c r="A187" s="125" t="s">
        <v>2484</v>
      </c>
      <c r="B187" t="s">
        <v>2484</v>
      </c>
      <c r="C187" t="s">
        <v>2112</v>
      </c>
      <c r="D187" s="15" t="s">
        <v>2484</v>
      </c>
      <c r="E187" s="62">
        <v>1.18E-2</v>
      </c>
      <c r="F187" t="s">
        <v>2484</v>
      </c>
      <c r="G187" s="3">
        <v>-1.26E-2</v>
      </c>
      <c r="H187" t="s">
        <v>236</v>
      </c>
    </row>
    <row r="188" spans="1:8">
      <c r="A188" s="125" t="s">
        <v>1285</v>
      </c>
      <c r="B188" t="s">
        <v>1285</v>
      </c>
      <c r="C188" t="s">
        <v>3025</v>
      </c>
      <c r="D188" s="15" t="s">
        <v>1285</v>
      </c>
      <c r="E188" s="62">
        <v>2.5700000000000001E-2</v>
      </c>
      <c r="F188" t="s">
        <v>1285</v>
      </c>
      <c r="G188" s="3">
        <v>-3.5499999999999997E-2</v>
      </c>
      <c r="H188" t="s">
        <v>236</v>
      </c>
    </row>
    <row r="189" spans="1:8">
      <c r="A189" s="125" t="s">
        <v>2485</v>
      </c>
      <c r="B189" t="s">
        <v>2485</v>
      </c>
      <c r="C189" t="s">
        <v>3026</v>
      </c>
      <c r="D189" s="15" t="s">
        <v>2485</v>
      </c>
      <c r="E189" s="62">
        <v>2.6200000000000001E-2</v>
      </c>
      <c r="F189" t="s">
        <v>2485</v>
      </c>
      <c r="G189" s="3">
        <v>-3.61E-2</v>
      </c>
      <c r="H189" t="s">
        <v>236</v>
      </c>
    </row>
    <row r="190" spans="1:8">
      <c r="A190" s="125" t="s">
        <v>1635</v>
      </c>
      <c r="B190" t="s">
        <v>1635</v>
      </c>
      <c r="C190" t="s">
        <v>2942</v>
      </c>
      <c r="D190" s="15" t="s">
        <v>1635</v>
      </c>
      <c r="E190" s="62">
        <v>8.5000000000000006E-3</v>
      </c>
      <c r="F190" t="s">
        <v>1635</v>
      </c>
      <c r="G190" s="3">
        <v>7.0000000000000001E-3</v>
      </c>
      <c r="H190" t="s">
        <v>236</v>
      </c>
    </row>
    <row r="191" spans="1:8">
      <c r="A191" s="125" t="s">
        <v>2817</v>
      </c>
      <c r="B191" t="s">
        <v>2486</v>
      </c>
      <c r="C191" t="s">
        <v>2944</v>
      </c>
      <c r="D191" s="15" t="s">
        <v>2486</v>
      </c>
      <c r="E191" s="62">
        <v>1.4E-2</v>
      </c>
      <c r="F191" t="s">
        <v>2486</v>
      </c>
      <c r="G191" s="3">
        <v>1.8499999999999999E-2</v>
      </c>
      <c r="H191" t="s">
        <v>236</v>
      </c>
    </row>
    <row r="192" spans="1:8">
      <c r="A192" s="125" t="s">
        <v>3037</v>
      </c>
      <c r="B192" t="s">
        <v>2487</v>
      </c>
      <c r="C192" t="s">
        <v>3027</v>
      </c>
      <c r="D192" s="15" t="s">
        <v>2487</v>
      </c>
      <c r="E192" s="62">
        <v>1.4500000000000001E-2</v>
      </c>
      <c r="F192" t="s">
        <v>2487</v>
      </c>
      <c r="G192" s="3">
        <v>1.8100000000000002E-2</v>
      </c>
      <c r="H192" t="s">
        <v>236</v>
      </c>
    </row>
    <row r="193" spans="1:8">
      <c r="A193" s="125" t="s">
        <v>2488</v>
      </c>
      <c r="B193" t="s">
        <v>2488</v>
      </c>
      <c r="C193" t="s">
        <v>2945</v>
      </c>
      <c r="D193" s="15" t="s">
        <v>2488</v>
      </c>
      <c r="E193" s="62">
        <v>-1.0200000000000001E-2</v>
      </c>
      <c r="F193" t="s">
        <v>2488</v>
      </c>
      <c r="G193" s="3">
        <v>-4.2799999999999998E-2</v>
      </c>
      <c r="H193" t="s">
        <v>236</v>
      </c>
    </row>
    <row r="194" spans="1:8">
      <c r="A194" s="125" t="s">
        <v>2489</v>
      </c>
      <c r="B194" t="s">
        <v>2489</v>
      </c>
      <c r="C194" t="s">
        <v>2946</v>
      </c>
      <c r="D194" s="15" t="s">
        <v>2489</v>
      </c>
      <c r="E194" s="62">
        <v>9.4999999999999998E-3</v>
      </c>
      <c r="F194" t="s">
        <v>2489</v>
      </c>
      <c r="G194" s="3">
        <v>-4.2099999999999999E-2</v>
      </c>
      <c r="H194" t="s">
        <v>236</v>
      </c>
    </row>
    <row r="195" spans="1:8">
      <c r="A195" s="125" t="s">
        <v>2490</v>
      </c>
      <c r="B195" t="s">
        <v>2490</v>
      </c>
      <c r="C195" t="s">
        <v>3028</v>
      </c>
      <c r="D195" s="15" t="s">
        <v>2490</v>
      </c>
      <c r="E195" s="62">
        <v>6.0000000000000001E-3</v>
      </c>
      <c r="F195" t="s">
        <v>2490</v>
      </c>
      <c r="G195" s="3">
        <v>6.1499999999999999E-2</v>
      </c>
      <c r="H195" t="s">
        <v>236</v>
      </c>
    </row>
    <row r="196" spans="1:8">
      <c r="A196" s="125" t="s">
        <v>2491</v>
      </c>
      <c r="B196" t="s">
        <v>2491</v>
      </c>
      <c r="C196" t="s">
        <v>3029</v>
      </c>
      <c r="D196" s="15" t="s">
        <v>2491</v>
      </c>
      <c r="E196" s="62">
        <v>-1.4500000000000001E-2</v>
      </c>
      <c r="F196" t="s">
        <v>2491</v>
      </c>
      <c r="G196" s="3">
        <v>-1.4500000000000001E-2</v>
      </c>
      <c r="H196" t="s">
        <v>236</v>
      </c>
    </row>
    <row r="197" spans="1:8">
      <c r="A197" s="125" t="s">
        <v>2492</v>
      </c>
      <c r="B197" t="s">
        <v>2492</v>
      </c>
      <c r="C197" t="s">
        <v>3030</v>
      </c>
      <c r="D197" s="15" t="s">
        <v>2492</v>
      </c>
      <c r="E197" s="62">
        <v>4.0000000000000001E-3</v>
      </c>
      <c r="F197" t="s">
        <v>2492</v>
      </c>
      <c r="G197" s="3">
        <v>-2.8999999999999998E-3</v>
      </c>
      <c r="H197" t="s">
        <v>236</v>
      </c>
    </row>
    <row r="198" spans="1:8">
      <c r="A198" s="125" t="s">
        <v>1646</v>
      </c>
      <c r="B198" t="s">
        <v>1646</v>
      </c>
      <c r="C198" t="s">
        <v>2949</v>
      </c>
      <c r="D198" s="15" t="s">
        <v>1646</v>
      </c>
      <c r="E198" s="62">
        <v>7.4999999999999997E-3</v>
      </c>
      <c r="F198" t="s">
        <v>1646</v>
      </c>
      <c r="G198" s="3">
        <v>1.66E-2</v>
      </c>
      <c r="H198" t="s">
        <v>236</v>
      </c>
    </row>
    <row r="209" spans="1:3">
      <c r="A209" s="121" t="s">
        <v>240</v>
      </c>
      <c r="B209" t="s">
        <v>3038</v>
      </c>
    </row>
    <row r="210" spans="1:3">
      <c r="A210" s="122" t="s">
        <v>1494</v>
      </c>
      <c r="B210" s="3">
        <v>1.09E-2</v>
      </c>
      <c r="C210" t="s">
        <v>2926</v>
      </c>
    </row>
    <row r="211" spans="1:3">
      <c r="A211" s="122" t="s">
        <v>2464</v>
      </c>
      <c r="B211" s="3">
        <v>6.7000000000000002E-3</v>
      </c>
      <c r="C211" t="s">
        <v>2927</v>
      </c>
    </row>
    <row r="212" spans="1:3">
      <c r="A212" s="122" t="s">
        <v>2465</v>
      </c>
      <c r="B212" s="3">
        <v>1.09E-2</v>
      </c>
      <c r="C212" t="s">
        <v>2929</v>
      </c>
    </row>
    <row r="213" spans="1:3">
      <c r="A213" s="122" t="s">
        <v>2466</v>
      </c>
      <c r="B213" s="3">
        <v>-8.0000000000000004E-4</v>
      </c>
      <c r="C213" t="s">
        <v>2991</v>
      </c>
    </row>
    <row r="214" spans="1:3">
      <c r="A214" s="122" t="s">
        <v>2467</v>
      </c>
      <c r="B214" s="3">
        <v>-4.4200000000000003E-2</v>
      </c>
      <c r="C214" t="s">
        <v>2928</v>
      </c>
    </row>
    <row r="215" spans="1:3">
      <c r="A215" s="123" t="s">
        <v>1454</v>
      </c>
      <c r="B215" s="3">
        <v>1.09E-2</v>
      </c>
      <c r="C215" t="s">
        <v>2992</v>
      </c>
    </row>
    <row r="216" spans="1:3">
      <c r="A216" s="123" t="s">
        <v>506</v>
      </c>
      <c r="B216" s="3">
        <v>1.0699999999999999E-2</v>
      </c>
      <c r="C216" t="s">
        <v>2930</v>
      </c>
    </row>
    <row r="217" spans="1:3">
      <c r="A217" s="123" t="s">
        <v>2468</v>
      </c>
      <c r="B217" s="3">
        <v>1.04E-2</v>
      </c>
      <c r="C217" t="s">
        <v>2993</v>
      </c>
    </row>
    <row r="218" spans="1:3">
      <c r="A218" s="123" t="s">
        <v>2469</v>
      </c>
      <c r="B218" s="3">
        <v>1.04E-2</v>
      </c>
      <c r="C218" t="s">
        <v>2993</v>
      </c>
    </row>
    <row r="219" spans="1:3">
      <c r="A219" s="123" t="s">
        <v>2350</v>
      </c>
      <c r="B219" s="3">
        <v>1.04E-2</v>
      </c>
      <c r="C219" t="s">
        <v>2994</v>
      </c>
    </row>
    <row r="220" spans="1:3">
      <c r="A220" s="123" t="s">
        <v>2900</v>
      </c>
      <c r="B220" s="3">
        <v>-2.7000000000000001E-3</v>
      </c>
      <c r="C220" t="s">
        <v>2931</v>
      </c>
    </row>
    <row r="221" spans="1:3">
      <c r="A221" s="123" t="s">
        <v>1423</v>
      </c>
      <c r="B221" s="3">
        <v>1.1299999999999999E-2</v>
      </c>
      <c r="C221" t="s">
        <v>2995</v>
      </c>
    </row>
    <row r="222" spans="1:3">
      <c r="A222" s="123" t="s">
        <v>2471</v>
      </c>
      <c r="B222" s="3">
        <v>1.0999999999999999E-2</v>
      </c>
      <c r="C222" t="s">
        <v>2996</v>
      </c>
    </row>
    <row r="223" spans="1:3">
      <c r="A223" s="123" t="s">
        <v>1452</v>
      </c>
      <c r="B223" s="3">
        <v>1.09E-2</v>
      </c>
      <c r="C223" t="s">
        <v>2997</v>
      </c>
    </row>
    <row r="224" spans="1:3">
      <c r="A224" s="123" t="s">
        <v>2346</v>
      </c>
      <c r="B224" s="3">
        <v>7.7999999999999996E-3</v>
      </c>
      <c r="C224" t="s">
        <v>2932</v>
      </c>
    </row>
    <row r="225" spans="1:3">
      <c r="A225" s="123" t="s">
        <v>2347</v>
      </c>
      <c r="B225" s="3">
        <v>1.14E-2</v>
      </c>
      <c r="C225" t="s">
        <v>2998</v>
      </c>
    </row>
    <row r="226" spans="1:3">
      <c r="A226" s="123" t="s">
        <v>2348</v>
      </c>
      <c r="B226" s="3">
        <v>9.2999999999999992E-3</v>
      </c>
      <c r="C226" t="s">
        <v>2999</v>
      </c>
    </row>
    <row r="227" spans="1:3">
      <c r="A227" s="123" t="s">
        <v>2344</v>
      </c>
      <c r="B227" s="3">
        <v>1.1299999999999999E-2</v>
      </c>
      <c r="C227" t="s">
        <v>2939</v>
      </c>
    </row>
    <row r="228" spans="1:3">
      <c r="A228" s="123" t="s">
        <v>2472</v>
      </c>
      <c r="B228" s="3">
        <v>7.4000000000000003E-3</v>
      </c>
      <c r="C228" t="s">
        <v>3000</v>
      </c>
    </row>
    <row r="229" spans="1:3">
      <c r="A229" s="123" t="s">
        <v>2349</v>
      </c>
      <c r="B229" s="3">
        <v>1.6500000000000001E-2</v>
      </c>
      <c r="C229" t="s">
        <v>3001</v>
      </c>
    </row>
    <row r="230" spans="1:3">
      <c r="A230" s="123" t="s">
        <v>2345</v>
      </c>
      <c r="B230" s="3">
        <v>1.29E-2</v>
      </c>
      <c r="C230" t="s">
        <v>2940</v>
      </c>
    </row>
    <row r="231" spans="1:3">
      <c r="A231" s="123" t="s">
        <v>2340</v>
      </c>
      <c r="B231" s="3">
        <v>7.7999999999999996E-3</v>
      </c>
      <c r="C231" t="s">
        <v>2933</v>
      </c>
    </row>
    <row r="232" spans="1:3">
      <c r="A232" s="123" t="s">
        <v>2274</v>
      </c>
      <c r="B232" s="3">
        <v>1.2200000000000001E-2</v>
      </c>
      <c r="C232" t="s">
        <v>3002</v>
      </c>
    </row>
    <row r="233" spans="1:3">
      <c r="A233" s="123" t="s">
        <v>356</v>
      </c>
      <c r="B233" s="3">
        <v>1.6500000000000001E-2</v>
      </c>
      <c r="C233" t="s">
        <v>3003</v>
      </c>
    </row>
    <row r="234" spans="1:3">
      <c r="A234" s="123" t="s">
        <v>2351</v>
      </c>
      <c r="B234" s="3">
        <v>-1.0500000000000001E-2</v>
      </c>
      <c r="C234" t="s">
        <v>3004</v>
      </c>
    </row>
    <row r="235" spans="1:3">
      <c r="A235" s="180" t="s">
        <v>2480</v>
      </c>
      <c r="B235" s="3">
        <v>1.09E-2</v>
      </c>
      <c r="C235" t="s">
        <v>3015</v>
      </c>
    </row>
    <row r="236" spans="1:3">
      <c r="A236" s="124" t="s">
        <v>2473</v>
      </c>
      <c r="B236" s="3">
        <v>1.06E-2</v>
      </c>
      <c r="C236" t="s">
        <v>3005</v>
      </c>
    </row>
    <row r="237" spans="1:3">
      <c r="A237" s="124" t="s">
        <v>2474</v>
      </c>
      <c r="B237" s="3">
        <v>-1.0800000000000001E-2</v>
      </c>
      <c r="C237" t="s">
        <v>2934</v>
      </c>
    </row>
    <row r="238" spans="1:3">
      <c r="A238" s="124" t="s">
        <v>2475</v>
      </c>
      <c r="B238" s="3">
        <v>-7.6E-3</v>
      </c>
      <c r="C238" t="s">
        <v>3006</v>
      </c>
    </row>
    <row r="239" spans="1:3">
      <c r="A239" s="124" t="s">
        <v>2476</v>
      </c>
      <c r="B239" s="3">
        <v>-2.9999999999999997E-4</v>
      </c>
      <c r="C239" t="s">
        <v>3007</v>
      </c>
    </row>
    <row r="240" spans="1:3">
      <c r="A240" s="124" t="s">
        <v>2477</v>
      </c>
      <c r="B240" s="3">
        <v>1.2E-2</v>
      </c>
      <c r="C240" t="s">
        <v>2121</v>
      </c>
    </row>
    <row r="241" spans="1:3">
      <c r="A241" s="124" t="s">
        <v>2341</v>
      </c>
      <c r="B241" s="3">
        <v>-1.7399999999999999E-2</v>
      </c>
      <c r="C241" t="s">
        <v>3008</v>
      </c>
    </row>
    <row r="242" spans="1:3">
      <c r="A242" s="124" t="s">
        <v>2478</v>
      </c>
      <c r="B242" s="3">
        <v>2.8500000000000001E-2</v>
      </c>
      <c r="C242" t="s">
        <v>3009</v>
      </c>
    </row>
    <row r="243" spans="1:3">
      <c r="A243" s="124" t="s">
        <v>2479</v>
      </c>
      <c r="B243" s="3">
        <v>3.73E-2</v>
      </c>
      <c r="C243" t="s">
        <v>3010</v>
      </c>
    </row>
    <row r="244" spans="1:3">
      <c r="A244" s="124" t="s">
        <v>1606</v>
      </c>
      <c r="B244" s="3">
        <v>2.07E-2</v>
      </c>
      <c r="C244" t="s">
        <v>3011</v>
      </c>
    </row>
    <row r="245" spans="1:3">
      <c r="A245" s="124" t="s">
        <v>1610</v>
      </c>
      <c r="B245" s="3">
        <v>2.3400000000000001E-2</v>
      </c>
      <c r="C245" t="s">
        <v>3012</v>
      </c>
    </row>
    <row r="246" spans="1:3">
      <c r="A246" s="124" t="s">
        <v>1611</v>
      </c>
      <c r="B246" s="3">
        <v>3.1099999999999999E-2</v>
      </c>
      <c r="C246" t="s">
        <v>3013</v>
      </c>
    </row>
    <row r="247" spans="1:3">
      <c r="A247" s="124" t="s">
        <v>402</v>
      </c>
      <c r="B247" s="3">
        <v>3.7999999999999999E-2</v>
      </c>
      <c r="C247" t="s">
        <v>3014</v>
      </c>
    </row>
    <row r="248" spans="1:3">
      <c r="A248" s="124" t="s">
        <v>1620</v>
      </c>
      <c r="B248" s="3">
        <v>-1.3899999999999999E-2</v>
      </c>
      <c r="C248" t="s">
        <v>3016</v>
      </c>
    </row>
    <row r="249" spans="1:3">
      <c r="A249" s="124" t="s">
        <v>387</v>
      </c>
      <c r="B249" s="3">
        <v>1.52E-2</v>
      </c>
      <c r="C249" t="s">
        <v>3035</v>
      </c>
    </row>
    <row r="250" spans="1:3">
      <c r="A250" s="124" t="s">
        <v>1614</v>
      </c>
      <c r="B250" s="3">
        <v>2.0899999999999998E-2</v>
      </c>
      <c r="C250" t="s">
        <v>3017</v>
      </c>
    </row>
    <row r="251" spans="1:3">
      <c r="A251" s="124" t="s">
        <v>1613</v>
      </c>
      <c r="B251" s="3">
        <v>3.4500000000000003E-2</v>
      </c>
      <c r="C251" t="s">
        <v>3018</v>
      </c>
    </row>
    <row r="252" spans="1:3">
      <c r="A252" s="124" t="s">
        <v>2481</v>
      </c>
      <c r="B252" s="3">
        <v>2.9700000000000001E-2</v>
      </c>
      <c r="C252" t="s">
        <v>3019</v>
      </c>
    </row>
    <row r="253" spans="1:3">
      <c r="A253" s="124" t="s">
        <v>2482</v>
      </c>
      <c r="B253" s="3">
        <v>-1.5599999999999999E-2</v>
      </c>
      <c r="C253" t="s">
        <v>3020</v>
      </c>
    </row>
    <row r="254" spans="1:3">
      <c r="A254" s="124" t="s">
        <v>1619</v>
      </c>
      <c r="B254" s="3">
        <v>-4.0000000000000002E-4</v>
      </c>
      <c r="C254" t="s">
        <v>3021</v>
      </c>
    </row>
    <row r="255" spans="1:3">
      <c r="A255" s="124" t="s">
        <v>1643</v>
      </c>
      <c r="B255" s="3">
        <v>1.1599999999999999E-2</v>
      </c>
      <c r="C255" t="s">
        <v>2936</v>
      </c>
    </row>
    <row r="256" spans="1:3">
      <c r="A256" s="124" t="s">
        <v>1724</v>
      </c>
      <c r="B256" s="3">
        <v>-2.76E-2</v>
      </c>
      <c r="C256" t="s">
        <v>3022</v>
      </c>
    </row>
    <row r="257" spans="1:3">
      <c r="A257" s="124" t="s">
        <v>1647</v>
      </c>
      <c r="B257" s="3">
        <v>9.74E-2</v>
      </c>
      <c r="C257" t="s">
        <v>3036</v>
      </c>
    </row>
    <row r="258" spans="1:3">
      <c r="A258" s="125" t="s">
        <v>2483</v>
      </c>
      <c r="B258" s="3">
        <v>3.8100000000000002E-2</v>
      </c>
      <c r="C258" t="s">
        <v>3023</v>
      </c>
    </row>
    <row r="259" spans="1:3">
      <c r="A259" s="125" t="s">
        <v>1632</v>
      </c>
      <c r="B259" s="3">
        <v>-1.35E-2</v>
      </c>
      <c r="C259" t="s">
        <v>3024</v>
      </c>
    </row>
    <row r="260" spans="1:3">
      <c r="A260" s="125" t="s">
        <v>2484</v>
      </c>
      <c r="B260" s="3">
        <v>-1.26E-2</v>
      </c>
      <c r="C260" t="s">
        <v>2112</v>
      </c>
    </row>
    <row r="261" spans="1:3">
      <c r="A261" s="125" t="s">
        <v>1285</v>
      </c>
      <c r="B261" s="3">
        <v>-3.5499999999999997E-2</v>
      </c>
      <c r="C261" t="s">
        <v>3025</v>
      </c>
    </row>
    <row r="262" spans="1:3">
      <c r="A262" s="125" t="s">
        <v>2485</v>
      </c>
      <c r="B262" s="3">
        <v>-3.61E-2</v>
      </c>
      <c r="C262" t="s">
        <v>3026</v>
      </c>
    </row>
    <row r="263" spans="1:3">
      <c r="A263" s="125" t="s">
        <v>1635</v>
      </c>
      <c r="B263" s="3">
        <v>7.0000000000000001E-3</v>
      </c>
      <c r="C263" t="s">
        <v>2942</v>
      </c>
    </row>
    <row r="264" spans="1:3">
      <c r="A264" s="125" t="s">
        <v>2817</v>
      </c>
      <c r="B264" s="3">
        <v>1.8499999999999999E-2</v>
      </c>
      <c r="C264" t="s">
        <v>2944</v>
      </c>
    </row>
    <row r="265" spans="1:3">
      <c r="A265" s="125" t="s">
        <v>3037</v>
      </c>
      <c r="B265" s="3">
        <v>1.8100000000000002E-2</v>
      </c>
      <c r="C265" t="s">
        <v>3027</v>
      </c>
    </row>
    <row r="266" spans="1:3">
      <c r="A266" s="125" t="s">
        <v>2488</v>
      </c>
      <c r="B266" s="3">
        <v>-4.2799999999999998E-2</v>
      </c>
      <c r="C266" t="s">
        <v>2945</v>
      </c>
    </row>
    <row r="267" spans="1:3">
      <c r="A267" s="125" t="s">
        <v>2489</v>
      </c>
      <c r="B267" s="3">
        <v>-4.2099999999999999E-2</v>
      </c>
      <c r="C267" t="s">
        <v>2946</v>
      </c>
    </row>
    <row r="268" spans="1:3">
      <c r="A268" s="125" t="s">
        <v>2490</v>
      </c>
      <c r="B268" s="3">
        <v>6.1499999999999999E-2</v>
      </c>
      <c r="C268" t="s">
        <v>3028</v>
      </c>
    </row>
    <row r="269" spans="1:3">
      <c r="A269" s="125" t="s">
        <v>2491</v>
      </c>
      <c r="B269" s="3">
        <v>-1.4500000000000001E-2</v>
      </c>
      <c r="C269" t="s">
        <v>3029</v>
      </c>
    </row>
    <row r="270" spans="1:3">
      <c r="A270" s="125" t="s">
        <v>2492</v>
      </c>
      <c r="B270" s="3">
        <v>-2.8999999999999998E-3</v>
      </c>
      <c r="C270" t="s">
        <v>3030</v>
      </c>
    </row>
    <row r="271" spans="1:3">
      <c r="A271" s="125" t="s">
        <v>1646</v>
      </c>
      <c r="B271" s="3">
        <v>1.66E-2</v>
      </c>
      <c r="C271" t="s">
        <v>2949</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6FB98-E069-E249-B120-078B477090A0}">
  <dimension ref="A1:J125"/>
  <sheetViews>
    <sheetView workbookViewId="0">
      <selection sqref="A1:C22"/>
    </sheetView>
  </sheetViews>
  <sheetFormatPr baseColWidth="10" defaultRowHeight="15"/>
  <cols>
    <col min="1" max="1" width="64.6640625" bestFit="1" customWidth="1"/>
    <col min="3" max="3" width="12.5" bestFit="1" customWidth="1"/>
    <col min="9" max="9" width="13.5" bestFit="1" customWidth="1"/>
  </cols>
  <sheetData>
    <row r="1" spans="1:10">
      <c r="A1" t="s">
        <v>2923</v>
      </c>
      <c r="B1" t="s">
        <v>2924</v>
      </c>
      <c r="C1" t="s">
        <v>2947</v>
      </c>
    </row>
    <row r="2" spans="1:10">
      <c r="A2" s="175" t="s">
        <v>1494</v>
      </c>
      <c r="B2" t="s">
        <v>2926</v>
      </c>
      <c r="C2" s="1">
        <v>0</v>
      </c>
    </row>
    <row r="3" spans="1:10">
      <c r="A3" s="175" t="s">
        <v>2464</v>
      </c>
      <c r="B3" t="s">
        <v>2927</v>
      </c>
      <c r="C3" s="1">
        <v>0</v>
      </c>
    </row>
    <row r="4" spans="1:10">
      <c r="A4" s="175" t="s">
        <v>2925</v>
      </c>
      <c r="B4" t="s">
        <v>2928</v>
      </c>
      <c r="C4" s="1">
        <v>0</v>
      </c>
    </row>
    <row r="5" spans="1:10">
      <c r="A5" s="163" t="s">
        <v>2860</v>
      </c>
      <c r="B5" t="s">
        <v>2929</v>
      </c>
      <c r="C5" s="1">
        <v>1</v>
      </c>
    </row>
    <row r="6" spans="1:10">
      <c r="A6" s="163" t="s">
        <v>2861</v>
      </c>
      <c r="B6" t="s">
        <v>2930</v>
      </c>
      <c r="C6" s="1">
        <v>1000</v>
      </c>
    </row>
    <row r="7" spans="1:10">
      <c r="A7" s="163" t="s">
        <v>2948</v>
      </c>
      <c r="B7" t="s">
        <v>2931</v>
      </c>
      <c r="C7" s="1">
        <v>1000</v>
      </c>
    </row>
    <row r="8" spans="1:10">
      <c r="A8" s="163" t="s">
        <v>2865</v>
      </c>
      <c r="B8" t="s">
        <v>2932</v>
      </c>
      <c r="C8" s="1">
        <v>500</v>
      </c>
    </row>
    <row r="9" spans="1:10">
      <c r="A9" s="163" t="s">
        <v>2869</v>
      </c>
      <c r="B9" t="s">
        <v>2933</v>
      </c>
      <c r="C9" s="1">
        <v>1000</v>
      </c>
    </row>
    <row r="10" spans="1:10">
      <c r="A10" s="164" t="s">
        <v>2873</v>
      </c>
      <c r="B10" t="s">
        <v>2934</v>
      </c>
      <c r="C10" s="1">
        <v>3000</v>
      </c>
    </row>
    <row r="11" spans="1:10">
      <c r="A11" s="163" t="s">
        <v>2834</v>
      </c>
      <c r="B11" t="s">
        <v>2938</v>
      </c>
      <c r="C11" s="1">
        <v>502</v>
      </c>
    </row>
    <row r="12" spans="1:10">
      <c r="A12" s="163" t="s">
        <v>2838</v>
      </c>
      <c r="B12" t="s">
        <v>2939</v>
      </c>
      <c r="C12" s="1">
        <v>5000</v>
      </c>
      <c r="J12" s="9"/>
    </row>
    <row r="13" spans="1:10">
      <c r="A13" s="163" t="s">
        <v>2840</v>
      </c>
      <c r="B13" t="s">
        <v>2940</v>
      </c>
      <c r="C13" s="1">
        <v>10038</v>
      </c>
      <c r="I13" s="1"/>
      <c r="J13" s="9"/>
    </row>
    <row r="14" spans="1:10">
      <c r="A14" s="164" t="s">
        <v>2842</v>
      </c>
      <c r="B14" t="s">
        <v>2941</v>
      </c>
      <c r="C14" s="1">
        <v>10000</v>
      </c>
    </row>
    <row r="15" spans="1:10">
      <c r="A15" s="165" t="s">
        <v>2919</v>
      </c>
      <c r="B15" t="s">
        <v>2935</v>
      </c>
      <c r="C15" s="1">
        <v>500</v>
      </c>
    </row>
    <row r="16" spans="1:10">
      <c r="A16" s="165" t="s">
        <v>2905</v>
      </c>
      <c r="B16" t="s">
        <v>2936</v>
      </c>
      <c r="C16" s="1">
        <v>500</v>
      </c>
    </row>
    <row r="17" spans="1:3">
      <c r="A17" s="165" t="s">
        <v>2851</v>
      </c>
      <c r="B17" t="s">
        <v>2937</v>
      </c>
      <c r="C17" s="1">
        <v>500</v>
      </c>
    </row>
    <row r="18" spans="1:3">
      <c r="A18" s="166" t="s">
        <v>2854</v>
      </c>
      <c r="B18" t="s">
        <v>2943</v>
      </c>
      <c r="C18" s="1" t="s">
        <v>2943</v>
      </c>
    </row>
    <row r="19" spans="1:3">
      <c r="A19" s="167" t="s">
        <v>2857</v>
      </c>
      <c r="B19" t="s">
        <v>2949</v>
      </c>
      <c r="C19" s="1">
        <v>50000</v>
      </c>
    </row>
    <row r="20" spans="1:3">
      <c r="A20" s="166" t="s">
        <v>2917</v>
      </c>
      <c r="B20" t="s">
        <v>2944</v>
      </c>
      <c r="C20" s="1">
        <v>1000</v>
      </c>
    </row>
    <row r="21" spans="1:3">
      <c r="A21" s="166" t="s">
        <v>2889</v>
      </c>
      <c r="B21" t="s">
        <v>2945</v>
      </c>
      <c r="C21" s="1">
        <v>1000</v>
      </c>
    </row>
    <row r="22" spans="1:3">
      <c r="A22" s="166" t="s">
        <v>2890</v>
      </c>
      <c r="B22" t="s">
        <v>2946</v>
      </c>
      <c r="C22" s="1">
        <v>5000</v>
      </c>
    </row>
    <row r="25" spans="1:3">
      <c r="A25" s="147" t="s">
        <v>2907</v>
      </c>
    </row>
    <row r="26" spans="1:3">
      <c r="A26" t="s">
        <v>2915</v>
      </c>
    </row>
    <row r="27" spans="1:3">
      <c r="A27" s="169" t="s">
        <v>2922</v>
      </c>
      <c r="B27" s="9">
        <v>1</v>
      </c>
    </row>
    <row r="29" spans="1:3">
      <c r="A29" t="s">
        <v>1412</v>
      </c>
    </row>
    <row r="30" spans="1:3">
      <c r="A30" s="163" t="s">
        <v>2860</v>
      </c>
      <c r="B30" s="10">
        <v>0.8</v>
      </c>
    </row>
    <row r="31" spans="1:3">
      <c r="A31" s="163" t="s">
        <v>2861</v>
      </c>
      <c r="B31" s="10">
        <v>0.03</v>
      </c>
    </row>
    <row r="32" spans="1:3">
      <c r="A32" s="163" t="s">
        <v>2865</v>
      </c>
      <c r="B32" s="10">
        <v>0.05</v>
      </c>
    </row>
    <row r="33" spans="1:2">
      <c r="A33" s="163" t="s">
        <v>2869</v>
      </c>
      <c r="B33" s="10">
        <v>0.05</v>
      </c>
    </row>
    <row r="34" spans="1:2">
      <c r="A34" s="164" t="s">
        <v>2873</v>
      </c>
      <c r="B34" s="10">
        <v>7.0000000000000007E-2</v>
      </c>
    </row>
    <row r="36" spans="1:2">
      <c r="A36" t="s">
        <v>1433</v>
      </c>
    </row>
    <row r="37" spans="1:2">
      <c r="A37" s="163" t="s">
        <v>2860</v>
      </c>
      <c r="B37" s="10">
        <v>0.5</v>
      </c>
    </row>
    <row r="38" spans="1:2">
      <c r="A38" s="163" t="s">
        <v>2861</v>
      </c>
      <c r="B38" s="10">
        <v>0.04</v>
      </c>
    </row>
    <row r="39" spans="1:2">
      <c r="A39" s="163" t="s">
        <v>2865</v>
      </c>
      <c r="B39" s="10">
        <v>0.08</v>
      </c>
    </row>
    <row r="40" spans="1:2">
      <c r="A40" s="163" t="s">
        <v>2869</v>
      </c>
      <c r="B40" s="10">
        <v>7.0000000000000007E-2</v>
      </c>
    </row>
    <row r="41" spans="1:2">
      <c r="A41" s="164" t="s">
        <v>2873</v>
      </c>
      <c r="B41" s="10">
        <v>0.09</v>
      </c>
    </row>
    <row r="42" spans="1:2">
      <c r="A42" s="165" t="s">
        <v>2919</v>
      </c>
      <c r="B42" s="10">
        <v>0.06</v>
      </c>
    </row>
    <row r="43" spans="1:2">
      <c r="A43" s="165" t="s">
        <v>2905</v>
      </c>
      <c r="B43" s="10">
        <v>0.08</v>
      </c>
    </row>
    <row r="44" spans="1:2">
      <c r="A44" s="166" t="s">
        <v>2917</v>
      </c>
      <c r="B44" s="10">
        <v>0.08</v>
      </c>
    </row>
    <row r="46" spans="1:2">
      <c r="A46" t="s">
        <v>2920</v>
      </c>
    </row>
    <row r="47" spans="1:2">
      <c r="A47" s="163" t="s">
        <v>2860</v>
      </c>
      <c r="B47" s="10">
        <v>0.25</v>
      </c>
    </row>
    <row r="48" spans="1:2">
      <c r="A48" s="163" t="s">
        <v>2861</v>
      </c>
      <c r="B48" s="10">
        <v>0.04</v>
      </c>
    </row>
    <row r="49" spans="1:2">
      <c r="A49" s="163" t="s">
        <v>2862</v>
      </c>
      <c r="B49" s="10">
        <v>0.06</v>
      </c>
    </row>
    <row r="50" spans="1:2">
      <c r="A50" s="163" t="s">
        <v>2865</v>
      </c>
      <c r="B50" s="10">
        <v>0.08</v>
      </c>
    </row>
    <row r="51" spans="1:2">
      <c r="A51" s="163" t="s">
        <v>2869</v>
      </c>
      <c r="B51" s="10">
        <v>7.0000000000000007E-2</v>
      </c>
    </row>
    <row r="52" spans="1:2">
      <c r="A52" s="164" t="s">
        <v>2873</v>
      </c>
      <c r="B52" s="10">
        <v>0.09</v>
      </c>
    </row>
    <row r="53" spans="1:2">
      <c r="A53" s="165" t="s">
        <v>2919</v>
      </c>
      <c r="B53" s="10">
        <v>0.06</v>
      </c>
    </row>
    <row r="54" spans="1:2">
      <c r="A54" s="165" t="s">
        <v>2905</v>
      </c>
      <c r="B54" s="10">
        <v>0.09</v>
      </c>
    </row>
    <row r="55" spans="1:2">
      <c r="A55" s="166" t="s">
        <v>2917</v>
      </c>
      <c r="B55" s="10">
        <v>0.1</v>
      </c>
    </row>
    <row r="56" spans="1:2">
      <c r="A56" s="166" t="s">
        <v>2889</v>
      </c>
      <c r="B56" s="10">
        <v>0.08</v>
      </c>
    </row>
    <row r="57" spans="1:2">
      <c r="A57" s="166" t="s">
        <v>2890</v>
      </c>
      <c r="B57" s="10">
        <v>0.08</v>
      </c>
    </row>
    <row r="59" spans="1:2">
      <c r="A59" t="s">
        <v>2918</v>
      </c>
    </row>
    <row r="60" spans="1:2">
      <c r="A60" s="163" t="s">
        <v>2860</v>
      </c>
      <c r="B60" s="10">
        <v>0.15</v>
      </c>
    </row>
    <row r="61" spans="1:2">
      <c r="A61" s="163" t="s">
        <v>2861</v>
      </c>
      <c r="B61" s="10">
        <v>0.05</v>
      </c>
    </row>
    <row r="62" spans="1:2">
      <c r="A62" s="163" t="s">
        <v>2862</v>
      </c>
      <c r="B62" s="10">
        <v>7.0000000000000007E-2</v>
      </c>
    </row>
    <row r="63" spans="1:2">
      <c r="A63" s="163" t="s">
        <v>2865</v>
      </c>
      <c r="B63" s="10">
        <v>7.0000000000000007E-2</v>
      </c>
    </row>
    <row r="64" spans="1:2">
      <c r="A64" s="163" t="s">
        <v>2869</v>
      </c>
      <c r="B64" s="10">
        <v>0.08</v>
      </c>
    </row>
    <row r="65" spans="1:2">
      <c r="A65" s="164" t="s">
        <v>2873</v>
      </c>
      <c r="B65" s="10">
        <v>0.1</v>
      </c>
    </row>
    <row r="66" spans="1:2">
      <c r="A66" s="165" t="s">
        <v>2919</v>
      </c>
      <c r="B66" s="10">
        <v>0.08</v>
      </c>
    </row>
    <row r="67" spans="1:2">
      <c r="A67" s="165" t="s">
        <v>2905</v>
      </c>
      <c r="B67" s="10">
        <v>0.1</v>
      </c>
    </row>
    <row r="68" spans="1:2">
      <c r="A68" s="166" t="s">
        <v>2917</v>
      </c>
      <c r="B68" s="10">
        <v>0.1</v>
      </c>
    </row>
    <row r="69" spans="1:2">
      <c r="A69" s="166" t="s">
        <v>2889</v>
      </c>
      <c r="B69" s="10">
        <v>0.1</v>
      </c>
    </row>
    <row r="70" spans="1:2">
      <c r="A70" s="166" t="s">
        <v>2890</v>
      </c>
      <c r="B70" s="10">
        <v>0.1</v>
      </c>
    </row>
    <row r="72" spans="1:2">
      <c r="A72" s="147" t="s">
        <v>2912</v>
      </c>
    </row>
    <row r="73" spans="1:2">
      <c r="A73" s="6" t="s">
        <v>2915</v>
      </c>
      <c r="B73" s="6"/>
    </row>
    <row r="74" spans="1:2">
      <c r="A74" s="169" t="s">
        <v>2860</v>
      </c>
      <c r="B74" s="10">
        <v>1</v>
      </c>
    </row>
    <row r="76" spans="1:2">
      <c r="A76" t="s">
        <v>1412</v>
      </c>
    </row>
    <row r="77" spans="1:2">
      <c r="A77" s="163" t="s">
        <v>2860</v>
      </c>
      <c r="B77" s="10">
        <v>0.8</v>
      </c>
    </row>
    <row r="78" spans="1:2">
      <c r="A78" s="163" t="s">
        <v>2861</v>
      </c>
      <c r="B78" s="10">
        <v>0.03</v>
      </c>
    </row>
    <row r="79" spans="1:2">
      <c r="A79" s="163" t="s">
        <v>2834</v>
      </c>
      <c r="B79" s="10">
        <v>0.05</v>
      </c>
    </row>
    <row r="80" spans="1:2">
      <c r="A80" s="163" t="s">
        <v>2840</v>
      </c>
      <c r="B80" s="10">
        <v>0.05</v>
      </c>
    </row>
    <row r="81" spans="1:2">
      <c r="A81" s="164" t="s">
        <v>2873</v>
      </c>
      <c r="B81" s="10">
        <v>7.0000000000000007E-2</v>
      </c>
    </row>
    <row r="83" spans="1:2">
      <c r="A83" t="s">
        <v>1433</v>
      </c>
    </row>
    <row r="84" spans="1:2">
      <c r="A84" s="163" t="s">
        <v>2860</v>
      </c>
      <c r="B84" s="10">
        <v>0.5</v>
      </c>
    </row>
    <row r="85" spans="1:2">
      <c r="A85" s="163" t="s">
        <v>2861</v>
      </c>
      <c r="B85" s="10">
        <v>0.04</v>
      </c>
    </row>
    <row r="86" spans="1:2">
      <c r="A86" s="163" t="s">
        <v>2834</v>
      </c>
      <c r="B86" s="10">
        <v>7.0000000000000007E-2</v>
      </c>
    </row>
    <row r="87" spans="1:2">
      <c r="A87" s="163" t="s">
        <v>2840</v>
      </c>
      <c r="B87" s="10">
        <v>0.06</v>
      </c>
    </row>
    <row r="88" spans="1:2">
      <c r="A88" s="164" t="s">
        <v>2873</v>
      </c>
      <c r="B88" s="10">
        <v>0.09</v>
      </c>
    </row>
    <row r="89" spans="1:2">
      <c r="A89" s="164" t="s">
        <v>2842</v>
      </c>
      <c r="B89" s="10">
        <v>0.06</v>
      </c>
    </row>
    <row r="90" spans="1:2">
      <c r="A90" s="165" t="s">
        <v>2919</v>
      </c>
      <c r="B90" s="10">
        <v>0.04</v>
      </c>
    </row>
    <row r="91" spans="1:2">
      <c r="A91" s="165" t="s">
        <v>2905</v>
      </c>
      <c r="B91" s="10">
        <v>0.05</v>
      </c>
    </row>
    <row r="92" spans="1:2">
      <c r="A92" s="165" t="s">
        <v>2851</v>
      </c>
      <c r="B92" s="10">
        <v>0.05</v>
      </c>
    </row>
    <row r="93" spans="1:2">
      <c r="A93" s="167" t="s">
        <v>2857</v>
      </c>
      <c r="B93" s="10">
        <v>0.04</v>
      </c>
    </row>
    <row r="95" spans="1:2">
      <c r="A95" t="s">
        <v>2921</v>
      </c>
    </row>
    <row r="96" spans="1:2">
      <c r="A96" s="163" t="s">
        <v>2860</v>
      </c>
      <c r="B96" s="10">
        <v>0.25</v>
      </c>
    </row>
    <row r="97" spans="1:2">
      <c r="A97" s="163" t="s">
        <v>2861</v>
      </c>
      <c r="B97" s="10">
        <v>0.04</v>
      </c>
    </row>
    <row r="98" spans="1:2">
      <c r="A98" s="163" t="s">
        <v>2834</v>
      </c>
      <c r="B98" s="10">
        <v>0.1</v>
      </c>
    </row>
    <row r="99" spans="1:2">
      <c r="A99" s="163" t="s">
        <v>2838</v>
      </c>
      <c r="B99" s="10">
        <v>0.03</v>
      </c>
    </row>
    <row r="100" spans="1:2">
      <c r="A100" s="163" t="s">
        <v>2840</v>
      </c>
      <c r="B100" s="10">
        <v>0.06</v>
      </c>
    </row>
    <row r="101" spans="1:2">
      <c r="A101" s="164" t="s">
        <v>2873</v>
      </c>
      <c r="B101" s="10">
        <v>0.09</v>
      </c>
    </row>
    <row r="102" spans="1:2">
      <c r="A102" s="164" t="s">
        <v>2842</v>
      </c>
      <c r="B102" s="10">
        <v>0.05</v>
      </c>
    </row>
    <row r="103" spans="1:2">
      <c r="A103" s="165" t="s">
        <v>2919</v>
      </c>
      <c r="B103" s="10">
        <v>0.06</v>
      </c>
    </row>
    <row r="104" spans="1:2">
      <c r="A104" s="165" t="s">
        <v>2905</v>
      </c>
      <c r="B104" s="10">
        <v>0.06</v>
      </c>
    </row>
    <row r="105" spans="1:2">
      <c r="A105" s="165" t="s">
        <v>2851</v>
      </c>
      <c r="B105" s="10">
        <v>0.05</v>
      </c>
    </row>
    <row r="106" spans="1:2">
      <c r="A106" s="166" t="s">
        <v>2854</v>
      </c>
      <c r="B106" s="10">
        <v>0.06</v>
      </c>
    </row>
    <row r="107" spans="1:2">
      <c r="A107" s="166" t="s">
        <v>2917</v>
      </c>
      <c r="B107" s="10">
        <v>0.05</v>
      </c>
    </row>
    <row r="108" spans="1:2">
      <c r="A108" s="166" t="s">
        <v>2890</v>
      </c>
      <c r="B108" s="10">
        <v>0.05</v>
      </c>
    </row>
    <row r="109" spans="1:2">
      <c r="A109" s="167" t="s">
        <v>2857</v>
      </c>
      <c r="B109" s="10">
        <v>0.05</v>
      </c>
    </row>
    <row r="111" spans="1:2">
      <c r="A111" t="s">
        <v>2918</v>
      </c>
    </row>
    <row r="112" spans="1:2">
      <c r="A112" s="163" t="s">
        <v>2860</v>
      </c>
      <c r="B112" s="10">
        <v>0.12</v>
      </c>
    </row>
    <row r="113" spans="1:2">
      <c r="A113" s="163" t="s">
        <v>2861</v>
      </c>
      <c r="B113" s="10">
        <v>0.04</v>
      </c>
    </row>
    <row r="114" spans="1:2">
      <c r="A114" s="163" t="s">
        <v>2834</v>
      </c>
      <c r="B114" s="10">
        <v>0.1</v>
      </c>
    </row>
    <row r="115" spans="1:2">
      <c r="A115" s="163" t="s">
        <v>2838</v>
      </c>
      <c r="B115" s="10">
        <v>0.03</v>
      </c>
    </row>
    <row r="116" spans="1:2">
      <c r="A116" s="163" t="s">
        <v>2840</v>
      </c>
      <c r="B116" s="10">
        <v>0.06</v>
      </c>
    </row>
    <row r="117" spans="1:2">
      <c r="A117" s="164" t="s">
        <v>2873</v>
      </c>
      <c r="B117" s="10">
        <v>0.09</v>
      </c>
    </row>
    <row r="118" spans="1:2">
      <c r="A118" s="164" t="s">
        <v>2842</v>
      </c>
      <c r="B118" s="10">
        <v>0.08</v>
      </c>
    </row>
    <row r="119" spans="1:2">
      <c r="A119" s="165" t="s">
        <v>2919</v>
      </c>
      <c r="B119" s="10">
        <v>0.04</v>
      </c>
    </row>
    <row r="120" spans="1:2">
      <c r="A120" s="165" t="s">
        <v>2905</v>
      </c>
      <c r="B120" s="10">
        <v>0.06</v>
      </c>
    </row>
    <row r="121" spans="1:2">
      <c r="A121" s="165" t="s">
        <v>2851</v>
      </c>
      <c r="B121" s="10">
        <v>7.0000000000000007E-2</v>
      </c>
    </row>
    <row r="122" spans="1:2">
      <c r="A122" s="166" t="s">
        <v>2854</v>
      </c>
      <c r="B122" s="10">
        <v>0.1</v>
      </c>
    </row>
    <row r="123" spans="1:2">
      <c r="A123" s="166" t="s">
        <v>2917</v>
      </c>
      <c r="B123" s="10">
        <v>7.0000000000000007E-2</v>
      </c>
    </row>
    <row r="124" spans="1:2">
      <c r="A124" s="166" t="s">
        <v>2890</v>
      </c>
      <c r="B124" s="10">
        <v>7.0000000000000007E-2</v>
      </c>
    </row>
    <row r="125" spans="1:2">
      <c r="A125" s="167" t="s">
        <v>2857</v>
      </c>
      <c r="B125" s="10">
        <v>7.0000000000000007E-2</v>
      </c>
    </row>
  </sheetData>
  <pageMargins left="0.511811024" right="0.511811024" top="0.78740157499999996" bottom="0.78740157499999996" header="0.31496062000000002" footer="0.3149606200000000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0"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 t="shared" ref="W68:W70" si="7">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8">AVERAGE(C43:C66)</f>
        <v>1.0216666666666667E-2</v>
      </c>
      <c r="D69" s="100">
        <f t="shared" si="8"/>
        <v>1.0860000412836116E-2</v>
      </c>
      <c r="E69" s="100">
        <f t="shared" si="8"/>
        <v>1.1641666666666666E-2</v>
      </c>
      <c r="F69" s="100">
        <f t="shared" si="8"/>
        <v>1.0179166666666668E-2</v>
      </c>
      <c r="G69" s="100">
        <f t="shared" si="8"/>
        <v>1.040833333333333E-2</v>
      </c>
      <c r="H69" s="100">
        <f t="shared" si="8"/>
        <v>1.0162499999999998E-2</v>
      </c>
      <c r="I69" s="100">
        <f t="shared" si="8"/>
        <v>1.0725E-2</v>
      </c>
      <c r="J69" s="100">
        <f t="shared" si="8"/>
        <v>1.0687500000000001E-2</v>
      </c>
      <c r="K69" s="100">
        <f t="shared" si="8"/>
        <v>1.0062499999999999E-2</v>
      </c>
      <c r="L69" s="100">
        <f t="shared" si="8"/>
        <v>1.1094310851525796E-2</v>
      </c>
      <c r="M69" s="100">
        <f t="shared" si="8"/>
        <v>1.037722286422163E-2</v>
      </c>
      <c r="N69" s="100">
        <f t="shared" si="8"/>
        <v>1.1173544883824243E-2</v>
      </c>
      <c r="O69" s="100">
        <f t="shared" si="8"/>
        <v>8.1306715117077377E-3</v>
      </c>
      <c r="P69" s="100">
        <f t="shared" si="8"/>
        <v>6.1697799189643771E-3</v>
      </c>
      <c r="Q69" s="100">
        <f t="shared" si="8"/>
        <v>1.1510414839226898E-2</v>
      </c>
      <c r="R69" s="100">
        <f t="shared" si="8"/>
        <v>1.0601451490001365E-2</v>
      </c>
      <c r="S69" s="100">
        <f t="shared" si="8"/>
        <v>1.1562335502538231E-2</v>
      </c>
      <c r="T69" s="100">
        <f t="shared" si="8"/>
        <v>1.0563768165925478E-2</v>
      </c>
      <c r="U69" s="100">
        <f t="shared" si="8"/>
        <v>9.9187210940193532E-3</v>
      </c>
      <c r="V69" s="100">
        <f t="shared" si="8"/>
        <v>1.2309798916088641E-2</v>
      </c>
      <c r="W69" s="99">
        <f t="shared" si="7"/>
        <v>1.0787619692326448E-2</v>
      </c>
      <c r="X69" s="100">
        <f t="shared" si="3"/>
        <v>1.0558844723321155</v>
      </c>
    </row>
    <row r="70" spans="1:24">
      <c r="A70" s="65" t="s">
        <v>2267</v>
      </c>
      <c r="B70" s="100">
        <f>AVERAGE(B31:B66)</f>
        <v>1.0061111111111109E-2</v>
      </c>
      <c r="C70" s="100">
        <f t="shared" ref="C70:V70" si="9">AVERAGE(C31:C66)</f>
        <v>1.0061111111111109E-2</v>
      </c>
      <c r="D70" s="100">
        <f t="shared" si="9"/>
        <v>1.0884388437967872E-2</v>
      </c>
      <c r="E70" s="100">
        <f t="shared" si="9"/>
        <v>1.1516666666666668E-2</v>
      </c>
      <c r="F70" s="100">
        <f t="shared" si="9"/>
        <v>1.2180555555555557E-2</v>
      </c>
      <c r="G70" s="100">
        <f t="shared" si="9"/>
        <v>1.1016666666666668E-2</v>
      </c>
      <c r="H70" s="100">
        <f t="shared" si="9"/>
        <v>1.0836111111111109E-2</v>
      </c>
      <c r="I70" s="100">
        <f t="shared" si="9"/>
        <v>1.1188888888888887E-2</v>
      </c>
      <c r="J70" s="100">
        <f t="shared" si="9"/>
        <v>1.078055555555555E-2</v>
      </c>
      <c r="K70" s="100">
        <f t="shared" si="9"/>
        <v>1.023333333333333E-2</v>
      </c>
      <c r="L70" s="100">
        <f t="shared" si="9"/>
        <v>1.1045491479113675E-2</v>
      </c>
      <c r="M70" s="100">
        <f t="shared" si="9"/>
        <v>1.0966010260016356E-2</v>
      </c>
      <c r="N70" s="100">
        <f t="shared" si="9"/>
        <v>1.1127518836035959E-2</v>
      </c>
      <c r="O70" s="100">
        <f t="shared" si="9"/>
        <v>8.979085729735381E-3</v>
      </c>
      <c r="P70" s="100">
        <f t="shared" si="9"/>
        <v>8.0280472480837497E-3</v>
      </c>
      <c r="Q70" s="100">
        <f t="shared" si="9"/>
        <v>1.1351320380995499E-2</v>
      </c>
      <c r="R70" s="100">
        <f t="shared" si="9"/>
        <v>1.067160092307259E-2</v>
      </c>
      <c r="S70" s="100">
        <f t="shared" si="9"/>
        <v>1.1899548232609457E-2</v>
      </c>
      <c r="T70" s="100">
        <f t="shared" si="9"/>
        <v>9.6349376581632007E-3</v>
      </c>
      <c r="U70" s="100">
        <f t="shared" si="9"/>
        <v>1.042347779895955E-2</v>
      </c>
      <c r="V70" s="100">
        <f t="shared" si="9"/>
        <v>1.2183874694833681E-2</v>
      </c>
      <c r="W70" s="99">
        <f t="shared" si="7"/>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topLeftCell="A4"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45</vt:i4>
      </vt:variant>
    </vt:vector>
  </HeadingPairs>
  <TitlesOfParts>
    <vt:vector size="45"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Geral</vt:lpstr>
      <vt:lpstr>T11 - IQ</vt:lpstr>
      <vt:lpstr>T13 - Geral</vt:lpstr>
      <vt:lpstr>T13 - IQ</vt:lpstr>
      <vt:lpstr>T14 - Geral</vt:lpstr>
      <vt:lpstr>T14 - IQ</vt:lpstr>
      <vt:lpstr>T15 - Geral</vt:lpstr>
      <vt:lpstr>T15 - IQ</vt:lpstr>
      <vt:lpstr>T16 - Geral</vt:lpstr>
      <vt:lpstr>Calculadora</vt:lpstr>
      <vt:lpstr>Dados para atualizar</vt:lpstr>
      <vt:lpstr>Dados Claude 3 anos</vt:lpstr>
      <vt:lpstr>Carteira Avilei</vt:lpstr>
      <vt:lpstr>Dados Carteiras 3 anos</vt:lpstr>
      <vt:lpstr>Dados Claude</vt:lpstr>
      <vt:lpstr>Dados oficiais</vt:lpstr>
      <vt:lpstr>Links</vt:lpstr>
      <vt:lpstr>Links t14</vt:lpstr>
      <vt:lpstr>Dados Ritmo</vt:lpstr>
      <vt:lpstr>Dados ativos</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2026-05-15T19:13:39Z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