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un\Google Drive (lusun8825@tamu.edu)\2020_SPRING\ISEN_602\HW\"/>
    </mc:Choice>
  </mc:AlternateContent>
  <xr:revisionPtr revIDLastSave="0" documentId="13_ncr:1_{60EB169B-2B2C-4867-8210-C20FF566E32E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Problem_1" sheetId="2" r:id="rId1"/>
    <sheet name="Sheet1" sheetId="3" r:id="rId2"/>
    <sheet name="Problem_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2" l="1"/>
  <c r="L10" i="2" a="1"/>
  <c r="L11" i="2" s="1"/>
  <c r="G19" i="2" a="1"/>
  <c r="G19" i="2" s="1"/>
  <c r="G17" i="2" a="1"/>
  <c r="G17" i="2" s="1"/>
  <c r="L10" i="2" l="1"/>
  <c r="L12" i="2"/>
  <c r="I19" i="2"/>
  <c r="H19" i="2"/>
  <c r="I17" i="2"/>
  <c r="H17" i="2"/>
  <c r="B25" i="3" a="1"/>
  <c r="B26" i="3" s="1"/>
  <c r="B19" i="3" a="1"/>
  <c r="D19" i="3" s="1"/>
  <c r="B8" i="3" a="1"/>
  <c r="C8" i="3" s="1"/>
  <c r="G16" i="3"/>
  <c r="G15" i="3" a="1"/>
  <c r="G15" i="3" s="1"/>
  <c r="B15" i="3" a="1"/>
  <c r="C15" i="3" s="1"/>
  <c r="B25" i="3" l="1"/>
  <c r="B27" i="3"/>
  <c r="B29" i="3"/>
  <c r="B28" i="3"/>
  <c r="D23" i="3"/>
  <c r="F21" i="3"/>
  <c r="C20" i="3"/>
  <c r="D22" i="3"/>
  <c r="F23" i="3"/>
  <c r="E20" i="3"/>
  <c r="D20" i="3"/>
  <c r="F19" i="3"/>
  <c r="F20" i="3"/>
  <c r="C19" i="3"/>
  <c r="C22" i="3"/>
  <c r="B19" i="3"/>
  <c r="E23" i="3"/>
  <c r="B22" i="3"/>
  <c r="C23" i="3"/>
  <c r="E21" i="3"/>
  <c r="B20" i="3"/>
  <c r="B23" i="3"/>
  <c r="D21" i="3"/>
  <c r="F22" i="3"/>
  <c r="C21" i="3"/>
  <c r="E19" i="3"/>
  <c r="E22" i="3"/>
  <c r="B21" i="3"/>
  <c r="C11" i="3"/>
  <c r="F8" i="3"/>
  <c r="D12" i="3"/>
  <c r="E10" i="3"/>
  <c r="D10" i="3"/>
  <c r="F11" i="3"/>
  <c r="C10" i="3"/>
  <c r="E8" i="3"/>
  <c r="E9" i="3"/>
  <c r="D9" i="3"/>
  <c r="C9" i="3"/>
  <c r="B12" i="3"/>
  <c r="E11" i="3"/>
  <c r="B10" i="3"/>
  <c r="D8" i="3"/>
  <c r="F12" i="3"/>
  <c r="B8" i="3"/>
  <c r="E12" i="3"/>
  <c r="B11" i="3"/>
  <c r="F10" i="3"/>
  <c r="C12" i="3"/>
  <c r="B9" i="3"/>
  <c r="D11" i="3"/>
  <c r="F9" i="3"/>
  <c r="I15" i="3"/>
  <c r="H15" i="3"/>
  <c r="C16" i="3"/>
  <c r="B16" i="3"/>
  <c r="D17" i="3"/>
  <c r="B17" i="3"/>
  <c r="D15" i="3"/>
  <c r="B15" i="3"/>
  <c r="C17" i="3"/>
  <c r="D16" i="3"/>
  <c r="G8" i="2" l="1"/>
  <c r="H8" i="2"/>
  <c r="G9" i="2"/>
  <c r="H9" i="2"/>
  <c r="H7" i="2"/>
  <c r="G7" i="2"/>
  <c r="C7" i="2" a="1"/>
  <c r="E7" i="2" s="1"/>
  <c r="G11" i="2" l="1" a="1"/>
  <c r="G13" i="2" s="1"/>
  <c r="E8" i="2"/>
  <c r="D7" i="2"/>
  <c r="E9" i="2"/>
  <c r="D8" i="2"/>
  <c r="C7" i="2"/>
  <c r="D9" i="2"/>
  <c r="C8" i="2"/>
  <c r="C9" i="2"/>
  <c r="C8" i="1" a="1"/>
  <c r="C8" i="1" s="1"/>
  <c r="H11" i="2" l="1"/>
  <c r="G11" i="2"/>
  <c r="C11" i="2" a="1"/>
  <c r="C13" i="2" s="1"/>
  <c r="H13" i="2"/>
  <c r="I12" i="2"/>
  <c r="G12" i="2"/>
  <c r="H12" i="2"/>
  <c r="I11" i="2"/>
  <c r="I13" i="2"/>
  <c r="E13" i="2"/>
  <c r="D9" i="1"/>
  <c r="E10" i="1"/>
  <c r="D10" i="1"/>
  <c r="C10" i="1"/>
  <c r="F11" i="1"/>
  <c r="F9" i="1"/>
  <c r="E11" i="1"/>
  <c r="E9" i="1"/>
  <c r="D11" i="1"/>
  <c r="C11" i="1"/>
  <c r="C9" i="1"/>
  <c r="F8" i="1"/>
  <c r="E8" i="1"/>
  <c r="D8" i="1"/>
  <c r="F10" i="1"/>
  <c r="E11" i="2" l="1"/>
  <c r="C12" i="2"/>
  <c r="D13" i="2"/>
  <c r="C11" i="2"/>
  <c r="D11" i="2"/>
  <c r="E12" i="2"/>
  <c r="D12" i="2"/>
  <c r="G27" i="2"/>
  <c r="C14" i="1" a="1"/>
  <c r="C14" i="1" s="1"/>
  <c r="F15" i="1" l="1"/>
  <c r="C16" i="1"/>
  <c r="F14" i="1"/>
  <c r="F17" i="1"/>
  <c r="E17" i="1"/>
  <c r="E14" i="1"/>
  <c r="C19" i="1" s="1"/>
  <c r="E15" i="1"/>
  <c r="C17" i="1"/>
  <c r="D17" i="1"/>
  <c r="E16" i="1"/>
  <c r="D15" i="1"/>
  <c r="D16" i="1"/>
  <c r="C15" i="1"/>
  <c r="D14" i="1"/>
  <c r="F16" i="1"/>
</calcChain>
</file>

<file path=xl/sharedStrings.xml><?xml version="1.0" encoding="utf-8"?>
<sst xmlns="http://schemas.openxmlformats.org/spreadsheetml/2006/main" count="60" uniqueCount="45">
  <si>
    <t>State space = {s,c,e}</t>
  </si>
  <si>
    <t>s</t>
  </si>
  <si>
    <t>c</t>
  </si>
  <si>
    <t>e</t>
  </si>
  <si>
    <t>P   =   c</t>
  </si>
  <si>
    <t xml:space="preserve">P^2   =  </t>
  </si>
  <si>
    <t xml:space="preserve">P^3   =  </t>
  </si>
  <si>
    <t xml:space="preserve">mu = </t>
  </si>
  <si>
    <t xml:space="preserve">f  = </t>
  </si>
  <si>
    <t xml:space="preserve">I  =  </t>
  </si>
  <si>
    <t xml:space="preserve">I - P  =   </t>
  </si>
  <si>
    <t xml:space="preserve">RHS = </t>
  </si>
  <si>
    <t>(I-P)^-1 =</t>
  </si>
  <si>
    <t xml:space="preserve">Pi = </t>
  </si>
  <si>
    <t>Part a</t>
  </si>
  <si>
    <t>Part b</t>
  </si>
  <si>
    <t xml:space="preserve">mu*P^2 ( e ) = </t>
  </si>
  <si>
    <t>Part c</t>
  </si>
  <si>
    <t>Weekly profit before introduction:  10^6 * mu * f = $125,000</t>
  </si>
  <si>
    <t>Sum of three weeks is $119,500; thus, it took 3 weeks to cover initial advertising cost.</t>
  </si>
  <si>
    <t xml:space="preserve"> pi * f =</t>
  </si>
  <si>
    <t>Increase in market is 250,000 customers</t>
  </si>
  <si>
    <t>Yes worthwhile</t>
  </si>
  <si>
    <t>Increase in profit = 250,000*0.165079 = 41,270 which is greater than $30,000 advertising</t>
  </si>
  <si>
    <t>Part d</t>
  </si>
  <si>
    <t>(a, a)</t>
  </si>
  <si>
    <t>(a, b)</t>
  </si>
  <si>
    <t>(b, a)</t>
  </si>
  <si>
    <t>(b,b)</t>
  </si>
  <si>
    <t>P =</t>
  </si>
  <si>
    <t>P^2 =</t>
  </si>
  <si>
    <t>P^4 =</t>
  </si>
  <si>
    <t>P{X5=a|X0,X1} = P{Z5=(a,a)|Z1} + P{Z5=(b,a)|Z1} = 0.1189 + 0.243 = 0.3619</t>
  </si>
  <si>
    <t xml:space="preserve">Note:   </t>
  </si>
  <si>
    <t>p=</t>
  </si>
  <si>
    <t>I=</t>
  </si>
  <si>
    <t>I-P=</t>
  </si>
  <si>
    <t xml:space="preserve">RHS= </t>
  </si>
  <si>
    <t>(I-P)^-1=</t>
  </si>
  <si>
    <t>\Pi =</t>
  </si>
  <si>
    <t>f=</t>
  </si>
  <si>
    <t>Final =</t>
  </si>
  <si>
    <t>Increase after week 2:  10^6 mu * P^2 * f - 125,000 = $41,000</t>
  </si>
  <si>
    <t>Increase after week 3:  10^6 mu * P * f - 125,000 = $39,500</t>
  </si>
  <si>
    <t>Increase after week 1:  10^6 mu * P * f - 125,000 = $35,000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</si>
</sst>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L23" sqref="L23"/>
    </sheetView>
  </sheetViews>
  <sheetFormatPr defaultRowHeight="14.25" x14ac:dyDescent="0.45"/>
  <cols>
    <col min="3" max="5" width="9.1328125" style="1"/>
    <col min="6" max="6" width="14.265625" customWidth="1"/>
    <col min="7" max="9" width="9.1328125" style="1"/>
  </cols>
  <sheetData>
    <row r="1" spans="1:14" x14ac:dyDescent="0.45">
      <c r="A1" t="s">
        <v>0</v>
      </c>
    </row>
    <row r="2" spans="1:14" ht="14.65" thickBot="1" x14ac:dyDescent="0.5">
      <c r="C2" s="1" t="s">
        <v>1</v>
      </c>
      <c r="D2" s="1" t="s">
        <v>2</v>
      </c>
      <c r="E2" s="1" t="s">
        <v>3</v>
      </c>
    </row>
    <row r="3" spans="1:14" x14ac:dyDescent="0.45">
      <c r="B3" s="2" t="s">
        <v>1</v>
      </c>
      <c r="C3" s="3">
        <v>0.75</v>
      </c>
      <c r="D3" s="4">
        <v>0.15</v>
      </c>
      <c r="E3" s="5">
        <v>0.1</v>
      </c>
      <c r="G3" s="3">
        <v>1</v>
      </c>
      <c r="H3" s="4">
        <v>0</v>
      </c>
      <c r="I3" s="5">
        <v>0</v>
      </c>
    </row>
    <row r="4" spans="1:14" x14ac:dyDescent="0.45">
      <c r="B4" s="2" t="s">
        <v>4</v>
      </c>
      <c r="C4" s="6">
        <v>0.33333299999999999</v>
      </c>
      <c r="D4" s="7">
        <v>0.33333299999999999</v>
      </c>
      <c r="E4" s="8">
        <v>0.33333299999999999</v>
      </c>
      <c r="F4" s="2" t="s">
        <v>9</v>
      </c>
      <c r="G4" s="6">
        <v>0</v>
      </c>
      <c r="H4" s="7">
        <v>1</v>
      </c>
      <c r="I4" s="8">
        <v>0</v>
      </c>
    </row>
    <row r="5" spans="1:14" ht="14.65" thickBot="1" x14ac:dyDescent="0.5">
      <c r="B5" s="2" t="s">
        <v>3</v>
      </c>
      <c r="C5" s="9">
        <v>0.5</v>
      </c>
      <c r="D5" s="10">
        <v>0</v>
      </c>
      <c r="E5" s="11">
        <v>0.5</v>
      </c>
      <c r="G5" s="9">
        <v>0</v>
      </c>
      <c r="H5" s="10">
        <v>0</v>
      </c>
      <c r="I5" s="11">
        <v>0</v>
      </c>
    </row>
    <row r="6" spans="1:14" ht="14.65" thickBot="1" x14ac:dyDescent="0.5"/>
    <row r="7" spans="1:14" x14ac:dyDescent="0.45">
      <c r="C7" s="3">
        <f t="array" ref="C7:E9">MMULT(C3:E5,$C$3:$E$5)</f>
        <v>0.66249995000000006</v>
      </c>
      <c r="D7" s="4">
        <v>0.16249994999999998</v>
      </c>
      <c r="E7" s="5">
        <v>0.17499995000000002</v>
      </c>
      <c r="G7" s="3">
        <f t="shared" ref="G7:H9" si="0">G3-C3</f>
        <v>0.25</v>
      </c>
      <c r="H7" s="4">
        <f t="shared" si="0"/>
        <v>-0.15</v>
      </c>
      <c r="I7" s="5">
        <v>1</v>
      </c>
    </row>
    <row r="8" spans="1:14" x14ac:dyDescent="0.45">
      <c r="B8" s="12" t="s">
        <v>5</v>
      </c>
      <c r="C8" s="6">
        <v>0.52777713888900002</v>
      </c>
      <c r="D8" s="7">
        <v>0.16111083888899999</v>
      </c>
      <c r="E8" s="8">
        <v>0.31111068888899995</v>
      </c>
      <c r="F8" s="2" t="s">
        <v>10</v>
      </c>
      <c r="G8" s="6">
        <f t="shared" si="0"/>
        <v>-0.33333299999999999</v>
      </c>
      <c r="H8" s="7">
        <f t="shared" si="0"/>
        <v>0.66666700000000001</v>
      </c>
      <c r="I8" s="8">
        <v>1</v>
      </c>
    </row>
    <row r="9" spans="1:14" ht="14.65" thickBot="1" x14ac:dyDescent="0.5">
      <c r="C9" s="9">
        <v>0.625</v>
      </c>
      <c r="D9" s="10">
        <v>7.4999999999999997E-2</v>
      </c>
      <c r="E9" s="11">
        <v>0.3</v>
      </c>
      <c r="G9" s="9">
        <f t="shared" si="0"/>
        <v>-0.5</v>
      </c>
      <c r="H9" s="10">
        <f t="shared" si="0"/>
        <v>0</v>
      </c>
      <c r="I9" s="11">
        <v>1</v>
      </c>
    </row>
    <row r="10" spans="1:14" ht="14.65" thickBot="1" x14ac:dyDescent="0.5">
      <c r="L10">
        <f t="array" ref="L10:L12">MMULT(C3:E5,C17:C19)</f>
        <v>0.1525</v>
      </c>
      <c r="N10">
        <f>1000000*MMULT(C15:E15,L10:L12)-125000</f>
        <v>34583.25</v>
      </c>
    </row>
    <row r="11" spans="1:14" x14ac:dyDescent="0.45">
      <c r="C11" s="3">
        <f t="array" ref="C11:E13">MMULT(C7:E9,$C$3:$E$5)</f>
        <v>0.63854153333335018</v>
      </c>
      <c r="D11" s="4">
        <v>0.15354158833334999</v>
      </c>
      <c r="E11" s="5">
        <v>0.20791656583335</v>
      </c>
      <c r="G11" s="3">
        <f t="array" ref="G11:I13">MINVERSE(G7:I9)</f>
        <v>1.2698411791383739</v>
      </c>
      <c r="H11" s="4">
        <v>0.28571412244907285</v>
      </c>
      <c r="I11" s="22">
        <v>-1.5555553015874466</v>
      </c>
      <c r="L11">
        <v>0.1666665</v>
      </c>
    </row>
    <row r="12" spans="1:14" x14ac:dyDescent="0.45">
      <c r="B12" s="2" t="s">
        <v>6</v>
      </c>
      <c r="C12" s="6">
        <v>0.60509175787063696</v>
      </c>
      <c r="D12" s="7">
        <v>0.13287013009273704</v>
      </c>
      <c r="E12" s="8">
        <v>0.26203661759278701</v>
      </c>
      <c r="F12" s="2" t="s">
        <v>12</v>
      </c>
      <c r="G12" s="6">
        <v>-0.31746077097479758</v>
      </c>
      <c r="H12" s="7">
        <v>1.4285706122453643</v>
      </c>
      <c r="I12" s="23">
        <v>-1.1111098412705669</v>
      </c>
      <c r="L12">
        <v>0.2</v>
      </c>
    </row>
    <row r="13" spans="1:14" ht="14.65" thickBot="1" x14ac:dyDescent="0.5">
      <c r="C13" s="9">
        <v>0.64374997499999997</v>
      </c>
      <c r="D13" s="10">
        <v>0.11874997499999999</v>
      </c>
      <c r="E13" s="11">
        <v>0.23749997499999997</v>
      </c>
      <c r="G13" s="9">
        <v>0.63492058956918696</v>
      </c>
      <c r="H13" s="10">
        <v>0.14285706122453642</v>
      </c>
      <c r="I13" s="24">
        <v>0.22222234920627668</v>
      </c>
    </row>
    <row r="14" spans="1:14" ht="14.65" thickBot="1" x14ac:dyDescent="0.5"/>
    <row r="15" spans="1:14" ht="14.65" thickBot="1" x14ac:dyDescent="0.5">
      <c r="B15" s="2" t="s">
        <v>7</v>
      </c>
      <c r="C15" s="13">
        <v>0.5</v>
      </c>
      <c r="D15" s="14">
        <v>0.5</v>
      </c>
      <c r="E15" s="15">
        <v>0</v>
      </c>
      <c r="F15" s="2" t="s">
        <v>11</v>
      </c>
      <c r="G15" s="13">
        <v>0</v>
      </c>
      <c r="H15" s="14">
        <v>0</v>
      </c>
      <c r="I15" s="15">
        <v>1</v>
      </c>
    </row>
    <row r="16" spans="1:14" ht="14.65" thickBot="1" x14ac:dyDescent="0.5">
      <c r="B16" s="2"/>
      <c r="F16" s="2"/>
    </row>
    <row r="17" spans="2:13" ht="14.65" thickBot="1" x14ac:dyDescent="0.5">
      <c r="B17" s="2"/>
      <c r="C17" s="16">
        <v>0.15</v>
      </c>
      <c r="E17" s="28" t="s">
        <v>14</v>
      </c>
      <c r="F17" s="2" t="s">
        <v>13</v>
      </c>
      <c r="G17" s="25">
        <f t="array" ref="G17:I17">MMULT(G15:I15,G11:I13)</f>
        <v>0.63492058956918696</v>
      </c>
      <c r="H17" s="26">
        <v>0.14285706122453642</v>
      </c>
      <c r="I17" s="27">
        <v>0.22222234920627668</v>
      </c>
    </row>
    <row r="18" spans="2:13" ht="14.65" thickBot="1" x14ac:dyDescent="0.5">
      <c r="B18" s="2" t="s">
        <v>8</v>
      </c>
      <c r="C18" s="17">
        <v>0.1</v>
      </c>
    </row>
    <row r="19" spans="2:13" ht="14.65" thickBot="1" x14ac:dyDescent="0.5">
      <c r="C19" s="18">
        <v>0.25</v>
      </c>
      <c r="E19" s="28" t="s">
        <v>15</v>
      </c>
      <c r="F19" s="2" t="s">
        <v>16</v>
      </c>
      <c r="G19" s="25">
        <f t="array" ref="G19:I19">MMULT(C15:E15,C7:E9)</f>
        <v>0.59513854444450009</v>
      </c>
      <c r="H19" s="26">
        <v>0.16180539444449998</v>
      </c>
      <c r="I19" s="27">
        <v>0.24305531944449998</v>
      </c>
    </row>
    <row r="21" spans="2:13" x14ac:dyDescent="0.45">
      <c r="E21" s="28" t="s">
        <v>17</v>
      </c>
      <c r="F21" t="s">
        <v>18</v>
      </c>
    </row>
    <row r="22" spans="2:13" x14ac:dyDescent="0.45">
      <c r="F22" t="s">
        <v>44</v>
      </c>
    </row>
    <row r="23" spans="2:13" x14ac:dyDescent="0.45">
      <c r="F23" t="s">
        <v>42</v>
      </c>
    </row>
    <row r="24" spans="2:13" x14ac:dyDescent="0.45">
      <c r="F24" t="s">
        <v>43</v>
      </c>
    </row>
    <row r="25" spans="2:13" x14ac:dyDescent="0.45">
      <c r="F25" s="29" t="s">
        <v>19</v>
      </c>
      <c r="G25" s="28"/>
      <c r="H25" s="28"/>
      <c r="I25" s="28"/>
      <c r="J25" s="29"/>
      <c r="K25" s="29"/>
      <c r="L25" s="29"/>
      <c r="M25" s="29"/>
    </row>
    <row r="26" spans="2:13" ht="14.65" thickBot="1" x14ac:dyDescent="0.5"/>
    <row r="27" spans="2:13" ht="14.65" thickBot="1" x14ac:dyDescent="0.5">
      <c r="E27" s="28" t="s">
        <v>24</v>
      </c>
      <c r="F27" s="2" t="s">
        <v>20</v>
      </c>
      <c r="G27" s="30">
        <f>MMULT(G17:I17,C17:C19)</f>
        <v>0.16507938185940085</v>
      </c>
    </row>
    <row r="28" spans="2:13" x14ac:dyDescent="0.45">
      <c r="F28" t="s">
        <v>21</v>
      </c>
    </row>
    <row r="29" spans="2:13" x14ac:dyDescent="0.45">
      <c r="F29" t="s">
        <v>23</v>
      </c>
    </row>
    <row r="30" spans="2:13" x14ac:dyDescent="0.45">
      <c r="F30" s="2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FB29-3E5F-404F-8C70-B97BEA28E993}">
  <dimension ref="A2:S29"/>
  <sheetViews>
    <sheetView workbookViewId="0">
      <selection activeCell="B8" sqref="B8"/>
    </sheetView>
  </sheetViews>
  <sheetFormatPr defaultRowHeight="14.25" x14ac:dyDescent="0.45"/>
  <cols>
    <col min="2" max="2" width="12.19921875" bestFit="1" customWidth="1"/>
    <col min="3" max="3" width="9.1328125" bestFit="1" customWidth="1"/>
    <col min="4" max="4" width="12.19921875" bestFit="1" customWidth="1"/>
    <col min="5" max="6" width="9.1328125" bestFit="1" customWidth="1"/>
  </cols>
  <sheetData>
    <row r="2" spans="1:19" x14ac:dyDescent="0.45">
      <c r="A2" t="s">
        <v>34</v>
      </c>
      <c r="B2">
        <v>0.3</v>
      </c>
      <c r="C2">
        <v>0</v>
      </c>
      <c r="D2">
        <v>0</v>
      </c>
      <c r="E2">
        <v>0.7</v>
      </c>
      <c r="F2">
        <v>0</v>
      </c>
      <c r="H2" t="s">
        <v>35</v>
      </c>
      <c r="I2">
        <v>1</v>
      </c>
      <c r="J2">
        <v>0</v>
      </c>
      <c r="K2">
        <v>0</v>
      </c>
      <c r="L2">
        <v>0</v>
      </c>
      <c r="M2">
        <v>0</v>
      </c>
    </row>
    <row r="3" spans="1:19" x14ac:dyDescent="0.45">
      <c r="B3">
        <v>0</v>
      </c>
      <c r="C3">
        <v>1</v>
      </c>
      <c r="D3">
        <v>0</v>
      </c>
      <c r="E3">
        <v>0</v>
      </c>
      <c r="F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9" x14ac:dyDescent="0.45">
      <c r="B4">
        <v>1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 spans="1:19" x14ac:dyDescent="0.45">
      <c r="B5">
        <v>0</v>
      </c>
      <c r="C5">
        <v>0</v>
      </c>
      <c r="D5">
        <v>0.5</v>
      </c>
      <c r="E5">
        <v>0.5</v>
      </c>
      <c r="F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9" x14ac:dyDescent="0.45">
      <c r="B6">
        <v>0</v>
      </c>
      <c r="C6">
        <v>0.3</v>
      </c>
      <c r="D6">
        <v>0.2</v>
      </c>
      <c r="E6">
        <v>0</v>
      </c>
      <c r="F6">
        <v>0.5</v>
      </c>
      <c r="I6">
        <v>0</v>
      </c>
      <c r="J6">
        <v>0</v>
      </c>
      <c r="K6">
        <v>0</v>
      </c>
      <c r="L6">
        <v>0</v>
      </c>
      <c r="M6">
        <v>1</v>
      </c>
    </row>
    <row r="8" spans="1:19" x14ac:dyDescent="0.45">
      <c r="A8" t="s">
        <v>36</v>
      </c>
      <c r="B8">
        <f t="array" ref="B8:F12">I2:M6-0.95*B2:F6</f>
        <v>0.71500000000000008</v>
      </c>
      <c r="C8">
        <v>0</v>
      </c>
      <c r="D8">
        <v>0</v>
      </c>
      <c r="E8">
        <v>-0.66499999999999992</v>
      </c>
      <c r="F8">
        <v>0</v>
      </c>
      <c r="H8" t="s">
        <v>37</v>
      </c>
      <c r="I8">
        <v>0</v>
      </c>
      <c r="J8">
        <v>0</v>
      </c>
      <c r="K8">
        <v>0</v>
      </c>
      <c r="L8">
        <v>0</v>
      </c>
      <c r="M8">
        <v>1</v>
      </c>
    </row>
    <row r="9" spans="1:19" x14ac:dyDescent="0.45">
      <c r="B9">
        <v>0</v>
      </c>
      <c r="C9">
        <v>5.0000000000000044E-2</v>
      </c>
      <c r="D9">
        <v>0</v>
      </c>
      <c r="E9">
        <v>0</v>
      </c>
      <c r="F9">
        <v>0</v>
      </c>
    </row>
    <row r="10" spans="1:19" x14ac:dyDescent="0.45">
      <c r="B10">
        <v>-0.95</v>
      </c>
      <c r="C10">
        <v>0</v>
      </c>
      <c r="D10">
        <v>1</v>
      </c>
      <c r="E10">
        <v>0</v>
      </c>
      <c r="F10">
        <v>0</v>
      </c>
      <c r="I10">
        <v>0.7</v>
      </c>
      <c r="J10">
        <v>0</v>
      </c>
      <c r="K10">
        <v>-0.7</v>
      </c>
      <c r="M10">
        <v>0.7</v>
      </c>
      <c r="N10">
        <v>0</v>
      </c>
      <c r="O10">
        <v>1</v>
      </c>
    </row>
    <row r="11" spans="1:19" x14ac:dyDescent="0.45">
      <c r="B11">
        <v>0</v>
      </c>
      <c r="C11">
        <v>0</v>
      </c>
      <c r="D11">
        <v>-0.47499999999999998</v>
      </c>
      <c r="E11">
        <v>0.52500000000000002</v>
      </c>
      <c r="F11">
        <v>0</v>
      </c>
      <c r="I11">
        <v>-1</v>
      </c>
      <c r="J11">
        <v>1</v>
      </c>
      <c r="K11">
        <v>0</v>
      </c>
      <c r="M11">
        <v>-1</v>
      </c>
      <c r="N11">
        <v>1</v>
      </c>
      <c r="O11">
        <v>1</v>
      </c>
      <c r="Q11">
        <v>0</v>
      </c>
      <c r="R11">
        <v>0</v>
      </c>
      <c r="S11">
        <v>1</v>
      </c>
    </row>
    <row r="12" spans="1:19" x14ac:dyDescent="0.45">
      <c r="B12">
        <v>0</v>
      </c>
      <c r="C12">
        <v>-0.28499999999999998</v>
      </c>
      <c r="D12">
        <v>-0.19</v>
      </c>
      <c r="E12">
        <v>0</v>
      </c>
      <c r="F12">
        <v>0.52500000000000002</v>
      </c>
      <c r="I12">
        <v>0</v>
      </c>
      <c r="J12">
        <v>-0.5</v>
      </c>
      <c r="K12">
        <v>0.5</v>
      </c>
      <c r="M12">
        <v>0</v>
      </c>
      <c r="N12">
        <v>-0.5</v>
      </c>
      <c r="O12">
        <v>1</v>
      </c>
    </row>
    <row r="15" spans="1:19" x14ac:dyDescent="0.45">
      <c r="A15" t="s">
        <v>38</v>
      </c>
      <c r="B15">
        <f t="array" ref="B15:D17">MINVERSE(M10:O12)</f>
        <v>0.967741935483871</v>
      </c>
      <c r="C15">
        <v>-0.32258064516129026</v>
      </c>
      <c r="D15">
        <v>-0.64516129032258052</v>
      </c>
      <c r="F15" t="s">
        <v>39</v>
      </c>
      <c r="G15">
        <f t="array" ref="G15:I15">MMULT(Q11:S11,B15:D17)</f>
        <v>0.32258064516129031</v>
      </c>
      <c r="H15">
        <v>0.22580645161290322</v>
      </c>
      <c r="I15">
        <v>0.45161290322580644</v>
      </c>
    </row>
    <row r="16" spans="1:19" x14ac:dyDescent="0.45">
      <c r="B16">
        <v>0.64516129032258074</v>
      </c>
      <c r="C16">
        <v>0.45161290322580644</v>
      </c>
      <c r="D16">
        <v>-1.096774193548387</v>
      </c>
      <c r="G16">
        <f>G15*0.4</f>
        <v>0.12903225806451613</v>
      </c>
    </row>
    <row r="17" spans="1:9" x14ac:dyDescent="0.45">
      <c r="B17">
        <v>0.32258064516129031</v>
      </c>
      <c r="C17">
        <v>0.22580645161290322</v>
      </c>
      <c r="D17">
        <v>0.45161290322580644</v>
      </c>
    </row>
    <row r="19" spans="1:9" x14ac:dyDescent="0.45">
      <c r="A19" t="s">
        <v>38</v>
      </c>
      <c r="B19">
        <f t="array" ref="B19:F23">MINVERSE(B8:F12)</f>
        <v>6.9726902963393291</v>
      </c>
      <c r="C19">
        <v>0</v>
      </c>
      <c r="D19">
        <v>4.195235328297497</v>
      </c>
      <c r="E19">
        <v>8.832074375363149</v>
      </c>
      <c r="F19">
        <v>0</v>
      </c>
      <c r="H19" t="s">
        <v>40</v>
      </c>
      <c r="I19">
        <v>10</v>
      </c>
    </row>
    <row r="20" spans="1:9" x14ac:dyDescent="0.45">
      <c r="B20">
        <v>-7.7910387692993447E-16</v>
      </c>
      <c r="C20">
        <v>19.999999999999982</v>
      </c>
      <c r="D20">
        <v>-7.7910387692993447E-16</v>
      </c>
      <c r="E20">
        <v>0</v>
      </c>
      <c r="F20">
        <v>0</v>
      </c>
      <c r="I20">
        <v>20</v>
      </c>
    </row>
    <row r="21" spans="1:9" x14ac:dyDescent="0.45">
      <c r="B21">
        <v>6.6240557815223626</v>
      </c>
      <c r="C21">
        <v>0</v>
      </c>
      <c r="D21">
        <v>4.985473561882622</v>
      </c>
      <c r="E21">
        <v>8.3904706565949905</v>
      </c>
      <c r="F21">
        <v>0</v>
      </c>
      <c r="I21">
        <v>30</v>
      </c>
    </row>
    <row r="22" spans="1:9" x14ac:dyDescent="0.45">
      <c r="B22">
        <v>5.9931933261392798</v>
      </c>
      <c r="C22">
        <v>0</v>
      </c>
      <c r="D22">
        <v>4.5106665559890384</v>
      </c>
      <c r="E22">
        <v>9.4961401178716578</v>
      </c>
      <c r="F22">
        <v>0</v>
      </c>
      <c r="I22">
        <v>40</v>
      </c>
    </row>
    <row r="23" spans="1:9" x14ac:dyDescent="0.45">
      <c r="B23">
        <v>2.397277330455712</v>
      </c>
      <c r="C23">
        <v>10.857142857142845</v>
      </c>
      <c r="D23">
        <v>1.8042666223956152</v>
      </c>
      <c r="E23">
        <v>3.0365512852439012</v>
      </c>
      <c r="F23">
        <v>1.9047619047619047</v>
      </c>
      <c r="I23">
        <v>50</v>
      </c>
    </row>
    <row r="25" spans="1:9" x14ac:dyDescent="0.45">
      <c r="A25" t="s">
        <v>41</v>
      </c>
      <c r="B25">
        <f t="array" ref="B25:B29">MMULT(B19:F23,I19:I23)</f>
        <v>548.86693782684415</v>
      </c>
    </row>
    <row r="26" spans="1:9" x14ac:dyDescent="0.45">
      <c r="B26">
        <v>399.99999999999966</v>
      </c>
    </row>
    <row r="27" spans="1:9" x14ac:dyDescent="0.45">
      <c r="B27">
        <v>551.42359093550192</v>
      </c>
    </row>
    <row r="28" spans="1:9" x14ac:dyDescent="0.45">
      <c r="B28">
        <v>575.0975346559303</v>
      </c>
    </row>
    <row r="29" spans="1:9" x14ac:dyDescent="0.45">
      <c r="B29">
        <v>511.94377576713373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0"/>
  <sheetViews>
    <sheetView workbookViewId="0">
      <selection activeCell="B21" sqref="B21"/>
    </sheetView>
  </sheetViews>
  <sheetFormatPr defaultRowHeight="14.25" x14ac:dyDescent="0.45"/>
  <cols>
    <col min="3" max="6" width="9.1328125" style="1"/>
  </cols>
  <sheetData>
    <row r="2" spans="1:6" ht="14.65" thickBot="1" x14ac:dyDescent="0.5">
      <c r="C2" s="1" t="s">
        <v>25</v>
      </c>
      <c r="D2" s="1" t="s">
        <v>26</v>
      </c>
      <c r="E2" s="1" t="s">
        <v>27</v>
      </c>
      <c r="F2" s="1" t="s">
        <v>28</v>
      </c>
    </row>
    <row r="3" spans="1:6" x14ac:dyDescent="0.45">
      <c r="B3" s="2" t="s">
        <v>25</v>
      </c>
      <c r="C3" s="3">
        <v>0.1</v>
      </c>
      <c r="D3" s="4">
        <v>0.9</v>
      </c>
      <c r="E3" s="4">
        <v>0</v>
      </c>
      <c r="F3" s="5">
        <v>0</v>
      </c>
    </row>
    <row r="4" spans="1:6" x14ac:dyDescent="0.45">
      <c r="A4" s="32" t="s">
        <v>29</v>
      </c>
      <c r="B4" s="2" t="s">
        <v>26</v>
      </c>
      <c r="C4" s="6">
        <v>0</v>
      </c>
      <c r="D4" s="7">
        <v>0</v>
      </c>
      <c r="E4" s="7">
        <v>0.2</v>
      </c>
      <c r="F4" s="8">
        <v>0.8</v>
      </c>
    </row>
    <row r="5" spans="1:6" x14ac:dyDescent="0.45">
      <c r="A5" s="32"/>
      <c r="B5" s="2" t="s">
        <v>27</v>
      </c>
      <c r="C5" s="6">
        <v>0.3</v>
      </c>
      <c r="D5" s="7">
        <v>0.7</v>
      </c>
      <c r="E5" s="7">
        <v>0</v>
      </c>
      <c r="F5" s="8">
        <v>0</v>
      </c>
    </row>
    <row r="6" spans="1:6" ht="14.65" thickBot="1" x14ac:dyDescent="0.5">
      <c r="A6" s="32"/>
      <c r="B6" s="2" t="s">
        <v>28</v>
      </c>
      <c r="C6" s="9">
        <v>0</v>
      </c>
      <c r="D6" s="10">
        <v>0</v>
      </c>
      <c r="E6" s="10">
        <v>0.5</v>
      </c>
      <c r="F6" s="11">
        <v>0.5</v>
      </c>
    </row>
    <row r="7" spans="1:6" ht="14.65" thickBot="1" x14ac:dyDescent="0.5">
      <c r="A7" s="32"/>
      <c r="B7" s="2"/>
    </row>
    <row r="8" spans="1:6" x14ac:dyDescent="0.45">
      <c r="A8" s="32"/>
      <c r="B8" s="2" t="s">
        <v>25</v>
      </c>
      <c r="C8" s="3">
        <f t="array" ref="C8:F11">MMULT(C3:F6, C3:F6)</f>
        <v>1.0000000000000002E-2</v>
      </c>
      <c r="D8" s="4">
        <v>9.0000000000000011E-2</v>
      </c>
      <c r="E8" s="4">
        <v>0.18000000000000002</v>
      </c>
      <c r="F8" s="5">
        <v>0.72000000000000008</v>
      </c>
    </row>
    <row r="9" spans="1:6" x14ac:dyDescent="0.45">
      <c r="A9" s="32" t="s">
        <v>30</v>
      </c>
      <c r="B9" s="2" t="s">
        <v>26</v>
      </c>
      <c r="C9" s="6">
        <v>0.06</v>
      </c>
      <c r="D9" s="7">
        <v>0.13999999999999999</v>
      </c>
      <c r="E9" s="7">
        <v>0.4</v>
      </c>
      <c r="F9" s="8">
        <v>0.4</v>
      </c>
    </row>
    <row r="10" spans="1:6" x14ac:dyDescent="0.45">
      <c r="A10" s="32"/>
      <c r="B10" s="2" t="s">
        <v>27</v>
      </c>
      <c r="C10" s="6">
        <v>0.03</v>
      </c>
      <c r="D10" s="7">
        <v>0.27</v>
      </c>
      <c r="E10" s="7">
        <v>0.13999999999999999</v>
      </c>
      <c r="F10" s="8">
        <v>0.55999999999999994</v>
      </c>
    </row>
    <row r="11" spans="1:6" ht="14.65" thickBot="1" x14ac:dyDescent="0.5">
      <c r="A11" s="32"/>
      <c r="B11" s="2" t="s">
        <v>28</v>
      </c>
      <c r="C11" s="9">
        <v>0.15</v>
      </c>
      <c r="D11" s="10">
        <v>0.35</v>
      </c>
      <c r="E11" s="10">
        <v>0.25</v>
      </c>
      <c r="F11" s="11">
        <v>0.25</v>
      </c>
    </row>
    <row r="12" spans="1:6" x14ac:dyDescent="0.45">
      <c r="A12" s="32"/>
      <c r="B12" s="2"/>
    </row>
    <row r="13" spans="1:6" ht="14.65" thickBot="1" x14ac:dyDescent="0.5">
      <c r="A13" s="32"/>
      <c r="B13" s="2"/>
    </row>
    <row r="14" spans="1:6" x14ac:dyDescent="0.45">
      <c r="A14" s="32"/>
      <c r="B14" s="2" t="s">
        <v>25</v>
      </c>
      <c r="C14" s="33">
        <f t="array" ref="C14:F17">MMULT(C8:F11, C8:F11)</f>
        <v>0.11890000000000001</v>
      </c>
      <c r="D14" s="34">
        <v>0.31409999999999999</v>
      </c>
      <c r="E14" s="34">
        <v>0.24300000000000002</v>
      </c>
      <c r="F14" s="19">
        <v>0.32400000000000007</v>
      </c>
    </row>
    <row r="15" spans="1:6" x14ac:dyDescent="0.45">
      <c r="A15" s="32" t="s">
        <v>31</v>
      </c>
      <c r="B15" s="2" t="s">
        <v>26</v>
      </c>
      <c r="C15" s="35">
        <v>8.0999999999999989E-2</v>
      </c>
      <c r="D15" s="36">
        <v>0.27300000000000002</v>
      </c>
      <c r="E15" s="36">
        <v>0.2228</v>
      </c>
      <c r="F15" s="20">
        <v>0.42320000000000002</v>
      </c>
    </row>
    <row r="16" spans="1:6" x14ac:dyDescent="0.45">
      <c r="B16" s="2" t="s">
        <v>27</v>
      </c>
      <c r="C16" s="35">
        <v>0.10469999999999999</v>
      </c>
      <c r="D16" s="36">
        <v>0.27429999999999999</v>
      </c>
      <c r="E16" s="36">
        <v>0.27300000000000002</v>
      </c>
      <c r="F16" s="20">
        <v>0.34799999999999998</v>
      </c>
    </row>
    <row r="17" spans="2:6" ht="14.65" thickBot="1" x14ac:dyDescent="0.5">
      <c r="B17" s="2" t="s">
        <v>28</v>
      </c>
      <c r="C17" s="37">
        <v>6.7500000000000004E-2</v>
      </c>
      <c r="D17" s="38">
        <v>0.2175</v>
      </c>
      <c r="E17" s="38">
        <v>0.26449999999999996</v>
      </c>
      <c r="F17" s="21">
        <v>0.45050000000000001</v>
      </c>
    </row>
    <row r="19" spans="2:6" x14ac:dyDescent="0.45">
      <c r="C19" s="28">
        <f>C14+E14</f>
        <v>0.3619</v>
      </c>
    </row>
    <row r="20" spans="2:6" x14ac:dyDescent="0.45">
      <c r="B20" s="12" t="s">
        <v>33</v>
      </c>
      <c r="C20" s="31" t="s">
        <v>32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DF99F9DF7D64DBAF3E0514E35AAE6" ma:contentTypeVersion="9" ma:contentTypeDescription="Create a new document." ma:contentTypeScope="" ma:versionID="24507f768db67ade60dbb64bb1d37fcd">
  <xsd:schema xmlns:xsd="http://www.w3.org/2001/XMLSchema" xmlns:xs="http://www.w3.org/2001/XMLSchema" xmlns:p="http://schemas.microsoft.com/office/2006/metadata/properties" xmlns:ns3="d82124da-5e0c-49ef-8746-c5f4424a58b0" targetNamespace="http://schemas.microsoft.com/office/2006/metadata/properties" ma:root="true" ma:fieldsID="f74a27a8eab6740b0d5bd6de28aa80a0" ns3:_="">
    <xsd:import namespace="d82124da-5e0c-49ef-8746-c5f4424a58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124da-5e0c-49ef-8746-c5f4424a5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A391BF-528D-47E8-979C-6B569689CA41}">
  <ds:schemaRefs>
    <ds:schemaRef ds:uri="d82124da-5e0c-49ef-8746-c5f4424a58b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28EE55-8F57-4432-95EA-B72DC35C78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E9573-925A-4EB9-9888-E809F0B31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124da-5e0c-49ef-8746-c5f4424a58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Problem_1</vt:lpstr>
      <vt:lpstr>Sheet1</vt:lpstr>
      <vt:lpstr>Problem_2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Feldman, Richard M</dc:creator>
  <cp:lastModifiedBy>孙禄</cp:lastModifiedBy>
  <dcterms:created xsi:type="dcterms:W3CDTF">2020-01-27T17:31:30Z</dcterms:created>
  <dcterms:modified xsi:type="dcterms:W3CDTF">2020-05-05T16:03:07Z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0x010100882DF99F9DF7D64DBAF3E0514E35AAE6</vt:lpwstr>
  </property>
</Properties>
</file>