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sus User\OneDrive - Texas A&amp;M University\Current_sharedFolder\"/>
    </mc:Choice>
  </mc:AlternateContent>
  <bookViews>
    <workbookView xWindow="0" yWindow="0" windowWidth="22170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D19" i="1"/>
  <c r="O5" i="1"/>
  <c r="I282" i="1"/>
  <c r="J282" i="1" s="1"/>
  <c r="K282" i="1"/>
  <c r="L282" i="1"/>
  <c r="N282" i="1"/>
  <c r="I283" i="1"/>
  <c r="J283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I281" i="1"/>
  <c r="I72" i="1"/>
  <c r="K72" i="1" s="1"/>
  <c r="J72" i="1"/>
  <c r="L72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I71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3" i="1"/>
  <c r="N24" i="1"/>
  <c r="N25" i="1"/>
  <c r="N26" i="1"/>
  <c r="N27" i="1"/>
  <c r="N28" i="1"/>
  <c r="N29" i="1"/>
  <c r="N30" i="1"/>
  <c r="K6" i="1"/>
  <c r="J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5" i="1"/>
  <c r="N4" i="1"/>
  <c r="K5" i="1"/>
  <c r="L5" i="1" s="1"/>
  <c r="M5" i="1" s="1"/>
  <c r="J5" i="1"/>
  <c r="C16" i="1"/>
  <c r="D16" i="1"/>
  <c r="E16" i="1"/>
  <c r="C12" i="1"/>
  <c r="C13" i="1" s="1"/>
  <c r="D20" i="1" l="1"/>
  <c r="D21" i="1" s="1"/>
  <c r="K283" i="1"/>
  <c r="L283" i="1" s="1"/>
  <c r="I284" i="1"/>
  <c r="M282" i="1"/>
  <c r="M72" i="1"/>
  <c r="I73" i="1"/>
  <c r="L6" i="1"/>
  <c r="B6" i="1"/>
  <c r="B7" i="1" s="1"/>
  <c r="B5" i="1"/>
  <c r="D1" i="1"/>
  <c r="M283" i="1" l="1"/>
  <c r="J284" i="1"/>
  <c r="K284" i="1"/>
  <c r="L284" i="1" s="1"/>
  <c r="I285" i="1"/>
  <c r="K73" i="1"/>
  <c r="L73" i="1" s="1"/>
  <c r="I74" i="1"/>
  <c r="J73" i="1"/>
  <c r="K7" i="1"/>
  <c r="L7" i="1" s="1"/>
  <c r="J7" i="1"/>
  <c r="M6" i="1"/>
  <c r="M284" i="1" l="1"/>
  <c r="K285" i="1"/>
  <c r="L285" i="1" s="1"/>
  <c r="I286" i="1"/>
  <c r="J285" i="1"/>
  <c r="M73" i="1"/>
  <c r="K74" i="1"/>
  <c r="L74" i="1" s="1"/>
  <c r="I75" i="1"/>
  <c r="J74" i="1"/>
  <c r="M7" i="1"/>
  <c r="K8" i="1"/>
  <c r="L8" i="1" s="1"/>
  <c r="J8" i="1"/>
  <c r="J286" i="1" l="1"/>
  <c r="I287" i="1"/>
  <c r="K286" i="1"/>
  <c r="L286" i="1" s="1"/>
  <c r="M285" i="1"/>
  <c r="K75" i="1"/>
  <c r="L75" i="1" s="1"/>
  <c r="I76" i="1"/>
  <c r="J75" i="1"/>
  <c r="M74" i="1"/>
  <c r="K9" i="1"/>
  <c r="L9" i="1" s="1"/>
  <c r="J9" i="1"/>
  <c r="M8" i="1"/>
  <c r="K287" i="1" l="1"/>
  <c r="L287" i="1" s="1"/>
  <c r="I288" i="1"/>
  <c r="J287" i="1"/>
  <c r="M286" i="1"/>
  <c r="L76" i="1"/>
  <c r="M75" i="1"/>
  <c r="K76" i="1"/>
  <c r="I77" i="1"/>
  <c r="J76" i="1"/>
  <c r="M9" i="1"/>
  <c r="K10" i="1"/>
  <c r="L10" i="1" s="1"/>
  <c r="I11" i="1"/>
  <c r="J10" i="1"/>
  <c r="M287" i="1" l="1"/>
  <c r="J288" i="1"/>
  <c r="I289" i="1"/>
  <c r="K288" i="1"/>
  <c r="L288" i="1" s="1"/>
  <c r="M76" i="1"/>
  <c r="K77" i="1"/>
  <c r="L77" i="1" s="1"/>
  <c r="I78" i="1"/>
  <c r="J77" i="1"/>
  <c r="K11" i="1"/>
  <c r="L11" i="1" s="1"/>
  <c r="I12" i="1"/>
  <c r="J11" i="1"/>
  <c r="M10" i="1"/>
  <c r="K289" i="1" l="1"/>
  <c r="L289" i="1" s="1"/>
  <c r="I290" i="1"/>
  <c r="J289" i="1"/>
  <c r="M288" i="1"/>
  <c r="L78" i="1"/>
  <c r="M77" i="1"/>
  <c r="K78" i="1"/>
  <c r="I79" i="1"/>
  <c r="J78" i="1"/>
  <c r="M78" i="1" s="1"/>
  <c r="M11" i="1"/>
  <c r="J12" i="1"/>
  <c r="K12" i="1"/>
  <c r="L12" i="1" s="1"/>
  <c r="I13" i="1"/>
  <c r="M289" i="1" l="1"/>
  <c r="J290" i="1"/>
  <c r="I291" i="1"/>
  <c r="K290" i="1"/>
  <c r="L290" i="1" s="1"/>
  <c r="K79" i="1"/>
  <c r="L79" i="1" s="1"/>
  <c r="I80" i="1"/>
  <c r="J79" i="1"/>
  <c r="M12" i="1"/>
  <c r="K13" i="1"/>
  <c r="L13" i="1" s="1"/>
  <c r="I14" i="1"/>
  <c r="J13" i="1"/>
  <c r="K291" i="1" l="1"/>
  <c r="L291" i="1" s="1"/>
  <c r="I292" i="1"/>
  <c r="J291" i="1"/>
  <c r="M290" i="1"/>
  <c r="K80" i="1"/>
  <c r="L80" i="1" s="1"/>
  <c r="I81" i="1"/>
  <c r="J80" i="1"/>
  <c r="M79" i="1"/>
  <c r="M13" i="1"/>
  <c r="J14" i="1"/>
  <c r="K14" i="1"/>
  <c r="L14" i="1" s="1"/>
  <c r="I15" i="1"/>
  <c r="L292" i="1" l="1"/>
  <c r="M291" i="1"/>
  <c r="J292" i="1"/>
  <c r="K292" i="1"/>
  <c r="I293" i="1"/>
  <c r="M80" i="1"/>
  <c r="K81" i="1"/>
  <c r="L81" i="1" s="1"/>
  <c r="I82" i="1"/>
  <c r="J81" i="1"/>
  <c r="K15" i="1"/>
  <c r="L15" i="1" s="1"/>
  <c r="I16" i="1"/>
  <c r="J15" i="1"/>
  <c r="M14" i="1"/>
  <c r="K293" i="1" l="1"/>
  <c r="L293" i="1" s="1"/>
  <c r="I294" i="1"/>
  <c r="J293" i="1"/>
  <c r="M292" i="1"/>
  <c r="K82" i="1"/>
  <c r="L82" i="1" s="1"/>
  <c r="I83" i="1"/>
  <c r="J82" i="1"/>
  <c r="M81" i="1"/>
  <c r="M15" i="1"/>
  <c r="J16" i="1"/>
  <c r="K16" i="1"/>
  <c r="L16" i="1" s="1"/>
  <c r="I17" i="1"/>
  <c r="L294" i="1" l="1"/>
  <c r="J294" i="1"/>
  <c r="M294" i="1" s="1"/>
  <c r="I295" i="1"/>
  <c r="K294" i="1"/>
  <c r="M293" i="1"/>
  <c r="L83" i="1"/>
  <c r="M82" i="1"/>
  <c r="K83" i="1"/>
  <c r="I84" i="1"/>
  <c r="J83" i="1"/>
  <c r="M83" i="1" s="1"/>
  <c r="I18" i="1"/>
  <c r="J17" i="1"/>
  <c r="K17" i="1"/>
  <c r="L17" i="1" s="1"/>
  <c r="M16" i="1"/>
  <c r="K295" i="1" l="1"/>
  <c r="L295" i="1" s="1"/>
  <c r="I296" i="1"/>
  <c r="J295" i="1"/>
  <c r="K84" i="1"/>
  <c r="L84" i="1" s="1"/>
  <c r="I85" i="1"/>
  <c r="J84" i="1"/>
  <c r="J18" i="1"/>
  <c r="K18" i="1"/>
  <c r="L18" i="1" s="1"/>
  <c r="I19" i="1"/>
  <c r="M17" i="1"/>
  <c r="M295" i="1" l="1"/>
  <c r="J296" i="1"/>
  <c r="I297" i="1"/>
  <c r="K296" i="1"/>
  <c r="L296" i="1" s="1"/>
  <c r="L85" i="1"/>
  <c r="M84" i="1"/>
  <c r="K85" i="1"/>
  <c r="I86" i="1"/>
  <c r="J85" i="1"/>
  <c r="M85" i="1" s="1"/>
  <c r="M18" i="1"/>
  <c r="K19" i="1"/>
  <c r="L19" i="1" s="1"/>
  <c r="J19" i="1"/>
  <c r="I20" i="1"/>
  <c r="K297" i="1" l="1"/>
  <c r="L297" i="1" s="1"/>
  <c r="I298" i="1"/>
  <c r="J297" i="1"/>
  <c r="M296" i="1"/>
  <c r="K86" i="1"/>
  <c r="L86" i="1" s="1"/>
  <c r="I87" i="1"/>
  <c r="J86" i="1"/>
  <c r="J20" i="1"/>
  <c r="K20" i="1"/>
  <c r="L20" i="1" s="1"/>
  <c r="I21" i="1"/>
  <c r="M19" i="1"/>
  <c r="M297" i="1" l="1"/>
  <c r="J298" i="1"/>
  <c r="I299" i="1"/>
  <c r="K298" i="1"/>
  <c r="L298" i="1" s="1"/>
  <c r="L87" i="1"/>
  <c r="M86" i="1"/>
  <c r="K87" i="1"/>
  <c r="I88" i="1"/>
  <c r="J87" i="1"/>
  <c r="M87" i="1" s="1"/>
  <c r="I22" i="1"/>
  <c r="I23" i="1" s="1"/>
  <c r="J21" i="1"/>
  <c r="K21" i="1"/>
  <c r="L21" i="1" s="1"/>
  <c r="M20" i="1"/>
  <c r="K299" i="1" l="1"/>
  <c r="L299" i="1" s="1"/>
  <c r="I300" i="1"/>
  <c r="J299" i="1"/>
  <c r="M298" i="1"/>
  <c r="L88" i="1"/>
  <c r="K88" i="1"/>
  <c r="I89" i="1"/>
  <c r="J88" i="1"/>
  <c r="K23" i="1"/>
  <c r="J23" i="1"/>
  <c r="I24" i="1"/>
  <c r="J22" i="1"/>
  <c r="K22" i="1"/>
  <c r="L22" i="1" s="1"/>
  <c r="L23" i="1" s="1"/>
  <c r="M21" i="1"/>
  <c r="M299" i="1" l="1"/>
  <c r="J300" i="1"/>
  <c r="K300" i="1"/>
  <c r="L300" i="1" s="1"/>
  <c r="I301" i="1"/>
  <c r="M88" i="1"/>
  <c r="K89" i="1"/>
  <c r="L89" i="1" s="1"/>
  <c r="I90" i="1"/>
  <c r="J89" i="1"/>
  <c r="M23" i="1"/>
  <c r="J24" i="1"/>
  <c r="K24" i="1"/>
  <c r="L24" i="1" s="1"/>
  <c r="I25" i="1"/>
  <c r="M22" i="1"/>
  <c r="M300" i="1" l="1"/>
  <c r="K301" i="1"/>
  <c r="L301" i="1" s="1"/>
  <c r="I302" i="1"/>
  <c r="J301" i="1"/>
  <c r="K90" i="1"/>
  <c r="L90" i="1" s="1"/>
  <c r="I91" i="1"/>
  <c r="J90" i="1"/>
  <c r="M89" i="1"/>
  <c r="I26" i="1"/>
  <c r="J25" i="1"/>
  <c r="K25" i="1"/>
  <c r="L25" i="1" s="1"/>
  <c r="M24" i="1"/>
  <c r="J302" i="1" l="1"/>
  <c r="I303" i="1"/>
  <c r="K302" i="1"/>
  <c r="L302" i="1" s="1"/>
  <c r="M301" i="1"/>
  <c r="M90" i="1"/>
  <c r="K91" i="1"/>
  <c r="L91" i="1" s="1"/>
  <c r="I92" i="1"/>
  <c r="J91" i="1"/>
  <c r="M25" i="1"/>
  <c r="J26" i="1"/>
  <c r="I27" i="1"/>
  <c r="K26" i="1"/>
  <c r="L26" i="1" s="1"/>
  <c r="K303" i="1" l="1"/>
  <c r="L303" i="1" s="1"/>
  <c r="I304" i="1"/>
  <c r="J303" i="1"/>
  <c r="M302" i="1"/>
  <c r="K92" i="1"/>
  <c r="L92" i="1" s="1"/>
  <c r="I93" i="1"/>
  <c r="J92" i="1"/>
  <c r="M91" i="1"/>
  <c r="J27" i="1"/>
  <c r="K27" i="1"/>
  <c r="L27" i="1" s="1"/>
  <c r="I28" i="1"/>
  <c r="M26" i="1"/>
  <c r="J304" i="1" l="1"/>
  <c r="I305" i="1"/>
  <c r="K304" i="1"/>
  <c r="L304" i="1" s="1"/>
  <c r="M303" i="1"/>
  <c r="K93" i="1"/>
  <c r="L93" i="1" s="1"/>
  <c r="J93" i="1"/>
  <c r="I94" i="1"/>
  <c r="M92" i="1"/>
  <c r="J28" i="1"/>
  <c r="K28" i="1"/>
  <c r="L28" i="1" s="1"/>
  <c r="I29" i="1"/>
  <c r="M27" i="1"/>
  <c r="K305" i="1" l="1"/>
  <c r="L305" i="1" s="1"/>
  <c r="I306" i="1"/>
  <c r="J305" i="1"/>
  <c r="M304" i="1"/>
  <c r="K94" i="1"/>
  <c r="L94" i="1" s="1"/>
  <c r="I95" i="1"/>
  <c r="J94" i="1"/>
  <c r="M93" i="1"/>
  <c r="M28" i="1"/>
  <c r="K29" i="1"/>
  <c r="L29" i="1" s="1"/>
  <c r="I30" i="1"/>
  <c r="I31" i="1" s="1"/>
  <c r="J29" i="1"/>
  <c r="J306" i="1" l="1"/>
  <c r="I307" i="1"/>
  <c r="K306" i="1"/>
  <c r="L306" i="1" s="1"/>
  <c r="M305" i="1"/>
  <c r="M94" i="1"/>
  <c r="J95" i="1"/>
  <c r="I96" i="1"/>
  <c r="K95" i="1"/>
  <c r="L95" i="1" s="1"/>
  <c r="K31" i="1"/>
  <c r="J31" i="1"/>
  <c r="I32" i="1"/>
  <c r="M29" i="1"/>
  <c r="J30" i="1"/>
  <c r="K30" i="1"/>
  <c r="L30" i="1" s="1"/>
  <c r="K307" i="1" l="1"/>
  <c r="L307" i="1" s="1"/>
  <c r="I308" i="1"/>
  <c r="J307" i="1"/>
  <c r="M306" i="1"/>
  <c r="K96" i="1"/>
  <c r="L96" i="1" s="1"/>
  <c r="I97" i="1"/>
  <c r="J96" i="1"/>
  <c r="M95" i="1"/>
  <c r="L31" i="1"/>
  <c r="M31" i="1"/>
  <c r="K32" i="1"/>
  <c r="L32" i="1" s="1"/>
  <c r="J32" i="1"/>
  <c r="I33" i="1"/>
  <c r="M30" i="1"/>
  <c r="J308" i="1" l="1"/>
  <c r="K308" i="1"/>
  <c r="L308" i="1" s="1"/>
  <c r="I309" i="1"/>
  <c r="M307" i="1"/>
  <c r="J97" i="1"/>
  <c r="I98" i="1"/>
  <c r="K97" i="1"/>
  <c r="L97" i="1" s="1"/>
  <c r="M96" i="1"/>
  <c r="K33" i="1"/>
  <c r="L33" i="1" s="1"/>
  <c r="I34" i="1"/>
  <c r="J33" i="1"/>
  <c r="M32" i="1"/>
  <c r="K309" i="1" l="1"/>
  <c r="L309" i="1" s="1"/>
  <c r="I310" i="1"/>
  <c r="J309" i="1"/>
  <c r="M308" i="1"/>
  <c r="K98" i="1"/>
  <c r="L98" i="1" s="1"/>
  <c r="I99" i="1"/>
  <c r="J98" i="1"/>
  <c r="M97" i="1"/>
  <c r="I35" i="1"/>
  <c r="J34" i="1"/>
  <c r="K34" i="1"/>
  <c r="L34" i="1" s="1"/>
  <c r="M33" i="1"/>
  <c r="J310" i="1" l="1"/>
  <c r="I311" i="1"/>
  <c r="K310" i="1"/>
  <c r="L310" i="1" s="1"/>
  <c r="M309" i="1"/>
  <c r="M98" i="1"/>
  <c r="K99" i="1"/>
  <c r="L99" i="1" s="1"/>
  <c r="I100" i="1"/>
  <c r="J99" i="1"/>
  <c r="M34" i="1"/>
  <c r="J35" i="1"/>
  <c r="K35" i="1"/>
  <c r="L35" i="1" s="1"/>
  <c r="I36" i="1"/>
  <c r="K311" i="1" l="1"/>
  <c r="L311" i="1" s="1"/>
  <c r="I312" i="1"/>
  <c r="J311" i="1"/>
  <c r="M310" i="1"/>
  <c r="K100" i="1"/>
  <c r="L100" i="1" s="1"/>
  <c r="I101" i="1"/>
  <c r="J100" i="1"/>
  <c r="M99" i="1"/>
  <c r="M35" i="1"/>
  <c r="K36" i="1"/>
  <c r="L36" i="1" s="1"/>
  <c r="I37" i="1"/>
  <c r="J36" i="1"/>
  <c r="L312" i="1" l="1"/>
  <c r="J312" i="1"/>
  <c r="I313" i="1"/>
  <c r="K312" i="1"/>
  <c r="M311" i="1"/>
  <c r="K101" i="1"/>
  <c r="L101" i="1" s="1"/>
  <c r="J101" i="1"/>
  <c r="I102" i="1"/>
  <c r="M100" i="1"/>
  <c r="L37" i="1"/>
  <c r="M36" i="1"/>
  <c r="J37" i="1"/>
  <c r="K37" i="1"/>
  <c r="I38" i="1"/>
  <c r="K313" i="1" l="1"/>
  <c r="L313" i="1" s="1"/>
  <c r="I314" i="1"/>
  <c r="J313" i="1"/>
  <c r="M312" i="1"/>
  <c r="K102" i="1"/>
  <c r="L102" i="1" s="1"/>
  <c r="I103" i="1"/>
  <c r="J102" i="1"/>
  <c r="M101" i="1"/>
  <c r="I39" i="1"/>
  <c r="J38" i="1"/>
  <c r="K38" i="1"/>
  <c r="L38" i="1" s="1"/>
  <c r="M37" i="1"/>
  <c r="J314" i="1" l="1"/>
  <c r="I315" i="1"/>
  <c r="K314" i="1"/>
  <c r="L314" i="1" s="1"/>
  <c r="M313" i="1"/>
  <c r="M102" i="1"/>
  <c r="K103" i="1"/>
  <c r="L103" i="1" s="1"/>
  <c r="I104" i="1"/>
  <c r="J103" i="1"/>
  <c r="M38" i="1"/>
  <c r="K39" i="1"/>
  <c r="L39" i="1" s="1"/>
  <c r="I40" i="1"/>
  <c r="J39" i="1"/>
  <c r="K315" i="1" l="1"/>
  <c r="L315" i="1" s="1"/>
  <c r="I316" i="1"/>
  <c r="J315" i="1"/>
  <c r="M314" i="1"/>
  <c r="M103" i="1"/>
  <c r="K104" i="1"/>
  <c r="L104" i="1" s="1"/>
  <c r="I105" i="1"/>
  <c r="J104" i="1"/>
  <c r="I41" i="1"/>
  <c r="J40" i="1"/>
  <c r="K40" i="1"/>
  <c r="L40" i="1" s="1"/>
  <c r="M39" i="1"/>
  <c r="J316" i="1" l="1"/>
  <c r="K316" i="1"/>
  <c r="L316" i="1" s="1"/>
  <c r="I317" i="1"/>
  <c r="M315" i="1"/>
  <c r="J105" i="1"/>
  <c r="I106" i="1"/>
  <c r="K105" i="1"/>
  <c r="L105" i="1" s="1"/>
  <c r="M104" i="1"/>
  <c r="M40" i="1"/>
  <c r="J41" i="1"/>
  <c r="K41" i="1"/>
  <c r="L41" i="1" s="1"/>
  <c r="I42" i="1"/>
  <c r="K317" i="1" l="1"/>
  <c r="L317" i="1" s="1"/>
  <c r="I318" i="1"/>
  <c r="J317" i="1"/>
  <c r="M316" i="1"/>
  <c r="K106" i="1"/>
  <c r="L106" i="1" s="1"/>
  <c r="I107" i="1"/>
  <c r="J106" i="1"/>
  <c r="M105" i="1"/>
  <c r="M41" i="1"/>
  <c r="K42" i="1"/>
  <c r="L42" i="1" s="1"/>
  <c r="I43" i="1"/>
  <c r="J42" i="1"/>
  <c r="J318" i="1" l="1"/>
  <c r="I319" i="1"/>
  <c r="K318" i="1"/>
  <c r="L318" i="1" s="1"/>
  <c r="M317" i="1"/>
  <c r="M106" i="1"/>
  <c r="J107" i="1"/>
  <c r="I108" i="1"/>
  <c r="K107" i="1"/>
  <c r="L107" i="1" s="1"/>
  <c r="I44" i="1"/>
  <c r="J43" i="1"/>
  <c r="K43" i="1"/>
  <c r="L43" i="1" s="1"/>
  <c r="M42" i="1"/>
  <c r="K319" i="1" l="1"/>
  <c r="L319" i="1" s="1"/>
  <c r="I320" i="1"/>
  <c r="J319" i="1"/>
  <c r="M318" i="1"/>
  <c r="L108" i="1"/>
  <c r="K108" i="1"/>
  <c r="I109" i="1"/>
  <c r="J108" i="1"/>
  <c r="M108" i="1" s="1"/>
  <c r="M107" i="1"/>
  <c r="M43" i="1"/>
  <c r="J44" i="1"/>
  <c r="K44" i="1"/>
  <c r="L44" i="1" s="1"/>
  <c r="I45" i="1"/>
  <c r="J320" i="1" l="1"/>
  <c r="I321" i="1"/>
  <c r="K320" i="1"/>
  <c r="L320" i="1" s="1"/>
  <c r="M319" i="1"/>
  <c r="I110" i="1"/>
  <c r="J109" i="1"/>
  <c r="K109" i="1"/>
  <c r="L109" i="1"/>
  <c r="M44" i="1"/>
  <c r="J45" i="1"/>
  <c r="K45" i="1"/>
  <c r="L45" i="1" s="1"/>
  <c r="I46" i="1"/>
  <c r="K321" i="1" l="1"/>
  <c r="L321" i="1" s="1"/>
  <c r="I322" i="1"/>
  <c r="J321" i="1"/>
  <c r="M320" i="1"/>
  <c r="K110" i="1"/>
  <c r="L110" i="1" s="1"/>
  <c r="I111" i="1"/>
  <c r="J110" i="1"/>
  <c r="M109" i="1"/>
  <c r="M45" i="1"/>
  <c r="K46" i="1"/>
  <c r="L46" i="1" s="1"/>
  <c r="I47" i="1"/>
  <c r="J46" i="1"/>
  <c r="J322" i="1" l="1"/>
  <c r="I323" i="1"/>
  <c r="K322" i="1"/>
  <c r="L322" i="1" s="1"/>
  <c r="M321" i="1"/>
  <c r="L111" i="1"/>
  <c r="M110" i="1"/>
  <c r="K111" i="1"/>
  <c r="J111" i="1"/>
  <c r="I112" i="1"/>
  <c r="J47" i="1"/>
  <c r="K47" i="1"/>
  <c r="L47" i="1" s="1"/>
  <c r="I48" i="1"/>
  <c r="M46" i="1"/>
  <c r="K323" i="1" l="1"/>
  <c r="L323" i="1" s="1"/>
  <c r="I324" i="1"/>
  <c r="J323" i="1"/>
  <c r="M322" i="1"/>
  <c r="K112" i="1"/>
  <c r="I113" i="1"/>
  <c r="J112" i="1"/>
  <c r="M111" i="1"/>
  <c r="L112" i="1"/>
  <c r="I49" i="1"/>
  <c r="J48" i="1"/>
  <c r="K48" i="1"/>
  <c r="L48" i="1" s="1"/>
  <c r="M47" i="1"/>
  <c r="J324" i="1" l="1"/>
  <c r="K324" i="1"/>
  <c r="L324" i="1" s="1"/>
  <c r="I325" i="1"/>
  <c r="M323" i="1"/>
  <c r="M112" i="1"/>
  <c r="J113" i="1"/>
  <c r="I114" i="1"/>
  <c r="K113" i="1"/>
  <c r="L113" i="1" s="1"/>
  <c r="M48" i="1"/>
  <c r="K49" i="1"/>
  <c r="L49" i="1" s="1"/>
  <c r="I50" i="1"/>
  <c r="J49" i="1"/>
  <c r="K325" i="1" l="1"/>
  <c r="L325" i="1" s="1"/>
  <c r="I326" i="1"/>
  <c r="J325" i="1"/>
  <c r="M324" i="1"/>
  <c r="K114" i="1"/>
  <c r="L114" i="1" s="1"/>
  <c r="I115" i="1"/>
  <c r="J114" i="1"/>
  <c r="M113" i="1"/>
  <c r="J50" i="1"/>
  <c r="K50" i="1"/>
  <c r="L50" i="1" s="1"/>
  <c r="I51" i="1"/>
  <c r="M49" i="1"/>
  <c r="M325" i="1" l="1"/>
  <c r="J326" i="1"/>
  <c r="I327" i="1"/>
  <c r="K326" i="1"/>
  <c r="L326" i="1" s="1"/>
  <c r="M114" i="1"/>
  <c r="J115" i="1"/>
  <c r="I116" i="1"/>
  <c r="K115" i="1"/>
  <c r="L115" i="1" s="1"/>
  <c r="K51" i="1"/>
  <c r="L51" i="1" s="1"/>
  <c r="I52" i="1"/>
  <c r="J51" i="1"/>
  <c r="M51" i="1" s="1"/>
  <c r="M50" i="1"/>
  <c r="K327" i="1" l="1"/>
  <c r="L327" i="1" s="1"/>
  <c r="I328" i="1"/>
  <c r="J327" i="1"/>
  <c r="M326" i="1"/>
  <c r="K116" i="1"/>
  <c r="L116" i="1" s="1"/>
  <c r="I117" i="1"/>
  <c r="J116" i="1"/>
  <c r="M115" i="1"/>
  <c r="J52" i="1"/>
  <c r="K52" i="1"/>
  <c r="L52" i="1" s="1"/>
  <c r="I53" i="1"/>
  <c r="J328" i="1" l="1"/>
  <c r="I329" i="1"/>
  <c r="K328" i="1"/>
  <c r="L328" i="1" s="1"/>
  <c r="M327" i="1"/>
  <c r="M116" i="1"/>
  <c r="I118" i="1"/>
  <c r="J117" i="1"/>
  <c r="K117" i="1"/>
  <c r="L117" i="1" s="1"/>
  <c r="I54" i="1"/>
  <c r="J53" i="1"/>
  <c r="K53" i="1"/>
  <c r="L53" i="1" s="1"/>
  <c r="M52" i="1"/>
  <c r="K329" i="1" l="1"/>
  <c r="L329" i="1" s="1"/>
  <c r="I330" i="1"/>
  <c r="J329" i="1"/>
  <c r="M328" i="1"/>
  <c r="L118" i="1"/>
  <c r="M117" i="1"/>
  <c r="K118" i="1"/>
  <c r="I119" i="1"/>
  <c r="J118" i="1"/>
  <c r="M53" i="1"/>
  <c r="J54" i="1"/>
  <c r="K54" i="1"/>
  <c r="L54" i="1" s="1"/>
  <c r="I55" i="1"/>
  <c r="J330" i="1" l="1"/>
  <c r="K330" i="1"/>
  <c r="L330" i="1" s="1"/>
  <c r="M329" i="1"/>
  <c r="M118" i="1"/>
  <c r="K119" i="1"/>
  <c r="L119" i="1" s="1"/>
  <c r="I120" i="1"/>
  <c r="J119" i="1"/>
  <c r="M54" i="1"/>
  <c r="K55" i="1"/>
  <c r="L55" i="1" s="1"/>
  <c r="I56" i="1"/>
  <c r="J55" i="1"/>
  <c r="M330" i="1" l="1"/>
  <c r="L120" i="1"/>
  <c r="M119" i="1"/>
  <c r="K120" i="1"/>
  <c r="I121" i="1"/>
  <c r="J120" i="1"/>
  <c r="M120" i="1" s="1"/>
  <c r="K56" i="1"/>
  <c r="L56" i="1" s="1"/>
  <c r="I57" i="1"/>
  <c r="J56" i="1"/>
  <c r="M56" i="1" s="1"/>
  <c r="M55" i="1"/>
  <c r="L121" i="1" l="1"/>
  <c r="J121" i="1"/>
  <c r="M121" i="1" s="1"/>
  <c r="I122" i="1"/>
  <c r="K121" i="1"/>
  <c r="I58" i="1"/>
  <c r="J57" i="1"/>
  <c r="K57" i="1"/>
  <c r="L57" i="1" s="1"/>
  <c r="K122" i="1" l="1"/>
  <c r="L122" i="1" s="1"/>
  <c r="I123" i="1"/>
  <c r="J122" i="1"/>
  <c r="M57" i="1"/>
  <c r="J58" i="1"/>
  <c r="K58" i="1"/>
  <c r="L58" i="1" s="1"/>
  <c r="I59" i="1"/>
  <c r="L123" i="1" l="1"/>
  <c r="M122" i="1"/>
  <c r="K123" i="1"/>
  <c r="J123" i="1"/>
  <c r="M123" i="1" s="1"/>
  <c r="I124" i="1"/>
  <c r="M58" i="1"/>
  <c r="K59" i="1"/>
  <c r="L59" i="1" s="1"/>
  <c r="I60" i="1"/>
  <c r="J59" i="1"/>
  <c r="K124" i="1" l="1"/>
  <c r="L124" i="1" s="1"/>
  <c r="I125" i="1"/>
  <c r="J124" i="1"/>
  <c r="J60" i="1"/>
  <c r="K60" i="1"/>
  <c r="L60" i="1" s="1"/>
  <c r="I61" i="1"/>
  <c r="M59" i="1"/>
  <c r="K125" i="1" l="1"/>
  <c r="L125" i="1" s="1"/>
  <c r="I126" i="1"/>
  <c r="J125" i="1"/>
  <c r="M124" i="1"/>
  <c r="I62" i="1"/>
  <c r="J61" i="1"/>
  <c r="K61" i="1"/>
  <c r="L61" i="1" s="1"/>
  <c r="M60" i="1"/>
  <c r="L126" i="1" l="1"/>
  <c r="M125" i="1"/>
  <c r="K126" i="1"/>
  <c r="I127" i="1"/>
  <c r="J126" i="1"/>
  <c r="M126" i="1" s="1"/>
  <c r="M61" i="1"/>
  <c r="K62" i="1"/>
  <c r="L62" i="1" s="1"/>
  <c r="I63" i="1"/>
  <c r="J62" i="1"/>
  <c r="K127" i="1" l="1"/>
  <c r="L127" i="1" s="1"/>
  <c r="I128" i="1"/>
  <c r="J127" i="1"/>
  <c r="K63" i="1"/>
  <c r="L63" i="1" s="1"/>
  <c r="I64" i="1"/>
  <c r="J63" i="1"/>
  <c r="M63" i="1" s="1"/>
  <c r="M62" i="1"/>
  <c r="L128" i="1" l="1"/>
  <c r="M127" i="1"/>
  <c r="K128" i="1"/>
  <c r="J128" i="1"/>
  <c r="I129" i="1"/>
  <c r="J64" i="1"/>
  <c r="K64" i="1"/>
  <c r="L64" i="1" s="1"/>
  <c r="I65" i="1"/>
  <c r="J129" i="1" l="1"/>
  <c r="I130" i="1"/>
  <c r="K129" i="1"/>
  <c r="L129" i="1" s="1"/>
  <c r="M128" i="1"/>
  <c r="K65" i="1"/>
  <c r="L65" i="1" s="1"/>
  <c r="I66" i="1"/>
  <c r="J65" i="1"/>
  <c r="M65" i="1" s="1"/>
  <c r="M64" i="1"/>
  <c r="M129" i="1" l="1"/>
  <c r="K130" i="1"/>
  <c r="L130" i="1" s="1"/>
  <c r="I131" i="1"/>
  <c r="J130" i="1"/>
  <c r="K66" i="1"/>
  <c r="L66" i="1" s="1"/>
  <c r="I67" i="1"/>
  <c r="J66" i="1"/>
  <c r="M66" i="1" s="1"/>
  <c r="J131" i="1" l="1"/>
  <c r="I132" i="1"/>
  <c r="K131" i="1"/>
  <c r="L131" i="1" s="1"/>
  <c r="M130" i="1"/>
  <c r="J67" i="1"/>
  <c r="K67" i="1"/>
  <c r="L67" i="1" s="1"/>
  <c r="I68" i="1"/>
  <c r="L132" i="1" l="1"/>
  <c r="K132" i="1"/>
  <c r="I133" i="1"/>
  <c r="J132" i="1"/>
  <c r="M131" i="1"/>
  <c r="K68" i="1"/>
  <c r="L68" i="1" s="1"/>
  <c r="I69" i="1"/>
  <c r="J68" i="1"/>
  <c r="M68" i="1" s="1"/>
  <c r="M67" i="1"/>
  <c r="L133" i="1" l="1"/>
  <c r="M132" i="1"/>
  <c r="K133" i="1"/>
  <c r="J133" i="1"/>
  <c r="M133" i="1" s="1"/>
  <c r="I134" i="1"/>
  <c r="K69" i="1"/>
  <c r="L69" i="1" s="1"/>
  <c r="I70" i="1"/>
  <c r="J69" i="1"/>
  <c r="M69" i="1" s="1"/>
  <c r="K134" i="1" l="1"/>
  <c r="L134" i="1" s="1"/>
  <c r="I135" i="1"/>
  <c r="J134" i="1"/>
  <c r="J70" i="1"/>
  <c r="K70" i="1"/>
  <c r="L70" i="1" s="1"/>
  <c r="M134" i="1" l="1"/>
  <c r="J135" i="1"/>
  <c r="I136" i="1"/>
  <c r="K135" i="1"/>
  <c r="L135" i="1" s="1"/>
  <c r="K71" i="1"/>
  <c r="L71" i="1" s="1"/>
  <c r="J71" i="1"/>
  <c r="M71" i="1" s="1"/>
  <c r="M70" i="1"/>
  <c r="K136" i="1" l="1"/>
  <c r="L136" i="1" s="1"/>
  <c r="I137" i="1"/>
  <c r="J136" i="1"/>
  <c r="M135" i="1"/>
  <c r="M136" i="1" l="1"/>
  <c r="J137" i="1"/>
  <c r="I138" i="1"/>
  <c r="K137" i="1"/>
  <c r="L137" i="1" s="1"/>
  <c r="M137" i="1" l="1"/>
  <c r="K138" i="1"/>
  <c r="L138" i="1" s="1"/>
  <c r="I139" i="1"/>
  <c r="J138" i="1"/>
  <c r="J139" i="1" l="1"/>
  <c r="I140" i="1"/>
  <c r="K139" i="1"/>
  <c r="L139" i="1" s="1"/>
  <c r="M138" i="1"/>
  <c r="K140" i="1" l="1"/>
  <c r="L140" i="1" s="1"/>
  <c r="I141" i="1"/>
  <c r="J140" i="1"/>
  <c r="M139" i="1"/>
  <c r="M140" i="1" l="1"/>
  <c r="K141" i="1"/>
  <c r="L141" i="1" s="1"/>
  <c r="J141" i="1"/>
  <c r="I142" i="1"/>
  <c r="M141" i="1" l="1"/>
  <c r="K142" i="1"/>
  <c r="L142" i="1" s="1"/>
  <c r="I143" i="1"/>
  <c r="J142" i="1"/>
  <c r="J143" i="1" l="1"/>
  <c r="I144" i="1"/>
  <c r="K143" i="1"/>
  <c r="L143" i="1" s="1"/>
  <c r="M142" i="1"/>
  <c r="K144" i="1" l="1"/>
  <c r="L144" i="1" s="1"/>
  <c r="I145" i="1"/>
  <c r="J144" i="1"/>
  <c r="M143" i="1"/>
  <c r="M144" i="1" l="1"/>
  <c r="J145" i="1"/>
  <c r="I146" i="1"/>
  <c r="K145" i="1"/>
  <c r="L145" i="1" s="1"/>
  <c r="M145" i="1" l="1"/>
  <c r="K146" i="1"/>
  <c r="L146" i="1" s="1"/>
  <c r="I147" i="1"/>
  <c r="J146" i="1"/>
  <c r="J147" i="1" l="1"/>
  <c r="I148" i="1"/>
  <c r="K147" i="1"/>
  <c r="L147" i="1" s="1"/>
  <c r="M146" i="1"/>
  <c r="K148" i="1" l="1"/>
  <c r="L148" i="1" s="1"/>
  <c r="I149" i="1"/>
  <c r="J148" i="1"/>
  <c r="M147" i="1"/>
  <c r="M148" i="1" l="1"/>
  <c r="K149" i="1"/>
  <c r="L149" i="1" s="1"/>
  <c r="I150" i="1"/>
  <c r="J149" i="1"/>
  <c r="K150" i="1" l="1"/>
  <c r="L150" i="1" s="1"/>
  <c r="I151" i="1"/>
  <c r="J150" i="1"/>
  <c r="M149" i="1"/>
  <c r="M150" i="1" l="1"/>
  <c r="J151" i="1"/>
  <c r="I152" i="1"/>
  <c r="K151" i="1"/>
  <c r="L151" i="1" s="1"/>
  <c r="M151" i="1" l="1"/>
  <c r="K152" i="1"/>
  <c r="L152" i="1" s="1"/>
  <c r="I153" i="1"/>
  <c r="J152" i="1"/>
  <c r="J153" i="1" l="1"/>
  <c r="I154" i="1"/>
  <c r="K153" i="1"/>
  <c r="L153" i="1" s="1"/>
  <c r="M152" i="1"/>
  <c r="K154" i="1" l="1"/>
  <c r="L154" i="1" s="1"/>
  <c r="I155" i="1"/>
  <c r="J154" i="1"/>
  <c r="M153" i="1"/>
  <c r="M154" i="1" l="1"/>
  <c r="J155" i="1"/>
  <c r="I156" i="1"/>
  <c r="K155" i="1"/>
  <c r="L155" i="1" s="1"/>
  <c r="M155" i="1" l="1"/>
  <c r="K156" i="1"/>
  <c r="L156" i="1" s="1"/>
  <c r="J156" i="1"/>
  <c r="I157" i="1"/>
  <c r="M156" i="1" l="1"/>
  <c r="J157" i="1"/>
  <c r="K157" i="1"/>
  <c r="L157" i="1" s="1"/>
  <c r="I158" i="1"/>
  <c r="M157" i="1" l="1"/>
  <c r="J158" i="1"/>
  <c r="K158" i="1"/>
  <c r="L158" i="1" s="1"/>
  <c r="I159" i="1"/>
  <c r="M158" i="1" l="1"/>
  <c r="J159" i="1"/>
  <c r="K159" i="1"/>
  <c r="L159" i="1" s="1"/>
  <c r="I160" i="1"/>
  <c r="M159" i="1" l="1"/>
  <c r="J160" i="1"/>
  <c r="I161" i="1"/>
  <c r="K160" i="1"/>
  <c r="L160" i="1" s="1"/>
  <c r="M160" i="1" l="1"/>
  <c r="J161" i="1"/>
  <c r="K161" i="1"/>
  <c r="L161" i="1" s="1"/>
  <c r="I162" i="1"/>
  <c r="M161" i="1" l="1"/>
  <c r="J162" i="1"/>
  <c r="I163" i="1"/>
  <c r="K162" i="1"/>
  <c r="L162" i="1" s="1"/>
  <c r="M162" i="1" l="1"/>
  <c r="J163" i="1"/>
  <c r="K163" i="1"/>
  <c r="L163" i="1" s="1"/>
  <c r="I164" i="1"/>
  <c r="M163" i="1" l="1"/>
  <c r="J164" i="1"/>
  <c r="K164" i="1"/>
  <c r="L164" i="1" s="1"/>
  <c r="I165" i="1"/>
  <c r="M164" i="1" l="1"/>
  <c r="J165" i="1"/>
  <c r="K165" i="1"/>
  <c r="L165" i="1" s="1"/>
  <c r="I166" i="1"/>
  <c r="M165" i="1" l="1"/>
  <c r="J166" i="1"/>
  <c r="K166" i="1"/>
  <c r="L166" i="1" s="1"/>
  <c r="I167" i="1"/>
  <c r="M166" i="1" l="1"/>
  <c r="J167" i="1"/>
  <c r="K167" i="1"/>
  <c r="L167" i="1" s="1"/>
  <c r="I168" i="1"/>
  <c r="M167" i="1" l="1"/>
  <c r="J168" i="1"/>
  <c r="I169" i="1"/>
  <c r="K168" i="1"/>
  <c r="L168" i="1" s="1"/>
  <c r="M168" i="1" l="1"/>
  <c r="J169" i="1"/>
  <c r="K169" i="1"/>
  <c r="L169" i="1" s="1"/>
  <c r="I170" i="1"/>
  <c r="M169" i="1" l="1"/>
  <c r="J170" i="1"/>
  <c r="I171" i="1"/>
  <c r="K170" i="1"/>
  <c r="L170" i="1" s="1"/>
  <c r="M170" i="1" l="1"/>
  <c r="J171" i="1"/>
  <c r="K171" i="1"/>
  <c r="L171" i="1" s="1"/>
  <c r="I172" i="1"/>
  <c r="M171" i="1" l="1"/>
  <c r="J172" i="1"/>
  <c r="K172" i="1"/>
  <c r="L172" i="1" s="1"/>
  <c r="I173" i="1"/>
  <c r="M172" i="1" l="1"/>
  <c r="J173" i="1"/>
  <c r="K173" i="1"/>
  <c r="L173" i="1" s="1"/>
  <c r="I174" i="1"/>
  <c r="M173" i="1" l="1"/>
  <c r="J174" i="1"/>
  <c r="K174" i="1"/>
  <c r="L174" i="1" s="1"/>
  <c r="I175" i="1"/>
  <c r="M174" i="1" l="1"/>
  <c r="J175" i="1"/>
  <c r="K175" i="1"/>
  <c r="L175" i="1" s="1"/>
  <c r="I176" i="1"/>
  <c r="M175" i="1" l="1"/>
  <c r="J176" i="1"/>
  <c r="I177" i="1"/>
  <c r="K176" i="1"/>
  <c r="L176" i="1" s="1"/>
  <c r="M176" i="1" l="1"/>
  <c r="J177" i="1"/>
  <c r="K177" i="1"/>
  <c r="L177" i="1" s="1"/>
  <c r="I178" i="1"/>
  <c r="M177" i="1" l="1"/>
  <c r="J178" i="1"/>
  <c r="I179" i="1"/>
  <c r="K178" i="1"/>
  <c r="L178" i="1" s="1"/>
  <c r="M178" i="1" l="1"/>
  <c r="J179" i="1"/>
  <c r="K179" i="1"/>
  <c r="L179" i="1" s="1"/>
  <c r="I180" i="1"/>
  <c r="M179" i="1" l="1"/>
  <c r="J180" i="1"/>
  <c r="K180" i="1"/>
  <c r="L180" i="1" s="1"/>
  <c r="I181" i="1"/>
  <c r="M180" i="1" l="1"/>
  <c r="J181" i="1"/>
  <c r="K181" i="1"/>
  <c r="L181" i="1" s="1"/>
  <c r="I182" i="1"/>
  <c r="M181" i="1" l="1"/>
  <c r="J182" i="1"/>
  <c r="K182" i="1"/>
  <c r="L182" i="1" s="1"/>
  <c r="I183" i="1"/>
  <c r="M182" i="1" l="1"/>
  <c r="J183" i="1"/>
  <c r="K183" i="1"/>
  <c r="L183" i="1" s="1"/>
  <c r="I184" i="1"/>
  <c r="M183" i="1" l="1"/>
  <c r="J184" i="1"/>
  <c r="I185" i="1"/>
  <c r="K184" i="1"/>
  <c r="L184" i="1" s="1"/>
  <c r="M184" i="1" l="1"/>
  <c r="J185" i="1"/>
  <c r="K185" i="1"/>
  <c r="L185" i="1" s="1"/>
  <c r="I186" i="1"/>
  <c r="M185" i="1" l="1"/>
  <c r="J186" i="1"/>
  <c r="I187" i="1"/>
  <c r="K186" i="1"/>
  <c r="L186" i="1" s="1"/>
  <c r="M186" i="1" l="1"/>
  <c r="J187" i="1"/>
  <c r="K187" i="1"/>
  <c r="L187" i="1" s="1"/>
  <c r="I188" i="1"/>
  <c r="M187" i="1" l="1"/>
  <c r="J188" i="1"/>
  <c r="K188" i="1"/>
  <c r="L188" i="1" s="1"/>
  <c r="I189" i="1"/>
  <c r="M188" i="1" l="1"/>
  <c r="J189" i="1"/>
  <c r="K189" i="1"/>
  <c r="L189" i="1" s="1"/>
  <c r="I190" i="1"/>
  <c r="M189" i="1" l="1"/>
  <c r="J190" i="1"/>
  <c r="K190" i="1"/>
  <c r="L190" i="1" s="1"/>
  <c r="I191" i="1"/>
  <c r="M190" i="1" l="1"/>
  <c r="J191" i="1"/>
  <c r="K191" i="1"/>
  <c r="L191" i="1" s="1"/>
  <c r="I192" i="1"/>
  <c r="M191" i="1" l="1"/>
  <c r="J192" i="1"/>
  <c r="I193" i="1"/>
  <c r="K192" i="1"/>
  <c r="L192" i="1" s="1"/>
  <c r="M192" i="1" l="1"/>
  <c r="K193" i="1"/>
  <c r="L193" i="1" s="1"/>
  <c r="I194" i="1"/>
  <c r="J193" i="1"/>
  <c r="J194" i="1" l="1"/>
  <c r="K194" i="1"/>
  <c r="L194" i="1" s="1"/>
  <c r="I195" i="1"/>
  <c r="M193" i="1"/>
  <c r="K195" i="1" l="1"/>
  <c r="L195" i="1" s="1"/>
  <c r="I196" i="1"/>
  <c r="J195" i="1"/>
  <c r="M194" i="1"/>
  <c r="M195" i="1" l="1"/>
  <c r="J196" i="1"/>
  <c r="I197" i="1"/>
  <c r="K196" i="1"/>
  <c r="L196" i="1" s="1"/>
  <c r="K197" i="1" l="1"/>
  <c r="L197" i="1" s="1"/>
  <c r="I198" i="1"/>
  <c r="J197" i="1"/>
  <c r="M196" i="1"/>
  <c r="M197" i="1" l="1"/>
  <c r="J198" i="1"/>
  <c r="I199" i="1"/>
  <c r="K198" i="1"/>
  <c r="L198" i="1" s="1"/>
  <c r="K199" i="1" l="1"/>
  <c r="L199" i="1" s="1"/>
  <c r="I200" i="1"/>
  <c r="J199" i="1"/>
  <c r="M198" i="1"/>
  <c r="M199" i="1" l="1"/>
  <c r="J200" i="1"/>
  <c r="I201" i="1"/>
  <c r="K200" i="1"/>
  <c r="L200" i="1" s="1"/>
  <c r="K201" i="1" l="1"/>
  <c r="L201" i="1" s="1"/>
  <c r="I202" i="1"/>
  <c r="J201" i="1"/>
  <c r="M200" i="1"/>
  <c r="M201" i="1" l="1"/>
  <c r="J202" i="1"/>
  <c r="K202" i="1"/>
  <c r="L202" i="1" s="1"/>
  <c r="I203" i="1"/>
  <c r="M202" i="1" l="1"/>
  <c r="K203" i="1"/>
  <c r="L203" i="1" s="1"/>
  <c r="I204" i="1"/>
  <c r="J203" i="1"/>
  <c r="J204" i="1" l="1"/>
  <c r="I205" i="1"/>
  <c r="K204" i="1"/>
  <c r="L204" i="1" s="1"/>
  <c r="M203" i="1"/>
  <c r="K205" i="1" l="1"/>
  <c r="L205" i="1" s="1"/>
  <c r="I206" i="1"/>
  <c r="J205" i="1"/>
  <c r="M204" i="1"/>
  <c r="M205" i="1" l="1"/>
  <c r="J206" i="1"/>
  <c r="K206" i="1"/>
  <c r="L206" i="1" s="1"/>
  <c r="I207" i="1"/>
  <c r="M206" i="1" l="1"/>
  <c r="K207" i="1"/>
  <c r="L207" i="1" s="1"/>
  <c r="I208" i="1"/>
  <c r="J207" i="1"/>
  <c r="J208" i="1" l="1"/>
  <c r="K208" i="1"/>
  <c r="L208" i="1" s="1"/>
  <c r="I209" i="1"/>
  <c r="M207" i="1"/>
  <c r="J209" i="1" l="1"/>
  <c r="I210" i="1"/>
  <c r="K209" i="1"/>
  <c r="L209" i="1" s="1"/>
  <c r="M208" i="1"/>
  <c r="J210" i="1" l="1"/>
  <c r="K210" i="1"/>
  <c r="L210" i="1" s="1"/>
  <c r="I211" i="1"/>
  <c r="M209" i="1"/>
  <c r="K211" i="1" l="1"/>
  <c r="L211" i="1" s="1"/>
  <c r="I212" i="1"/>
  <c r="J211" i="1"/>
  <c r="M210" i="1"/>
  <c r="M211" i="1" l="1"/>
  <c r="J212" i="1"/>
  <c r="K212" i="1"/>
  <c r="L212" i="1" s="1"/>
  <c r="I213" i="1"/>
  <c r="M212" i="1" l="1"/>
  <c r="J213" i="1"/>
  <c r="I214" i="1"/>
  <c r="K213" i="1"/>
  <c r="L213" i="1" s="1"/>
  <c r="J214" i="1" l="1"/>
  <c r="K214" i="1"/>
  <c r="L214" i="1" s="1"/>
  <c r="I215" i="1"/>
  <c r="M213" i="1"/>
  <c r="K215" i="1" l="1"/>
  <c r="L215" i="1" s="1"/>
  <c r="I216" i="1"/>
  <c r="J215" i="1"/>
  <c r="M214" i="1"/>
  <c r="M215" i="1" l="1"/>
  <c r="J216" i="1"/>
  <c r="K216" i="1"/>
  <c r="L216" i="1" s="1"/>
  <c r="I217" i="1"/>
  <c r="M216" i="1" l="1"/>
  <c r="J217" i="1"/>
  <c r="I218" i="1"/>
  <c r="K217" i="1"/>
  <c r="L217" i="1" s="1"/>
  <c r="J218" i="1" l="1"/>
  <c r="K218" i="1"/>
  <c r="L218" i="1" s="1"/>
  <c r="I219" i="1"/>
  <c r="M217" i="1"/>
  <c r="J219" i="1" l="1"/>
  <c r="K219" i="1"/>
  <c r="L219" i="1" s="1"/>
  <c r="I220" i="1"/>
  <c r="M218" i="1"/>
  <c r="J220" i="1" l="1"/>
  <c r="I221" i="1"/>
  <c r="K220" i="1"/>
  <c r="L220" i="1" s="1"/>
  <c r="M219" i="1"/>
  <c r="J221" i="1" l="1"/>
  <c r="K221" i="1"/>
  <c r="L221" i="1" s="1"/>
  <c r="I222" i="1"/>
  <c r="M220" i="1"/>
  <c r="J222" i="1" l="1"/>
  <c r="I223" i="1"/>
  <c r="K222" i="1"/>
  <c r="L222" i="1" s="1"/>
  <c r="M221" i="1"/>
  <c r="J223" i="1" l="1"/>
  <c r="K223" i="1"/>
  <c r="L223" i="1" s="1"/>
  <c r="I224" i="1"/>
  <c r="M222" i="1"/>
  <c r="J224" i="1" l="1"/>
  <c r="K224" i="1"/>
  <c r="L224" i="1" s="1"/>
  <c r="I225" i="1"/>
  <c r="M223" i="1"/>
  <c r="J225" i="1" l="1"/>
  <c r="K225" i="1"/>
  <c r="L225" i="1" s="1"/>
  <c r="I226" i="1"/>
  <c r="M224" i="1"/>
  <c r="J226" i="1" l="1"/>
  <c r="K226" i="1"/>
  <c r="L226" i="1" s="1"/>
  <c r="I227" i="1"/>
  <c r="M225" i="1"/>
  <c r="J227" i="1" l="1"/>
  <c r="K227" i="1"/>
  <c r="L227" i="1" s="1"/>
  <c r="I228" i="1"/>
  <c r="M226" i="1"/>
  <c r="J228" i="1" l="1"/>
  <c r="I229" i="1"/>
  <c r="K228" i="1"/>
  <c r="L228" i="1" s="1"/>
  <c r="M227" i="1"/>
  <c r="J229" i="1" l="1"/>
  <c r="K229" i="1"/>
  <c r="L229" i="1" s="1"/>
  <c r="I230" i="1"/>
  <c r="M228" i="1"/>
  <c r="J230" i="1" l="1"/>
  <c r="I231" i="1"/>
  <c r="K230" i="1"/>
  <c r="L230" i="1" s="1"/>
  <c r="M229" i="1"/>
  <c r="J231" i="1" l="1"/>
  <c r="K231" i="1"/>
  <c r="L231" i="1" s="1"/>
  <c r="I232" i="1"/>
  <c r="M230" i="1"/>
  <c r="J232" i="1" l="1"/>
  <c r="K232" i="1"/>
  <c r="L232" i="1" s="1"/>
  <c r="I233" i="1"/>
  <c r="M231" i="1"/>
  <c r="J233" i="1" l="1"/>
  <c r="K233" i="1"/>
  <c r="L233" i="1" s="1"/>
  <c r="I234" i="1"/>
  <c r="M232" i="1"/>
  <c r="J234" i="1" l="1"/>
  <c r="K234" i="1"/>
  <c r="L234" i="1" s="1"/>
  <c r="I235" i="1"/>
  <c r="M233" i="1"/>
  <c r="J235" i="1" l="1"/>
  <c r="K235" i="1"/>
  <c r="L235" i="1" s="1"/>
  <c r="I236" i="1"/>
  <c r="M234" i="1"/>
  <c r="J236" i="1" l="1"/>
  <c r="I237" i="1"/>
  <c r="K236" i="1"/>
  <c r="L236" i="1" s="1"/>
  <c r="M235" i="1"/>
  <c r="J237" i="1" l="1"/>
  <c r="K237" i="1"/>
  <c r="L237" i="1" s="1"/>
  <c r="I238" i="1"/>
  <c r="M236" i="1"/>
  <c r="J238" i="1" l="1"/>
  <c r="I239" i="1"/>
  <c r="K238" i="1"/>
  <c r="L238" i="1" s="1"/>
  <c r="M237" i="1"/>
  <c r="J239" i="1" l="1"/>
  <c r="K239" i="1"/>
  <c r="L239" i="1" s="1"/>
  <c r="I240" i="1"/>
  <c r="M238" i="1"/>
  <c r="J240" i="1" l="1"/>
  <c r="K240" i="1"/>
  <c r="L240" i="1" s="1"/>
  <c r="I241" i="1"/>
  <c r="M239" i="1"/>
  <c r="J241" i="1" l="1"/>
  <c r="K241" i="1"/>
  <c r="L241" i="1" s="1"/>
  <c r="I242" i="1"/>
  <c r="M240" i="1"/>
  <c r="J242" i="1" l="1"/>
  <c r="K242" i="1"/>
  <c r="L242" i="1" s="1"/>
  <c r="I243" i="1"/>
  <c r="M241" i="1"/>
  <c r="J243" i="1" l="1"/>
  <c r="K243" i="1"/>
  <c r="L243" i="1" s="1"/>
  <c r="I244" i="1"/>
  <c r="M242" i="1"/>
  <c r="J244" i="1" l="1"/>
  <c r="I245" i="1"/>
  <c r="K244" i="1"/>
  <c r="L244" i="1" s="1"/>
  <c r="M243" i="1"/>
  <c r="J245" i="1" l="1"/>
  <c r="K245" i="1"/>
  <c r="L245" i="1" s="1"/>
  <c r="I246" i="1"/>
  <c r="M244" i="1"/>
  <c r="J246" i="1" l="1"/>
  <c r="I247" i="1"/>
  <c r="K246" i="1"/>
  <c r="L246" i="1" s="1"/>
  <c r="M245" i="1"/>
  <c r="J247" i="1" l="1"/>
  <c r="K247" i="1"/>
  <c r="L247" i="1" s="1"/>
  <c r="I248" i="1"/>
  <c r="M246" i="1"/>
  <c r="J248" i="1" l="1"/>
  <c r="K248" i="1"/>
  <c r="L248" i="1" s="1"/>
  <c r="I249" i="1"/>
  <c r="M247" i="1"/>
  <c r="J249" i="1" l="1"/>
  <c r="K249" i="1"/>
  <c r="L249" i="1" s="1"/>
  <c r="I250" i="1"/>
  <c r="M248" i="1"/>
  <c r="J250" i="1" l="1"/>
  <c r="K250" i="1"/>
  <c r="L250" i="1" s="1"/>
  <c r="I251" i="1"/>
  <c r="M249" i="1"/>
  <c r="J251" i="1" l="1"/>
  <c r="K251" i="1"/>
  <c r="L251" i="1" s="1"/>
  <c r="I252" i="1"/>
  <c r="M250" i="1"/>
  <c r="J252" i="1" l="1"/>
  <c r="I253" i="1"/>
  <c r="K252" i="1"/>
  <c r="L252" i="1" s="1"/>
  <c r="M251" i="1"/>
  <c r="J253" i="1" l="1"/>
  <c r="K253" i="1"/>
  <c r="L253" i="1" s="1"/>
  <c r="I254" i="1"/>
  <c r="M252" i="1"/>
  <c r="J254" i="1" l="1"/>
  <c r="I255" i="1"/>
  <c r="K254" i="1"/>
  <c r="L254" i="1" s="1"/>
  <c r="M253" i="1"/>
  <c r="J255" i="1" l="1"/>
  <c r="K255" i="1"/>
  <c r="L255" i="1" s="1"/>
  <c r="I256" i="1"/>
  <c r="M254" i="1"/>
  <c r="J256" i="1" l="1"/>
  <c r="K256" i="1"/>
  <c r="L256" i="1" s="1"/>
  <c r="I257" i="1"/>
  <c r="M255" i="1"/>
  <c r="J257" i="1" l="1"/>
  <c r="K257" i="1"/>
  <c r="L257" i="1" s="1"/>
  <c r="I258" i="1"/>
  <c r="M256" i="1"/>
  <c r="J258" i="1" l="1"/>
  <c r="K258" i="1"/>
  <c r="L258" i="1" s="1"/>
  <c r="I259" i="1"/>
  <c r="M257" i="1"/>
  <c r="J259" i="1" l="1"/>
  <c r="K259" i="1"/>
  <c r="L259" i="1" s="1"/>
  <c r="I260" i="1"/>
  <c r="M258" i="1"/>
  <c r="J260" i="1" l="1"/>
  <c r="I261" i="1"/>
  <c r="K260" i="1"/>
  <c r="L260" i="1" s="1"/>
  <c r="M259" i="1"/>
  <c r="J261" i="1" l="1"/>
  <c r="K261" i="1"/>
  <c r="L261" i="1" s="1"/>
  <c r="I262" i="1"/>
  <c r="M260" i="1"/>
  <c r="J262" i="1" l="1"/>
  <c r="I263" i="1"/>
  <c r="K262" i="1"/>
  <c r="L262" i="1" s="1"/>
  <c r="M261" i="1"/>
  <c r="J263" i="1" l="1"/>
  <c r="K263" i="1"/>
  <c r="L263" i="1" s="1"/>
  <c r="I264" i="1"/>
  <c r="M262" i="1"/>
  <c r="J264" i="1" l="1"/>
  <c r="K264" i="1"/>
  <c r="L264" i="1" s="1"/>
  <c r="I265" i="1"/>
  <c r="M263" i="1"/>
  <c r="J265" i="1" l="1"/>
  <c r="K265" i="1"/>
  <c r="L265" i="1" s="1"/>
  <c r="I266" i="1"/>
  <c r="M264" i="1"/>
  <c r="J266" i="1" l="1"/>
  <c r="K266" i="1"/>
  <c r="L266" i="1" s="1"/>
  <c r="I267" i="1"/>
  <c r="M265" i="1"/>
  <c r="J267" i="1" l="1"/>
  <c r="K267" i="1"/>
  <c r="L267" i="1" s="1"/>
  <c r="I268" i="1"/>
  <c r="M266" i="1"/>
  <c r="J268" i="1" l="1"/>
  <c r="I269" i="1"/>
  <c r="K268" i="1"/>
  <c r="L268" i="1" s="1"/>
  <c r="M267" i="1"/>
  <c r="J269" i="1" l="1"/>
  <c r="K269" i="1"/>
  <c r="L269" i="1" s="1"/>
  <c r="I270" i="1"/>
  <c r="M268" i="1"/>
  <c r="J270" i="1" l="1"/>
  <c r="I271" i="1"/>
  <c r="K270" i="1"/>
  <c r="L270" i="1" s="1"/>
  <c r="M269" i="1"/>
  <c r="J271" i="1" l="1"/>
  <c r="K271" i="1"/>
  <c r="L271" i="1" s="1"/>
  <c r="I272" i="1"/>
  <c r="M270" i="1"/>
  <c r="J272" i="1" l="1"/>
  <c r="K272" i="1"/>
  <c r="L272" i="1" s="1"/>
  <c r="I273" i="1"/>
  <c r="M271" i="1"/>
  <c r="J273" i="1" l="1"/>
  <c r="K273" i="1"/>
  <c r="L273" i="1" s="1"/>
  <c r="I274" i="1"/>
  <c r="M272" i="1"/>
  <c r="J274" i="1" l="1"/>
  <c r="K274" i="1"/>
  <c r="L274" i="1" s="1"/>
  <c r="I275" i="1"/>
  <c r="M273" i="1"/>
  <c r="J275" i="1" l="1"/>
  <c r="K275" i="1"/>
  <c r="L275" i="1" s="1"/>
  <c r="I276" i="1"/>
  <c r="M274" i="1"/>
  <c r="J276" i="1" l="1"/>
  <c r="I277" i="1"/>
  <c r="K276" i="1"/>
  <c r="L276" i="1" s="1"/>
  <c r="M275" i="1"/>
  <c r="J277" i="1" l="1"/>
  <c r="K277" i="1"/>
  <c r="L277" i="1" s="1"/>
  <c r="I278" i="1"/>
  <c r="M276" i="1"/>
  <c r="J278" i="1" l="1"/>
  <c r="I279" i="1"/>
  <c r="K278" i="1"/>
  <c r="L278" i="1" s="1"/>
  <c r="M277" i="1"/>
  <c r="J279" i="1" l="1"/>
  <c r="K279" i="1"/>
  <c r="L279" i="1" s="1"/>
  <c r="I280" i="1"/>
  <c r="M278" i="1"/>
  <c r="J280" i="1" l="1"/>
  <c r="K280" i="1"/>
  <c r="L280" i="1" s="1"/>
  <c r="M279" i="1"/>
  <c r="J281" i="1" l="1"/>
  <c r="K281" i="1"/>
  <c r="L281" i="1" s="1"/>
  <c r="M280" i="1"/>
  <c r="M281" i="1" l="1"/>
</calcChain>
</file>

<file path=xl/sharedStrings.xml><?xml version="1.0" encoding="utf-8"?>
<sst xmlns="http://schemas.openxmlformats.org/spreadsheetml/2006/main" count="27" uniqueCount="26">
  <si>
    <t>alpha</t>
  </si>
  <si>
    <t>Mean</t>
  </si>
  <si>
    <t>St.Dev.</t>
  </si>
  <si>
    <t>beta</t>
  </si>
  <si>
    <t>Scv+1</t>
  </si>
  <si>
    <t>Difference</t>
  </si>
  <si>
    <t>check:</t>
  </si>
  <si>
    <t>mean=</t>
  </si>
  <si>
    <t>alpha=</t>
  </si>
  <si>
    <t>beta=</t>
  </si>
  <si>
    <t>st.dev=</t>
  </si>
  <si>
    <t>t=</t>
  </si>
  <si>
    <t>h( t )=</t>
  </si>
  <si>
    <t>Delta</t>
  </si>
  <si>
    <t>t</t>
  </si>
  <si>
    <t>h(t)</t>
  </si>
  <si>
    <t>integral</t>
  </si>
  <si>
    <t>LHS</t>
  </si>
  <si>
    <t>RHS</t>
  </si>
  <si>
    <t>1-phi(t)</t>
  </si>
  <si>
    <t xml:space="preserve">c_r = </t>
  </si>
  <si>
    <t>c_f=</t>
  </si>
  <si>
    <t>cost/time</t>
  </si>
  <si>
    <t>Cost of no age-replacement</t>
  </si>
  <si>
    <t>Savings per pot</t>
  </si>
  <si>
    <t>Total savings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</si>
</sst>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0"/>
  <sheetViews>
    <sheetView tabSelected="1" workbookViewId="0">
      <selection activeCell="F12" sqref="F12"/>
    </sheetView>
  </sheetViews>
  <sheetFormatPr defaultRowHeight="15" x14ac:dyDescent="0.25"/>
  <cols>
    <col min="4" max="4" width="9.5703125" bestFit="1" customWidth="1"/>
    <col min="7" max="9" width="9.140625" style="1"/>
    <col min="10" max="10" width="12" style="4" bestFit="1" customWidth="1"/>
    <col min="11" max="11" width="12" style="4" customWidth="1"/>
    <col min="12" max="12" width="9.140625" style="4"/>
    <col min="13" max="13" width="12" style="4" bestFit="1" customWidth="1"/>
    <col min="14" max="15" width="9.140625" style="1"/>
  </cols>
  <sheetData>
    <row r="1" spans="1:15" x14ac:dyDescent="0.25">
      <c r="A1" t="s">
        <v>0</v>
      </c>
      <c r="B1">
        <v>14.708863109501429</v>
      </c>
      <c r="C1" t="s">
        <v>3</v>
      </c>
      <c r="D1">
        <f>B2/_xlfn.GAMMA(1+1/B1)</f>
        <v>26.112276709183785</v>
      </c>
    </row>
    <row r="2" spans="1:15" x14ac:dyDescent="0.25">
      <c r="A2" t="s">
        <v>1</v>
      </c>
      <c r="B2">
        <v>25.2</v>
      </c>
    </row>
    <row r="3" spans="1:15" ht="15.75" thickBot="1" x14ac:dyDescent="0.3">
      <c r="A3" t="s">
        <v>2</v>
      </c>
      <c r="B3">
        <v>2.1</v>
      </c>
      <c r="G3" s="3" t="s">
        <v>13</v>
      </c>
      <c r="H3" s="2"/>
      <c r="I3" s="3" t="s">
        <v>14</v>
      </c>
      <c r="J3" s="5" t="s">
        <v>15</v>
      </c>
      <c r="K3" s="5" t="s">
        <v>19</v>
      </c>
      <c r="L3" s="5" t="s">
        <v>16</v>
      </c>
      <c r="M3" s="5" t="s">
        <v>17</v>
      </c>
      <c r="N3" s="3" t="s">
        <v>18</v>
      </c>
      <c r="O3" s="8" t="s">
        <v>22</v>
      </c>
    </row>
    <row r="4" spans="1:15" ht="15.75" thickTop="1" x14ac:dyDescent="0.25">
      <c r="G4" s="1">
        <v>0.1</v>
      </c>
      <c r="I4" s="1">
        <v>0</v>
      </c>
      <c r="K4" s="4">
        <v>1</v>
      </c>
      <c r="L4" s="4">
        <v>0</v>
      </c>
      <c r="N4" s="1">
        <f>$F$10/$F$11</f>
        <v>1.5</v>
      </c>
    </row>
    <row r="5" spans="1:15" x14ac:dyDescent="0.25">
      <c r="A5" t="s">
        <v>4</v>
      </c>
      <c r="B5">
        <f>(B3/B2)^2+1</f>
        <v>1.0069444444444444</v>
      </c>
      <c r="I5" s="1">
        <v>5</v>
      </c>
      <c r="J5" s="4">
        <f>($C$10/$C$11)*(I5/$C$11)^($C$10-1)</f>
        <v>8.234863014762239E-11</v>
      </c>
      <c r="K5" s="4">
        <f>EXP(-((I5/$C$11)^$C$10))</f>
        <v>0.99999999997199029</v>
      </c>
      <c r="L5" s="4">
        <f>L4+(I5-I4)*0.5*(K4+K5)</f>
        <v>4.999999999929976</v>
      </c>
      <c r="M5" s="4">
        <f>J5*L5-(1-K5)</f>
        <v>3.8373344506637997E-10</v>
      </c>
      <c r="N5" s="1">
        <f>$F$10/$F$11</f>
        <v>1.5</v>
      </c>
      <c r="O5" s="1">
        <f>($F$10+$F$11*(1-K5))/L5</f>
        <v>600.00000001960677</v>
      </c>
    </row>
    <row r="6" spans="1:15" x14ac:dyDescent="0.25">
      <c r="A6" t="s">
        <v>4</v>
      </c>
      <c r="B6">
        <f>_xlfn.GAMMA(1+2/B1)/_xlfn.GAMMA(1+1/B1)^2</f>
        <v>1.0069444458796979</v>
      </c>
      <c r="I6" s="1">
        <v>10</v>
      </c>
      <c r="J6" s="4">
        <f t="shared" ref="J6:J69" si="0">($C$10/$C$11)*(I6/$C$11)^($C$10-1)</f>
        <v>1.0958908976997952E-6</v>
      </c>
      <c r="K6" s="4">
        <f t="shared" ref="K6:K22" si="1">EXP(-((I6/$C$11)^$C$10))</f>
        <v>0.99999925449626581</v>
      </c>
      <c r="L6" s="4">
        <f t="shared" ref="L6:L22" si="2">L5+(I6-I5)*0.5*(K5+K6)</f>
        <v>9.9999981361006167</v>
      </c>
      <c r="M6" s="4">
        <f t="shared" ref="M6:M22" si="3">J6*L6-(1-K6)</f>
        <v>1.0213403200177893E-5</v>
      </c>
      <c r="N6" s="1">
        <f t="shared" ref="N6:N69" si="4">$F$10/$F$11</f>
        <v>1.5</v>
      </c>
      <c r="O6" s="1">
        <f t="shared" ref="O6:O69" si="5">($F$10+$F$11*(1-K6))/L6</f>
        <v>300.00020501776652</v>
      </c>
    </row>
    <row r="7" spans="1:15" x14ac:dyDescent="0.25">
      <c r="A7" t="s">
        <v>5</v>
      </c>
      <c r="B7">
        <f>(B6-B5)*10000</f>
        <v>1.4352534716266518E-5</v>
      </c>
      <c r="I7" s="1">
        <v>11</v>
      </c>
      <c r="J7" s="4">
        <f t="shared" si="0"/>
        <v>4.044334856405599E-6</v>
      </c>
      <c r="K7" s="4">
        <f t="shared" si="1"/>
        <v>0.99999697363155771</v>
      </c>
      <c r="L7" s="4">
        <f t="shared" si="2"/>
        <v>10.999996250164529</v>
      </c>
      <c r="M7" s="4">
        <f t="shared" si="3"/>
        <v>4.1461299812577524E-5</v>
      </c>
      <c r="N7" s="1">
        <f t="shared" si="4"/>
        <v>1.5</v>
      </c>
      <c r="O7" s="1">
        <f t="shared" si="5"/>
        <v>272.72791594742711</v>
      </c>
    </row>
    <row r="8" spans="1:15" x14ac:dyDescent="0.25">
      <c r="I8" s="1">
        <v>12</v>
      </c>
      <c r="J8" s="4">
        <f t="shared" si="0"/>
        <v>1.3321415999802817E-5</v>
      </c>
      <c r="K8" s="4">
        <f t="shared" si="1"/>
        <v>0.99998912543382257</v>
      </c>
      <c r="L8" s="4">
        <f t="shared" si="2"/>
        <v>11.999989299697219</v>
      </c>
      <c r="M8" s="4">
        <f t="shared" si="3"/>
        <v>1.4898228327701681E-4</v>
      </c>
      <c r="N8" s="1">
        <f t="shared" si="4"/>
        <v>1.5</v>
      </c>
      <c r="O8" s="1">
        <f t="shared" si="5"/>
        <v>250.00203535248573</v>
      </c>
    </row>
    <row r="9" spans="1:15" x14ac:dyDescent="0.25">
      <c r="I9" s="1">
        <v>13</v>
      </c>
      <c r="J9" s="4">
        <f t="shared" si="0"/>
        <v>3.9883314795357232E-5</v>
      </c>
      <c r="K9" s="4">
        <f t="shared" si="1"/>
        <v>0.99996472966335037</v>
      </c>
      <c r="L9" s="4">
        <f t="shared" si="2"/>
        <v>12.999966227245805</v>
      </c>
      <c r="M9" s="4">
        <f t="shared" si="3"/>
        <v>4.8321140872062819E-4</v>
      </c>
      <c r="N9" s="1">
        <f t="shared" si="4"/>
        <v>1.5</v>
      </c>
      <c r="O9" s="1">
        <f t="shared" si="5"/>
        <v>230.77525650687011</v>
      </c>
    </row>
    <row r="10" spans="1:15" x14ac:dyDescent="0.25">
      <c r="A10" t="s">
        <v>6</v>
      </c>
      <c r="B10" t="s">
        <v>8</v>
      </c>
      <c r="C10">
        <v>14.7</v>
      </c>
      <c r="E10" t="s">
        <v>20</v>
      </c>
      <c r="F10">
        <v>3000</v>
      </c>
      <c r="I10" s="1">
        <v>14</v>
      </c>
      <c r="J10" s="4">
        <f t="shared" si="0"/>
        <v>1.1008329201386396E-4</v>
      </c>
      <c r="K10" s="4">
        <f t="shared" si="1"/>
        <v>0.99989516426516034</v>
      </c>
      <c r="L10" s="4">
        <f t="shared" si="2"/>
        <v>13.999896174210061</v>
      </c>
      <c r="M10" s="4">
        <f t="shared" si="3"/>
        <v>1.4363189238696841E-3</v>
      </c>
      <c r="N10" s="1">
        <f t="shared" si="4"/>
        <v>1.5</v>
      </c>
      <c r="O10" s="1">
        <f t="shared" si="5"/>
        <v>214.30228011237128</v>
      </c>
    </row>
    <row r="11" spans="1:15" x14ac:dyDescent="0.25">
      <c r="B11" t="s">
        <v>9</v>
      </c>
      <c r="C11">
        <v>26.111999999999998</v>
      </c>
      <c r="E11" t="s">
        <v>21</v>
      </c>
      <c r="F11">
        <v>2000</v>
      </c>
      <c r="I11" s="1">
        <f t="shared" ref="I6:I22" si="6">I10+$G$4</f>
        <v>14.1</v>
      </c>
      <c r="J11" s="4">
        <f t="shared" si="0"/>
        <v>1.213582102906053E-4</v>
      </c>
      <c r="K11" s="4">
        <f t="shared" si="1"/>
        <v>0.99988360196082526</v>
      </c>
      <c r="L11" s="4">
        <f t="shared" si="2"/>
        <v>14.09988511252136</v>
      </c>
      <c r="M11" s="4">
        <f t="shared" si="3"/>
        <v>1.5947387833840055E-3</v>
      </c>
      <c r="N11" s="1">
        <f t="shared" si="4"/>
        <v>1.5</v>
      </c>
      <c r="O11" s="1">
        <f t="shared" si="5"/>
        <v>212.78420158289106</v>
      </c>
    </row>
    <row r="12" spans="1:15" x14ac:dyDescent="0.25">
      <c r="B12" t="s">
        <v>7</v>
      </c>
      <c r="C12">
        <f>C11*_xlfn.GAMMA(1+1/C10)</f>
        <v>25.199246860953629</v>
      </c>
      <c r="I12" s="1">
        <f t="shared" si="6"/>
        <v>14.2</v>
      </c>
      <c r="J12" s="4">
        <f t="shared" si="0"/>
        <v>1.3369576106444077E-4</v>
      </c>
      <c r="K12" s="4">
        <f t="shared" si="1"/>
        <v>0.99987086005308257</v>
      </c>
      <c r="L12" s="4">
        <f t="shared" si="2"/>
        <v>14.199872835622054</v>
      </c>
      <c r="M12" s="4">
        <f t="shared" si="3"/>
        <v>1.7693228588593355E-3</v>
      </c>
      <c r="N12" s="1">
        <f t="shared" si="4"/>
        <v>1.5</v>
      </c>
      <c r="O12" s="1">
        <f t="shared" si="5"/>
        <v>211.28768649021512</v>
      </c>
    </row>
    <row r="13" spans="1:15" x14ac:dyDescent="0.25">
      <c r="B13" t="s">
        <v>10</v>
      </c>
      <c r="C13">
        <f>SQRT(C11^2*_xlfn.GAMMA(1+2/C10)-C12^2)</f>
        <v>2.1011512882589418</v>
      </c>
      <c r="I13" s="1">
        <f t="shared" si="6"/>
        <v>14.299999999999999</v>
      </c>
      <c r="J13" s="4">
        <f t="shared" si="0"/>
        <v>1.4718753532347236E-4</v>
      </c>
      <c r="K13" s="4">
        <f t="shared" si="1"/>
        <v>0.99985682781779373</v>
      </c>
      <c r="L13" s="4">
        <f t="shared" si="2"/>
        <v>14.299859220015598</v>
      </c>
      <c r="M13" s="4">
        <f t="shared" si="3"/>
        <v>1.9615888518604531E-3</v>
      </c>
      <c r="N13" s="1">
        <f t="shared" si="4"/>
        <v>1.5</v>
      </c>
      <c r="O13" s="1">
        <f t="shared" si="5"/>
        <v>209.81229942214352</v>
      </c>
    </row>
    <row r="14" spans="1:15" x14ac:dyDescent="0.25">
      <c r="I14" s="1">
        <f t="shared" si="6"/>
        <v>14.399999999999999</v>
      </c>
      <c r="J14" s="4">
        <f t="shared" si="0"/>
        <v>1.6193229144642005E-4</v>
      </c>
      <c r="K14" s="4">
        <f t="shared" si="1"/>
        <v>0.99984138502988007</v>
      </c>
      <c r="L14" s="4">
        <f t="shared" si="2"/>
        <v>14.399844130657982</v>
      </c>
      <c r="M14" s="4">
        <f t="shared" si="3"/>
        <v>2.1731847864287991E-3</v>
      </c>
      <c r="N14" s="1">
        <f t="shared" si="4"/>
        <v>1.5</v>
      </c>
      <c r="O14" s="1">
        <f t="shared" si="5"/>
        <v>208.35761850730145</v>
      </c>
    </row>
    <row r="15" spans="1:15" x14ac:dyDescent="0.25">
      <c r="B15" t="s">
        <v>11</v>
      </c>
      <c r="C15">
        <v>21</v>
      </c>
      <c r="D15">
        <v>23</v>
      </c>
      <c r="E15">
        <v>26</v>
      </c>
      <c r="I15" s="1">
        <f t="shared" si="6"/>
        <v>14.499999999999998</v>
      </c>
      <c r="J15" s="4">
        <f t="shared" si="0"/>
        <v>1.7803646000423922E-4</v>
      </c>
      <c r="K15" s="4">
        <f t="shared" si="1"/>
        <v>0.99982440122402783</v>
      </c>
      <c r="L15" s="4">
        <f t="shared" si="2"/>
        <v>14.499827419970677</v>
      </c>
      <c r="M15" s="4">
        <f t="shared" si="3"/>
        <v>2.4058991685518062E-3</v>
      </c>
      <c r="N15" s="1">
        <f t="shared" si="4"/>
        <v>1.5</v>
      </c>
      <c r="O15" s="1">
        <f t="shared" si="5"/>
        <v>206.9232350599944</v>
      </c>
    </row>
    <row r="16" spans="1:15" x14ac:dyDescent="0.25">
      <c r="B16" t="s">
        <v>12</v>
      </c>
      <c r="C16">
        <f>($C$10/$C$11)*(C15/$C$11)^($C$10-1)</f>
        <v>2.8455856207660325E-2</v>
      </c>
      <c r="D16">
        <f t="shared" ref="D16:E16" si="7">($C$10/$C$11)*(D15/$C$11)^($C$10-1)</f>
        <v>9.895521191852398E-2</v>
      </c>
      <c r="E16">
        <f t="shared" si="7"/>
        <v>0.53076489039313279</v>
      </c>
      <c r="I16" s="1">
        <f t="shared" si="6"/>
        <v>14.599999999999998</v>
      </c>
      <c r="J16" s="4">
        <f t="shared" si="0"/>
        <v>1.9561468022193316E-4</v>
      </c>
      <c r="K16" s="4">
        <f t="shared" si="1"/>
        <v>0.99980573490379632</v>
      </c>
      <c r="L16" s="4">
        <f t="shared" si="2"/>
        <v>14.599808926777067</v>
      </c>
      <c r="M16" s="4">
        <f t="shared" si="3"/>
        <v>2.6616718583091382E-3</v>
      </c>
      <c r="N16" s="1">
        <f t="shared" si="4"/>
        <v>1.5</v>
      </c>
      <c r="O16" s="1">
        <f t="shared" si="5"/>
        <v>205.5087532474131</v>
      </c>
    </row>
    <row r="17" spans="1:15" x14ac:dyDescent="0.25">
      <c r="I17" s="1">
        <f t="shared" si="6"/>
        <v>14.699999999999998</v>
      </c>
      <c r="J17" s="4">
        <f t="shared" si="0"/>
        <v>2.1479036984552554E-4</v>
      </c>
      <c r="K17" s="4">
        <f t="shared" si="1"/>
        <v>0.99978523269595454</v>
      </c>
      <c r="L17" s="4">
        <f t="shared" si="2"/>
        <v>14.699788475157055</v>
      </c>
      <c r="M17" s="4">
        <f t="shared" si="3"/>
        <v>2.9426056991845176E-3</v>
      </c>
      <c r="N17" s="1">
        <f t="shared" si="4"/>
        <v>1.5</v>
      </c>
      <c r="O17" s="1">
        <f t="shared" si="5"/>
        <v>204.11378977859977</v>
      </c>
    </row>
    <row r="18" spans="1:15" x14ac:dyDescent="0.25">
      <c r="I18" s="1">
        <f t="shared" si="6"/>
        <v>14.799999999999997</v>
      </c>
      <c r="J18" s="4">
        <f t="shared" si="0"/>
        <v>2.3569633024223848E-4</v>
      </c>
      <c r="K18" s="4">
        <f t="shared" si="1"/>
        <v>0.99976272844670999</v>
      </c>
      <c r="L18" s="4">
        <f t="shared" si="2"/>
        <v>14.799765873214188</v>
      </c>
      <c r="M18" s="4">
        <f t="shared" si="3"/>
        <v>3.2509789514708937E-3</v>
      </c>
      <c r="N18" s="1">
        <f t="shared" si="4"/>
        <v>1.5</v>
      </c>
      <c r="O18" s="1">
        <f t="shared" si="5"/>
        <v>202.73797361464219</v>
      </c>
    </row>
    <row r="19" spans="1:15" x14ac:dyDescent="0.25">
      <c r="A19" t="s">
        <v>23</v>
      </c>
      <c r="D19">
        <f>(F10+F11)/C12</f>
        <v>198.41862844510354</v>
      </c>
      <c r="I19" s="1">
        <f t="shared" si="6"/>
        <v>14.899999999999997</v>
      </c>
      <c r="J19" s="4">
        <f t="shared" si="0"/>
        <v>2.5847538864837665E-4</v>
      </c>
      <c r="K19" s="4">
        <f t="shared" si="1"/>
        <v>0.99973804225632013</v>
      </c>
      <c r="L19" s="4">
        <f t="shared" si="2"/>
        <v>14.899740911749339</v>
      </c>
      <c r="M19" s="4">
        <f t="shared" si="3"/>
        <v>3.5892585792446532E-3</v>
      </c>
      <c r="N19" s="1">
        <f t="shared" si="4"/>
        <v>1.5</v>
      </c>
      <c r="O19" s="1">
        <f t="shared" si="5"/>
        <v>201.38094569961729</v>
      </c>
    </row>
    <row r="20" spans="1:15" x14ac:dyDescent="0.25">
      <c r="A20" t="s">
        <v>24</v>
      </c>
      <c r="D20">
        <f>D19-MIN(O:O)</f>
        <v>54.664757996764905</v>
      </c>
      <c r="I20" s="1">
        <f t="shared" si="6"/>
        <v>14.999999999999996</v>
      </c>
      <c r="J20" s="4">
        <f t="shared" si="0"/>
        <v>2.8328107956929118E-4</v>
      </c>
      <c r="K20" s="4">
        <f t="shared" si="1"/>
        <v>0.99971097944839782</v>
      </c>
      <c r="L20" s="4">
        <f t="shared" si="2"/>
        <v>14.999713362834575</v>
      </c>
      <c r="M20" s="4">
        <f t="shared" si="3"/>
        <v>3.9601144430515198E-3</v>
      </c>
      <c r="N20" s="1">
        <f t="shared" si="4"/>
        <v>1.5</v>
      </c>
      <c r="O20" s="1">
        <f t="shared" si="5"/>
        <v>200.04235871185801</v>
      </c>
    </row>
    <row r="21" spans="1:15" x14ac:dyDescent="0.25">
      <c r="A21" t="s">
        <v>25</v>
      </c>
      <c r="D21" s="9">
        <f>15*12*D20</f>
        <v>9839.6564394176821</v>
      </c>
      <c r="I21" s="1">
        <f t="shared" si="6"/>
        <v>15.099999999999996</v>
      </c>
      <c r="J21" s="4">
        <f t="shared" si="0"/>
        <v>3.102783674292727E-4</v>
      </c>
      <c r="K21" s="4">
        <f t="shared" si="1"/>
        <v>0.99968132947004018</v>
      </c>
      <c r="L21" s="4">
        <f t="shared" si="2"/>
        <v>15.099682978280496</v>
      </c>
      <c r="M21" s="4">
        <f t="shared" si="3"/>
        <v>4.3664344532406314E-3</v>
      </c>
      <c r="N21" s="1">
        <f t="shared" si="4"/>
        <v>1.5</v>
      </c>
      <c r="O21" s="1">
        <f t="shared" si="5"/>
        <v>198.72187683516668</v>
      </c>
    </row>
    <row r="22" spans="1:15" x14ac:dyDescent="0.25">
      <c r="I22" s="1">
        <f t="shared" si="6"/>
        <v>15.199999999999996</v>
      </c>
      <c r="J22" s="4">
        <f t="shared" si="0"/>
        <v>3.3964441266633058E-4</v>
      </c>
      <c r="K22" s="4">
        <f t="shared" si="1"/>
        <v>0.9996488647187185</v>
      </c>
      <c r="L22" s="4">
        <f t="shared" si="2"/>
        <v>15.199649487989934</v>
      </c>
      <c r="M22" s="4">
        <f t="shared" si="3"/>
        <v>4.8113407418009331E-3</v>
      </c>
      <c r="N22" s="1">
        <f t="shared" si="4"/>
        <v>1.5</v>
      </c>
      <c r="O22" s="1">
        <f t="shared" si="5"/>
        <v>197.41917554964544</v>
      </c>
    </row>
    <row r="23" spans="1:15" x14ac:dyDescent="0.25">
      <c r="I23" s="1">
        <f t="shared" ref="I23:I30" si="8">I22+$G$4</f>
        <v>15.299999999999995</v>
      </c>
      <c r="J23" s="4">
        <f t="shared" si="0"/>
        <v>3.7156938356779187E-4</v>
      </c>
      <c r="K23" s="4">
        <f t="shared" ref="K23:K30" si="9">EXP(-((I23/$C$11)^$C$10))</f>
        <v>0.9996133392916704</v>
      </c>
      <c r="L23" s="4">
        <f t="shared" ref="L23:L30" si="10">L22+(I23-I22)*0.5*(K22+K23)</f>
        <v>15.299612598190453</v>
      </c>
      <c r="M23" s="4">
        <f t="shared" ref="M23:M30" si="11">J23*L23-(1-K23)</f>
        <v>5.2982069136060491E-3</v>
      </c>
      <c r="N23" s="1">
        <f t="shared" si="4"/>
        <v>1.5</v>
      </c>
      <c r="O23" s="1">
        <f t="shared" si="5"/>
        <v>196.13394144186191</v>
      </c>
    </row>
    <row r="24" spans="1:15" x14ac:dyDescent="0.25">
      <c r="I24" s="1">
        <f t="shared" si="8"/>
        <v>15.399999999999995</v>
      </c>
      <c r="J24" s="4">
        <f t="shared" si="0"/>
        <v>4.0625731624746651E-4</v>
      </c>
      <c r="K24" s="4">
        <f t="shared" si="9"/>
        <v>0.99957448765333257</v>
      </c>
      <c r="L24" s="4">
        <f t="shared" si="10"/>
        <v>15.399571989537703</v>
      </c>
      <c r="M24" s="4">
        <f t="shared" si="11"/>
        <v>5.8306764411618119E-3</v>
      </c>
      <c r="N24" s="1">
        <f t="shared" si="4"/>
        <v>1.5</v>
      </c>
      <c r="O24" s="1">
        <f t="shared" si="5"/>
        <v>194.86587203411102</v>
      </c>
    </row>
    <row r="25" spans="1:15" x14ac:dyDescent="0.25">
      <c r="I25" s="1">
        <f t="shared" si="8"/>
        <v>15.499999999999995</v>
      </c>
      <c r="J25" s="4">
        <f t="shared" si="0"/>
        <v>4.4392702527409444E-4</v>
      </c>
      <c r="K25" s="4">
        <f t="shared" si="9"/>
        <v>0.99953202321614321</v>
      </c>
      <c r="L25" s="4">
        <f t="shared" si="10"/>
        <v>15.499527315081176</v>
      </c>
      <c r="M25" s="4">
        <f t="shared" si="11"/>
        <v>6.4126822702817643E-3</v>
      </c>
      <c r="N25" s="1">
        <f t="shared" si="4"/>
        <v>1.5</v>
      </c>
      <c r="O25" s="1">
        <f t="shared" si="5"/>
        <v>193.6146756325773</v>
      </c>
    </row>
    <row r="26" spans="1:15" x14ac:dyDescent="0.25">
      <c r="I26" s="1">
        <f t="shared" si="8"/>
        <v>15.599999999999994</v>
      </c>
      <c r="J26" s="4">
        <f t="shared" si="0"/>
        <v>4.8481306757379932E-4</v>
      </c>
      <c r="K26" s="4">
        <f t="shared" si="9"/>
        <v>0.99948563682983216</v>
      </c>
      <c r="L26" s="4">
        <f t="shared" si="10"/>
        <v>15.599478198083474</v>
      </c>
      <c r="M26" s="4">
        <f t="shared" si="11"/>
        <v>7.0484677075956107E-3</v>
      </c>
      <c r="N26" s="1">
        <f t="shared" si="4"/>
        <v>1.5</v>
      </c>
      <c r="O26" s="1">
        <f t="shared" si="5"/>
        <v>192.3800711942427</v>
      </c>
    </row>
    <row r="27" spans="1:15" x14ac:dyDescent="0.25">
      <c r="I27" s="1">
        <f t="shared" si="8"/>
        <v>15.699999999999994</v>
      </c>
      <c r="J27" s="4">
        <f t="shared" si="0"/>
        <v>5.2916676234671892E-4</v>
      </c>
      <c r="K27" s="4">
        <f t="shared" si="9"/>
        <v>0.99943499517409251</v>
      </c>
      <c r="L27" s="4">
        <f t="shared" si="10"/>
        <v>15.69942422968367</v>
      </c>
      <c r="M27" s="4">
        <f t="shared" si="11"/>
        <v>7.7426086644218507E-3</v>
      </c>
      <c r="N27" s="1">
        <f t="shared" si="4"/>
        <v>1.5</v>
      </c>
      <c r="O27" s="1">
        <f t="shared" si="5"/>
        <v>191.16178821242573</v>
      </c>
    </row>
    <row r="28" spans="1:15" x14ac:dyDescent="0.25">
      <c r="I28" s="1">
        <f t="shared" si="8"/>
        <v>15.799999999999994</v>
      </c>
      <c r="J28" s="4">
        <f t="shared" si="0"/>
        <v>5.7725726985979626E-4</v>
      </c>
      <c r="K28" s="4">
        <f t="shared" si="9"/>
        <v>0.99937973904930932</v>
      </c>
      <c r="L28" s="4">
        <f t="shared" si="10"/>
        <v>15.79936496639484</v>
      </c>
      <c r="M28" s="4">
        <f t="shared" si="11"/>
        <v>8.5000373353289211E-3</v>
      </c>
      <c r="N28" s="1">
        <f t="shared" si="4"/>
        <v>1.5</v>
      </c>
      <c r="O28" s="1">
        <f t="shared" si="5"/>
        <v>189.95956662087386</v>
      </c>
    </row>
    <row r="29" spans="1:15" x14ac:dyDescent="0.25">
      <c r="I29" s="1">
        <f t="shared" si="8"/>
        <v>15.899999999999993</v>
      </c>
      <c r="J29" s="4">
        <f t="shared" si="0"/>
        <v>6.2937273210410358E-4</v>
      </c>
      <c r="K29" s="4">
        <f t="shared" si="9"/>
        <v>0.99931948155978778</v>
      </c>
      <c r="L29" s="4">
        <f t="shared" si="10"/>
        <v>15.899299927425295</v>
      </c>
      <c r="M29" s="4">
        <f t="shared" si="11"/>
        <v>9.3260673936540143E-3</v>
      </c>
      <c r="N29" s="1">
        <f t="shared" si="4"/>
        <v>1.5</v>
      </c>
      <c r="O29" s="1">
        <f t="shared" si="5"/>
        <v>188.77315671636993</v>
      </c>
    </row>
    <row r="30" spans="1:15" x14ac:dyDescent="0.25">
      <c r="I30" s="1">
        <f t="shared" si="8"/>
        <v>15.999999999999993</v>
      </c>
      <c r="J30" s="4">
        <f t="shared" si="0"/>
        <v>6.8582147843621467E-4</v>
      </c>
      <c r="K30" s="4">
        <f t="shared" si="9"/>
        <v>0.99925380618369652</v>
      </c>
      <c r="L30" s="4">
        <f t="shared" si="10"/>
        <v>15.999228591812468</v>
      </c>
      <c r="M30" s="4">
        <f t="shared" si="11"/>
        <v>1.0226420790372307E-2</v>
      </c>
      <c r="N30" s="1">
        <f t="shared" si="4"/>
        <v>1.5</v>
      </c>
      <c r="O30" s="1">
        <f t="shared" si="5"/>
        <v>187.60231909984753</v>
      </c>
    </row>
    <row r="31" spans="1:15" x14ac:dyDescent="0.25">
      <c r="I31" s="1">
        <f t="shared" ref="I31:I94" si="12">I30+$G$4</f>
        <v>16.099999999999994</v>
      </c>
      <c r="J31" s="4">
        <f t="shared" si="0"/>
        <v>7.4693329945912305E-4</v>
      </c>
      <c r="K31" s="4">
        <f t="shared" ref="K31:K94" si="13">EXP(-((I31/$C$11)^$C$10))</f>
        <v>0.99918226472370408</v>
      </c>
      <c r="L31" s="4">
        <f t="shared" ref="L31:L94" si="14">L30+(I31-I30)*0.5*(K30+K31)</f>
        <v>16.099150395357839</v>
      </c>
      <c r="M31" s="4">
        <f t="shared" ref="M31:M94" si="15">J31*L31-(1-K31)</f>
        <v>1.1207256246997359E-2</v>
      </c>
      <c r="N31" s="1">
        <f t="shared" si="4"/>
        <v>1.5</v>
      </c>
      <c r="O31" s="1">
        <f t="shared" si="5"/>
        <v>186.44682463604465</v>
      </c>
    </row>
    <row r="32" spans="1:15" x14ac:dyDescent="0.25">
      <c r="I32" s="1">
        <f t="shared" si="12"/>
        <v>16.199999999999996</v>
      </c>
      <c r="J32" s="4">
        <f t="shared" si="0"/>
        <v>8.1306079253922511E-4</v>
      </c>
      <c r="K32" s="4">
        <f t="shared" si="13"/>
        <v>0.9991043751320533</v>
      </c>
      <c r="L32" s="4">
        <f t="shared" si="14"/>
        <v>16.199064727350628</v>
      </c>
      <c r="M32" s="4">
        <f t="shared" si="15"/>
        <v>1.227519953766721E-2</v>
      </c>
      <c r="N32" s="1">
        <f t="shared" si="4"/>
        <v>1.5</v>
      </c>
      <c r="O32" s="1">
        <f t="shared" si="5"/>
        <v>185.30645443175774</v>
      </c>
    </row>
    <row r="33" spans="9:15" x14ac:dyDescent="0.25">
      <c r="I33" s="1">
        <f t="shared" si="12"/>
        <v>16.299999999999997</v>
      </c>
      <c r="J33" s="4">
        <f t="shared" si="0"/>
        <v>8.8458078250198947E-4</v>
      </c>
      <c r="K33" s="4">
        <f t="shared" si="13"/>
        <v>0.99901961920358184</v>
      </c>
      <c r="L33" s="4">
        <f t="shared" si="14"/>
        <v>16.298970927067412</v>
      </c>
      <c r="M33" s="4">
        <f t="shared" si="15"/>
        <v>1.3437375660224311E-2</v>
      </c>
      <c r="N33" s="1">
        <f t="shared" si="4"/>
        <v>1.5</v>
      </c>
      <c r="O33" s="1">
        <f t="shared" si="5"/>
        <v>184.18099983278904</v>
      </c>
    </row>
    <row r="34" spans="9:15" x14ac:dyDescent="0.25">
      <c r="I34" s="1">
        <f t="shared" si="12"/>
        <v>16.399999999999999</v>
      </c>
      <c r="J34" s="4">
        <f t="shared" si="0"/>
        <v>9.6189582120050109E-4</v>
      </c>
      <c r="K34" s="4">
        <f t="shared" si="13"/>
        <v>0.9989274401299616</v>
      </c>
      <c r="L34" s="4">
        <f t="shared" si="14"/>
        <v>16.39886828003409</v>
      </c>
      <c r="M34" s="4">
        <f t="shared" si="15"/>
        <v>1.4701443000943837E-2</v>
      </c>
      <c r="N34" s="1">
        <f t="shared" si="4"/>
        <v>1.5</v>
      </c>
      <c r="O34" s="1">
        <f t="shared" si="5"/>
        <v>183.07026243971004</v>
      </c>
    </row>
    <row r="35" spans="9:15" x14ac:dyDescent="0.25">
      <c r="I35" s="1">
        <f t="shared" si="12"/>
        <v>16.5</v>
      </c>
      <c r="J35" s="4">
        <f t="shared" si="0"/>
        <v>1.0454357698079396E-3</v>
      </c>
      <c r="K35" s="4">
        <f t="shared" si="13"/>
        <v>0.99882723990819833</v>
      </c>
      <c r="L35" s="4">
        <f t="shared" si="14"/>
        <v>16.498756014036001</v>
      </c>
      <c r="M35" s="4">
        <f t="shared" si="15"/>
        <v>1.6075629602605428E-2</v>
      </c>
      <c r="N35" s="1">
        <f t="shared" si="4"/>
        <v>1.5</v>
      </c>
      <c r="O35" s="1">
        <f t="shared" si="5"/>
        <v>181.97405414259202</v>
      </c>
    </row>
    <row r="36" spans="9:15" x14ac:dyDescent="0.25">
      <c r="I36" s="1">
        <f t="shared" si="12"/>
        <v>16.600000000000001</v>
      </c>
      <c r="J36" s="4">
        <f t="shared" si="0"/>
        <v>1.1356594678476972E-3</v>
      </c>
      <c r="K36" s="4">
        <f t="shared" si="13"/>
        <v>0.99871837659620288</v>
      </c>
      <c r="L36" s="4">
        <f t="shared" si="14"/>
        <v>16.598633294861223</v>
      </c>
      <c r="M36" s="4">
        <f t="shared" si="15"/>
        <v>1.7568771650844049E-2</v>
      </c>
      <c r="N36" s="1">
        <f t="shared" si="4"/>
        <v>1.5</v>
      </c>
      <c r="O36" s="1">
        <f t="shared" si="5"/>
        <v>180.8921971748818</v>
      </c>
    </row>
    <row r="37" spans="9:15" x14ac:dyDescent="0.25">
      <c r="I37" s="1">
        <f t="shared" si="12"/>
        <v>16.700000000000003</v>
      </c>
      <c r="J37" s="4">
        <f t="shared" si="0"/>
        <v>1.2330564931432172E-3</v>
      </c>
      <c r="K37" s="4">
        <f t="shared" si="13"/>
        <v>0.99860016140802721</v>
      </c>
      <c r="L37" s="4">
        <f t="shared" si="14"/>
        <v>16.698499221761438</v>
      </c>
      <c r="M37" s="4">
        <f t="shared" si="15"/>
        <v>1.9190354299167107E-2</v>
      </c>
      <c r="N37" s="1">
        <f t="shared" si="4"/>
        <v>1.5</v>
      </c>
      <c r="O37" s="1">
        <f t="shared" si="5"/>
        <v>179.82452418662305</v>
      </c>
    </row>
    <row r="38" spans="9:15" x14ac:dyDescent="0.25">
      <c r="I38" s="1">
        <f t="shared" si="12"/>
        <v>16.800000000000004</v>
      </c>
      <c r="J38" s="4">
        <f t="shared" si="0"/>
        <v>1.3381490170440119E-3</v>
      </c>
      <c r="K38" s="4">
        <f t="shared" si="13"/>
        <v>0.99847185564114016</v>
      </c>
      <c r="L38" s="4">
        <f t="shared" si="14"/>
        <v>16.798352822613897</v>
      </c>
      <c r="M38" s="4">
        <f t="shared" si="15"/>
        <v>2.0950554958679448E-2</v>
      </c>
      <c r="N38" s="1">
        <f t="shared" si="4"/>
        <v>1.5</v>
      </c>
      <c r="O38" s="1">
        <f t="shared" si="5"/>
        <v>178.77087833725065</v>
      </c>
    </row>
    <row r="39" spans="9:15" x14ac:dyDescent="0.25">
      <c r="I39" s="1">
        <f t="shared" si="12"/>
        <v>16.900000000000006</v>
      </c>
      <c r="J39" s="4">
        <f t="shared" si="0"/>
        <v>1.4514937594648362E-3</v>
      </c>
      <c r="K39" s="4">
        <f t="shared" si="13"/>
        <v>0.99833266742792381</v>
      </c>
      <c r="L39" s="4">
        <f t="shared" si="14"/>
        <v>16.89819304876735</v>
      </c>
      <c r="M39" s="4">
        <f t="shared" si="15"/>
        <v>2.2860289184441697E-2</v>
      </c>
      <c r="N39" s="1">
        <f t="shared" si="4"/>
        <v>1.5</v>
      </c>
      <c r="O39" s="1">
        <f t="shared" si="5"/>
        <v>177.73111340820151</v>
      </c>
    </row>
    <row r="40" spans="9:15" x14ac:dyDescent="0.25">
      <c r="I40" s="1">
        <f t="shared" si="12"/>
        <v>17.000000000000007</v>
      </c>
      <c r="J40" s="4">
        <f t="shared" si="0"/>
        <v>1.5736840484618015E-3</v>
      </c>
      <c r="K40" s="4">
        <f t="shared" si="13"/>
        <v>0.9981817483033788</v>
      </c>
      <c r="L40" s="4">
        <f t="shared" si="14"/>
        <v>16.998018769553916</v>
      </c>
      <c r="M40" s="4">
        <f t="shared" si="15"/>
        <v>2.4931259296480098E-2</v>
      </c>
      <c r="N40" s="1">
        <f t="shared" si="4"/>
        <v>1.5</v>
      </c>
      <c r="O40" s="1">
        <f t="shared" si="5"/>
        <v>176.70509393560741</v>
      </c>
    </row>
    <row r="41" spans="9:15" x14ac:dyDescent="0.25">
      <c r="I41" s="1">
        <f t="shared" si="12"/>
        <v>17.100000000000009</v>
      </c>
      <c r="J41" s="4">
        <f t="shared" si="0"/>
        <v>1.7053519892626413E-3</v>
      </c>
      <c r="K41" s="4">
        <f t="shared" si="13"/>
        <v>0.99801818958086319</v>
      </c>
      <c r="L41" s="4">
        <f t="shared" si="14"/>
        <v>17.097828766448128</v>
      </c>
      <c r="M41" s="4">
        <f t="shared" si="15"/>
        <v>2.7176005879797519E-2</v>
      </c>
      <c r="N41" s="1">
        <f t="shared" si="4"/>
        <v>1.5</v>
      </c>
      <c r="O41" s="1">
        <f t="shared" si="5"/>
        <v>175.69269536334886</v>
      </c>
    </row>
    <row r="42" spans="9:15" x14ac:dyDescent="0.25">
      <c r="I42" s="1">
        <f t="shared" si="12"/>
        <v>17.20000000000001</v>
      </c>
      <c r="J42" s="4">
        <f t="shared" si="0"/>
        <v>1.8471707478682946E-3</v>
      </c>
      <c r="K42" s="4">
        <f t="shared" si="13"/>
        <v>0.99784101852754259</v>
      </c>
      <c r="L42" s="4">
        <f t="shared" si="14"/>
        <v>17.197621726853548</v>
      </c>
      <c r="M42" s="4">
        <f t="shared" si="15"/>
        <v>2.9607962314290692E-2</v>
      </c>
      <c r="N42" s="1">
        <f t="shared" si="4"/>
        <v>1.5</v>
      </c>
      <c r="O42" s="1">
        <f t="shared" si="5"/>
        <v>174.69380421676365</v>
      </c>
    </row>
    <row r="43" spans="9:15" x14ac:dyDescent="0.25">
      <c r="I43" s="1">
        <f t="shared" si="12"/>
        <v>17.300000000000011</v>
      </c>
      <c r="J43" s="4">
        <f t="shared" si="0"/>
        <v>1.9998569545499451E-3</v>
      </c>
      <c r="K43" s="4">
        <f t="shared" si="13"/>
        <v>0.99764919433111221</v>
      </c>
      <c r="L43" s="4">
        <f t="shared" si="14"/>
        <v>17.297396237496482</v>
      </c>
      <c r="M43" s="4">
        <f t="shared" si="15"/>
        <v>3.2241512492275602E-2</v>
      </c>
      <c r="N43" s="1">
        <f t="shared" si="4"/>
        <v>1.5</v>
      </c>
      <c r="O43" s="1">
        <f t="shared" si="5"/>
        <v>173.70831829731256</v>
      </c>
    </row>
    <row r="44" spans="9:15" x14ac:dyDescent="0.25">
      <c r="I44" s="1">
        <f t="shared" si="12"/>
        <v>17.400000000000013</v>
      </c>
      <c r="J44" s="4">
        <f t="shared" si="0"/>
        <v>2.1641732327796455E-3</v>
      </c>
      <c r="K44" s="4">
        <f t="shared" si="13"/>
        <v>0.99744160384926506</v>
      </c>
      <c r="L44" s="4">
        <f t="shared" si="14"/>
        <v>17.397150777405503</v>
      </c>
      <c r="M44" s="4">
        <f t="shared" si="15"/>
        <v>3.509205188835765E-2</v>
      </c>
      <c r="N44" s="1">
        <f t="shared" si="4"/>
        <v>1.5</v>
      </c>
      <c r="O44" s="1">
        <f t="shared" si="5"/>
        <v>172.73614689851146</v>
      </c>
    </row>
    <row r="45" spans="9:15" x14ac:dyDescent="0.25">
      <c r="I45" s="1">
        <f t="shared" si="12"/>
        <v>17.500000000000014</v>
      </c>
      <c r="J45" s="4">
        <f t="shared" si="0"/>
        <v>2.3409308593539181E-3</v>
      </c>
      <c r="K45" s="4">
        <f t="shared" si="13"/>
        <v>0.99721705713333497</v>
      </c>
      <c r="L45" s="4">
        <f t="shared" si="14"/>
        <v>17.496883710454636</v>
      </c>
      <c r="M45" s="4">
        <f t="shared" si="15"/>
        <v>3.817605215366511E-2</v>
      </c>
      <c r="N45" s="1">
        <f t="shared" si="4"/>
        <v>1.5</v>
      </c>
      <c r="O45" s="1">
        <f t="shared" si="5"/>
        <v>171.77721104344209</v>
      </c>
    </row>
    <row r="46" spans="9:15" x14ac:dyDescent="0.25">
      <c r="I46" s="1">
        <f t="shared" si="12"/>
        <v>17.600000000000016</v>
      </c>
      <c r="J46" s="4">
        <f t="shared" si="0"/>
        <v>2.5309925616984813E-3</v>
      </c>
      <c r="K46" s="4">
        <f t="shared" si="13"/>
        <v>0.99697428271753774</v>
      </c>
      <c r="L46" s="4">
        <f t="shared" si="14"/>
        <v>17.59659327744718</v>
      </c>
      <c r="M46" s="4">
        <f t="shared" si="15"/>
        <v>4.1511129413990051E-2</v>
      </c>
      <c r="N46" s="1">
        <f t="shared" si="4"/>
        <v>1.5</v>
      </c>
      <c r="O46" s="1">
        <f t="shared" si="5"/>
        <v>170.83144374415104</v>
      </c>
    </row>
    <row r="47" spans="9:15" x14ac:dyDescent="0.25">
      <c r="I47" s="1">
        <f t="shared" si="12"/>
        <v>17.700000000000017</v>
      </c>
      <c r="J47" s="4">
        <f t="shared" si="0"/>
        <v>2.7352754585786795E-3</v>
      </c>
      <c r="K47" s="4">
        <f t="shared" si="13"/>
        <v>0.99671192266528796</v>
      </c>
      <c r="L47" s="4">
        <f t="shared" si="14"/>
        <v>17.696277587716324</v>
      </c>
      <c r="M47" s="4">
        <f t="shared" si="15"/>
        <v>4.5116116459164336E-2</v>
      </c>
      <c r="N47" s="1">
        <f t="shared" si="4"/>
        <v>1.5</v>
      </c>
      <c r="O47" s="1">
        <f t="shared" si="5"/>
        <v>169.89879028324046</v>
      </c>
    </row>
    <row r="48" spans="9:15" x14ac:dyDescent="0.25">
      <c r="I48" s="1">
        <f t="shared" si="12"/>
        <v>17.800000000000018</v>
      </c>
      <c r="J48" s="4">
        <f t="shared" si="0"/>
        <v>2.9547541506845269E-3</v>
      </c>
      <c r="K48" s="4">
        <f t="shared" si="13"/>
        <v>0.99642852736417664</v>
      </c>
      <c r="L48" s="4">
        <f t="shared" si="14"/>
        <v>17.795934610217799</v>
      </c>
      <c r="M48" s="4">
        <f t="shared" si="15"/>
        <v>4.9011139019028115E-2</v>
      </c>
      <c r="N48" s="1">
        <f t="shared" si="4"/>
        <v>1.5</v>
      </c>
      <c r="O48" s="1">
        <f t="shared" si="5"/>
        <v>168.97920851794157</v>
      </c>
    </row>
    <row r="49" spans="9:15" x14ac:dyDescent="0.25">
      <c r="I49" s="1">
        <f t="shared" si="12"/>
        <v>17.90000000000002</v>
      </c>
      <c r="J49" s="4">
        <f t="shared" si="0"/>
        <v>3.190463967811735E-3</v>
      </c>
      <c r="K49" s="4">
        <f t="shared" si="13"/>
        <v>0.99612255006137695</v>
      </c>
      <c r="L49" s="4">
        <f t="shared" si="14"/>
        <v>17.895562164089078</v>
      </c>
      <c r="M49" s="4">
        <f t="shared" si="15"/>
        <v>5.3217696329638152E-2</v>
      </c>
      <c r="N49" s="1">
        <f t="shared" si="4"/>
        <v>1.5</v>
      </c>
      <c r="O49" s="1">
        <f t="shared" si="5"/>
        <v>168.072669206944</v>
      </c>
    </row>
    <row r="50" spans="9:15" x14ac:dyDescent="0.25">
      <c r="I50" s="1">
        <f t="shared" si="12"/>
        <v>18.000000000000021</v>
      </c>
      <c r="J50" s="4">
        <f t="shared" si="0"/>
        <v>3.443504379620833E-3</v>
      </c>
      <c r="K50" s="4">
        <f t="shared" si="13"/>
        <v>0.99579234113150594</v>
      </c>
      <c r="L50" s="4">
        <f t="shared" si="14"/>
        <v>17.995157908648725</v>
      </c>
      <c r="M50" s="4">
        <f t="shared" si="15"/>
        <v>5.7758746201906297E-2</v>
      </c>
      <c r="N50" s="1">
        <f t="shared" si="4"/>
        <v>1.5</v>
      </c>
      <c r="O50" s="1">
        <f t="shared" si="5"/>
        <v>167.17915636022852</v>
      </c>
    </row>
    <row r="51" spans="9:15" x14ac:dyDescent="0.25">
      <c r="I51" s="1">
        <f t="shared" si="12"/>
        <v>18.100000000000023</v>
      </c>
      <c r="J51" s="4">
        <f t="shared" si="0"/>
        <v>3.7150425772258461E-3</v>
      </c>
      <c r="K51" s="4">
        <f t="shared" si="13"/>
        <v>0.99543614206932318</v>
      </c>
      <c r="L51" s="4">
        <f t="shared" si="14"/>
        <v>18.094719332808769</v>
      </c>
      <c r="M51" s="4">
        <f t="shared" si="15"/>
        <v>6.2658794813659408E-2</v>
      </c>
      <c r="N51" s="1">
        <f t="shared" si="4"/>
        <v>1.5</v>
      </c>
      <c r="O51" s="1">
        <f t="shared" si="5"/>
        <v>166.29866761211926</v>
      </c>
    </row>
    <row r="52" spans="9:15" x14ac:dyDescent="0.25">
      <c r="I52" s="1">
        <f t="shared" si="12"/>
        <v>18.200000000000024</v>
      </c>
      <c r="J52" s="4">
        <f t="shared" si="0"/>
        <v>4.0063172331421155E-3</v>
      </c>
      <c r="K52" s="4">
        <f t="shared" si="13"/>
        <v>0.9950520792001063</v>
      </c>
      <c r="L52" s="4">
        <f t="shared" si="14"/>
        <v>18.194243743872242</v>
      </c>
      <c r="M52" s="4">
        <f t="shared" si="15"/>
        <v>6.7943991455169786E-2</v>
      </c>
      <c r="N52" s="1">
        <f t="shared" si="4"/>
        <v>1.5</v>
      </c>
      <c r="O52" s="1">
        <f t="shared" si="5"/>
        <v>165.43121461772819</v>
      </c>
    </row>
    <row r="53" spans="9:15" x14ac:dyDescent="0.25">
      <c r="I53" s="1">
        <f t="shared" si="12"/>
        <v>18.300000000000026</v>
      </c>
      <c r="J53" s="4">
        <f t="shared" si="0"/>
        <v>4.3186424474099617E-3</v>
      </c>
      <c r="K53" s="4">
        <f t="shared" si="13"/>
        <v>0.99463815710111581</v>
      </c>
      <c r="L53" s="4">
        <f t="shared" si="14"/>
        <v>18.293728255687306</v>
      </c>
      <c r="M53" s="4">
        <f t="shared" si="15"/>
        <v>7.3642228467509993E-2</v>
      </c>
      <c r="N53" s="1">
        <f t="shared" si="4"/>
        <v>1.5</v>
      </c>
      <c r="O53" s="1">
        <f t="shared" si="5"/>
        <v>164.57682347291725</v>
      </c>
    </row>
    <row r="54" spans="9:15" x14ac:dyDescent="0.25">
      <c r="I54" s="1">
        <f t="shared" si="12"/>
        <v>18.400000000000027</v>
      </c>
      <c r="J54" s="4">
        <f t="shared" si="0"/>
        <v>4.6534118880074511E-3</v>
      </c>
      <c r="K54" s="4">
        <f t="shared" si="13"/>
        <v>0.9941922517282773</v>
      </c>
      <c r="L54" s="4">
        <f t="shared" si="14"/>
        <v>18.393169776128776</v>
      </c>
      <c r="M54" s="4">
        <f t="shared" si="15"/>
        <v>7.9783246622654291E-2</v>
      </c>
      <c r="N54" s="1">
        <f t="shared" si="4"/>
        <v>1.5</v>
      </c>
      <c r="O54" s="1">
        <f t="shared" si="5"/>
        <v>163.73553515783956</v>
      </c>
    </row>
    <row r="55" spans="9:15" x14ac:dyDescent="0.25">
      <c r="I55" s="1">
        <f t="shared" si="12"/>
        <v>18.500000000000028</v>
      </c>
      <c r="J55" s="4">
        <f t="shared" si="0"/>
        <v>5.0121031339710248E-3</v>
      </c>
      <c r="K55" s="4">
        <f t="shared" si="13"/>
        <v>0.99371210324306769</v>
      </c>
      <c r="L55" s="4">
        <f t="shared" si="14"/>
        <v>18.492564993877345</v>
      </c>
      <c r="M55" s="4">
        <f t="shared" si="15"/>
        <v>8.6398746204043197E-2</v>
      </c>
      <c r="N55" s="1">
        <f t="shared" si="4"/>
        <v>1.5</v>
      </c>
      <c r="O55" s="1">
        <f t="shared" si="5"/>
        <v>162.9074060040503</v>
      </c>
    </row>
    <row r="56" spans="9:15" x14ac:dyDescent="0.25">
      <c r="I56" s="1">
        <f t="shared" si="12"/>
        <v>18.60000000000003</v>
      </c>
      <c r="J56" s="4">
        <f t="shared" si="0"/>
        <v>5.3962822299591304E-3</v>
      </c>
      <c r="K56" s="4">
        <f t="shared" si="13"/>
        <v>0.99319530853562799</v>
      </c>
      <c r="L56" s="4">
        <f t="shared" si="14"/>
        <v>18.59191036446628</v>
      </c>
      <c r="M56" s="4">
        <f t="shared" si="15"/>
        <v>9.3522504056390343E-2</v>
      </c>
      <c r="N56" s="1">
        <f t="shared" si="4"/>
        <v>1.5</v>
      </c>
      <c r="O56" s="1">
        <f t="shared" si="5"/>
        <v>162.09250818509184</v>
      </c>
    </row>
    <row r="57" spans="9:15" x14ac:dyDescent="0.25">
      <c r="I57" s="1">
        <f t="shared" si="12"/>
        <v>18.700000000000031</v>
      </c>
      <c r="J57" s="4">
        <f t="shared" si="0"/>
        <v>5.8076084613188786E-3</v>
      </c>
      <c r="K57" s="4">
        <f t="shared" si="13"/>
        <v>0.99263931344134848</v>
      </c>
      <c r="L57" s="4">
        <f t="shared" si="14"/>
        <v>18.691202095565131</v>
      </c>
      <c r="M57" s="4">
        <f t="shared" si="15"/>
        <v>0.1011904968837737</v>
      </c>
      <c r="N57" s="1">
        <f t="shared" si="4"/>
        <v>1.5</v>
      </c>
      <c r="O57" s="1">
        <f t="shared" si="5"/>
        <v>161.29093023035725</v>
      </c>
    </row>
    <row r="58" spans="9:15" x14ac:dyDescent="0.25">
      <c r="I58" s="1">
        <f t="shared" si="12"/>
        <v>18.800000000000033</v>
      </c>
      <c r="J58" s="4">
        <f t="shared" si="0"/>
        <v>6.2478393590524048E-3</v>
      </c>
      <c r="K58" s="4">
        <f t="shared" si="13"/>
        <v>0.99204140464961232</v>
      </c>
      <c r="L58" s="4">
        <f t="shared" si="14"/>
        <v>18.790436131469679</v>
      </c>
      <c r="M58" s="4">
        <f t="shared" si="15"/>
        <v>0.10944103108556899</v>
      </c>
      <c r="N58" s="1">
        <f t="shared" si="4"/>
        <v>1.5</v>
      </c>
      <c r="O58" s="1">
        <f t="shared" si="5"/>
        <v>160.50277756192176</v>
      </c>
    </row>
    <row r="59" spans="9:15" x14ac:dyDescent="0.25">
      <c r="I59" s="1">
        <f t="shared" si="12"/>
        <v>18.900000000000034</v>
      </c>
      <c r="J59" s="4">
        <f t="shared" si="0"/>
        <v>6.718835944425643E-3</v>
      </c>
      <c r="K59" s="4">
        <f t="shared" si="13"/>
        <v>0.99139870130506391</v>
      </c>
      <c r="L59" s="4">
        <f t="shared" si="14"/>
        <v>18.889608136767414</v>
      </c>
      <c r="M59" s="4">
        <f t="shared" si="15"/>
        <v>0.1183148794304919</v>
      </c>
      <c r="N59" s="1">
        <f t="shared" si="4"/>
        <v>1.5</v>
      </c>
      <c r="O59" s="1">
        <f t="shared" si="5"/>
        <v>159.72817305389626</v>
      </c>
    </row>
    <row r="60" spans="9:15" x14ac:dyDescent="0.25">
      <c r="I60" s="1">
        <f t="shared" si="12"/>
        <v>19.000000000000036</v>
      </c>
      <c r="J60" s="4">
        <f t="shared" si="0"/>
        <v>7.2225682233197702E-3</v>
      </c>
      <c r="K60" s="4">
        <f t="shared" si="13"/>
        <v>0.99070814630371318</v>
      </c>
      <c r="L60" s="4">
        <f t="shared" si="14"/>
        <v>18.988713479147854</v>
      </c>
      <c r="M60" s="4">
        <f t="shared" si="15"/>
        <v>0.12785542487993026</v>
      </c>
      <c r="N60" s="1">
        <f t="shared" si="4"/>
        <v>1.5</v>
      </c>
      <c r="O60" s="1">
        <f t="shared" si="5"/>
        <v>158.96725761370732</v>
      </c>
    </row>
    <row r="61" spans="9:15" x14ac:dyDescent="0.25">
      <c r="I61" s="1">
        <f t="shared" si="12"/>
        <v>19.100000000000037</v>
      </c>
      <c r="J61" s="4">
        <f t="shared" si="0"/>
        <v>7.761120940794038E-3</v>
      </c>
      <c r="K61" s="4">
        <f t="shared" si="13"/>
        <v>0.98996649728843022</v>
      </c>
      <c r="L61" s="4">
        <f t="shared" si="14"/>
        <v>19.087747211327464</v>
      </c>
      <c r="M61" s="4">
        <f t="shared" si="15"/>
        <v>0.13810881188284682</v>
      </c>
      <c r="N61" s="1">
        <f t="shared" si="4"/>
        <v>1.5</v>
      </c>
      <c r="O61" s="1">
        <f t="shared" si="5"/>
        <v>158.22019078453144</v>
      </c>
    </row>
    <row r="62" spans="9:15" x14ac:dyDescent="0.25">
      <c r="I62" s="1">
        <f t="shared" si="12"/>
        <v>19.200000000000038</v>
      </c>
      <c r="J62" s="4">
        <f t="shared" si="0"/>
        <v>8.3366996067081398E-3</v>
      </c>
      <c r="K62" s="4">
        <f t="shared" si="13"/>
        <v>0.98917031735095939</v>
      </c>
      <c r="L62" s="4">
        <f t="shared" si="14"/>
        <v>19.186704052059437</v>
      </c>
      <c r="M62" s="4">
        <f t="shared" si="15"/>
        <v>0.14912410547578878</v>
      </c>
      <c r="N62" s="1">
        <f t="shared" si="4"/>
        <v>1.5</v>
      </c>
      <c r="O62" s="1">
        <f t="shared" si="5"/>
        <v>157.48715136791546</v>
      </c>
    </row>
    <row r="63" spans="9:15" x14ac:dyDescent="0.25">
      <c r="I63" s="1">
        <f t="shared" si="12"/>
        <v>19.30000000000004</v>
      </c>
      <c r="J63" s="4">
        <f t="shared" si="0"/>
        <v>8.9516368036441727E-3</v>
      </c>
      <c r="K63" s="4">
        <f t="shared" si="13"/>
        <v>0.98831596545051426</v>
      </c>
      <c r="L63" s="4">
        <f t="shared" si="14"/>
        <v>19.285578366199513</v>
      </c>
      <c r="M63" s="4">
        <f t="shared" si="15"/>
        <v>0.16095345853294968</v>
      </c>
      <c r="N63" s="1">
        <f t="shared" si="4"/>
        <v>1.5</v>
      </c>
      <c r="O63" s="1">
        <f t="shared" si="5"/>
        <v>156.76833806539179</v>
      </c>
    </row>
    <row r="64" spans="9:15" x14ac:dyDescent="0.25">
      <c r="I64" s="1">
        <f t="shared" si="12"/>
        <v>19.400000000000041</v>
      </c>
      <c r="J64" s="4">
        <f t="shared" si="0"/>
        <v>9.6083987887713024E-3</v>
      </c>
      <c r="K64" s="4">
        <f t="shared" si="13"/>
        <v>0.98739958656235594</v>
      </c>
      <c r="L64" s="4">
        <f t="shared" si="14"/>
        <v>19.384364143800159</v>
      </c>
      <c r="M64" s="4">
        <f t="shared" si="15"/>
        <v>0.17365228752274725</v>
      </c>
      <c r="N64" s="1">
        <f t="shared" si="4"/>
        <v>1.5</v>
      </c>
      <c r="O64" s="1">
        <f t="shared" si="5"/>
        <v>156.06397013764621</v>
      </c>
    </row>
    <row r="65" spans="9:15" x14ac:dyDescent="0.25">
      <c r="I65" s="1">
        <f t="shared" si="12"/>
        <v>19.500000000000043</v>
      </c>
      <c r="J65" s="4">
        <f t="shared" si="0"/>
        <v>1.0309592401711948E-2</v>
      </c>
      <c r="K65" s="4">
        <f t="shared" si="13"/>
        <v>0.98641710157353601</v>
      </c>
      <c r="L65" s="4">
        <f t="shared" si="14"/>
        <v>19.483054978206955</v>
      </c>
      <c r="M65" s="4">
        <f t="shared" si="15"/>
        <v>0.18727945713899458</v>
      </c>
      <c r="N65" s="1">
        <f t="shared" si="4"/>
        <v>1.5</v>
      </c>
      <c r="O65" s="1">
        <f t="shared" si="5"/>
        <v>155.37428807951355</v>
      </c>
    </row>
    <row r="66" spans="9:15" x14ac:dyDescent="0.25">
      <c r="I66" s="1">
        <f t="shared" si="12"/>
        <v>19.600000000000044</v>
      </c>
      <c r="J66" s="4">
        <f t="shared" si="0"/>
        <v>1.105797229089656E-2</v>
      </c>
      <c r="K66" s="4">
        <f t="shared" si="13"/>
        <v>0.98536419694724775</v>
      </c>
      <c r="L66" s="4">
        <f t="shared" si="14"/>
        <v>19.581644043132997</v>
      </c>
      <c r="M66" s="4">
        <f t="shared" si="15"/>
        <v>0.2018974741864121</v>
      </c>
      <c r="N66" s="1">
        <f t="shared" si="4"/>
        <v>1.5</v>
      </c>
      <c r="O66" s="1">
        <f t="shared" si="5"/>
        <v>154.69955430876229</v>
      </c>
    </row>
    <row r="67" spans="9:15" x14ac:dyDescent="0.25">
      <c r="I67" s="1">
        <f t="shared" si="12"/>
        <v>19.700000000000045</v>
      </c>
      <c r="J67" s="4">
        <f t="shared" si="0"/>
        <v>1.1856448471335101E-2</v>
      </c>
      <c r="K67" s="4">
        <f t="shared" si="13"/>
        <v>0.98423631418203017</v>
      </c>
      <c r="L67" s="4">
        <f t="shared" si="14"/>
        <v>19.680124068689462</v>
      </c>
      <c r="M67" s="4">
        <f t="shared" si="15"/>
        <v>0.21757269111192848</v>
      </c>
      <c r="N67" s="1">
        <f t="shared" si="4"/>
        <v>1.5</v>
      </c>
      <c r="O67" s="1">
        <f t="shared" si="5"/>
        <v>154.04005386627702</v>
      </c>
    </row>
    <row r="68" spans="9:15" x14ac:dyDescent="0.25">
      <c r="I68" s="1">
        <f t="shared" si="12"/>
        <v>19.800000000000047</v>
      </c>
      <c r="J68" s="4">
        <f t="shared" si="0"/>
        <v>1.2708094227187517E-2</v>
      </c>
      <c r="K68" s="4">
        <f t="shared" si="13"/>
        <v>0.98302863909743921</v>
      </c>
      <c r="L68" s="4">
        <f t="shared" si="14"/>
        <v>19.778487316353438</v>
      </c>
      <c r="M68" s="4">
        <f t="shared" si="15"/>
        <v>0.23437551958489183</v>
      </c>
      <c r="N68" s="1">
        <f t="shared" si="4"/>
        <v>1.5</v>
      </c>
      <c r="O68" s="1">
        <f t="shared" si="5"/>
        <v>153.3960951248566</v>
      </c>
    </row>
    <row r="69" spans="9:15" x14ac:dyDescent="0.25">
      <c r="I69" s="1">
        <f t="shared" si="12"/>
        <v>19.900000000000048</v>
      </c>
      <c r="J69" s="4">
        <f t="shared" si="0"/>
        <v>1.3616154372983469E-2</v>
      </c>
      <c r="K69" s="4">
        <f t="shared" si="13"/>
        <v>0.98173609098381143</v>
      </c>
      <c r="L69" s="4">
        <f t="shared" si="14"/>
        <v>19.876725552857501</v>
      </c>
      <c r="M69" s="4">
        <f t="shared" si="15"/>
        <v>0.25238065454094433</v>
      </c>
      <c r="N69" s="1">
        <f t="shared" si="4"/>
        <v>1.5</v>
      </c>
      <c r="O69" s="1">
        <f t="shared" si="5"/>
        <v>152.76801050341223</v>
      </c>
    </row>
    <row r="70" spans="9:15" x14ac:dyDescent="0.25">
      <c r="I70" s="1">
        <f t="shared" si="12"/>
        <v>20.00000000000005</v>
      </c>
      <c r="J70" s="4">
        <f t="shared" ref="J70:J133" si="16">($C$10/$C$11)*(I70/$C$11)^($C$10-1)</f>
        <v>1.4584053887822619E-2</v>
      </c>
      <c r="K70" s="4">
        <f t="shared" si="13"/>
        <v>0.9803533116604336</v>
      </c>
      <c r="L70" s="4">
        <f t="shared" si="14"/>
        <v>19.974830022989714</v>
      </c>
      <c r="M70" s="4">
        <f t="shared" si="15"/>
        <v>0.27166730911581272</v>
      </c>
      <c r="N70" s="1">
        <f t="shared" ref="N70:N133" si="17">$F$10/$F$11</f>
        <v>1.5</v>
      </c>
      <c r="O70" s="1">
        <f t="shared" ref="O70:O133" si="18">($F$10+$F$11*(1-K70))/L70</f>
        <v>152.15615718286998</v>
      </c>
    </row>
    <row r="71" spans="9:15" x14ac:dyDescent="0.25">
      <c r="I71" s="1">
        <f>I70+$G$4/10</f>
        <v>20.010000000000051</v>
      </c>
      <c r="J71" s="4">
        <f t="shared" si="16"/>
        <v>1.4684272461234917E-2</v>
      </c>
      <c r="K71" s="4">
        <f t="shared" si="13"/>
        <v>0.98020985617386513</v>
      </c>
      <c r="L71" s="4">
        <f t="shared" si="14"/>
        <v>19.984632838828887</v>
      </c>
      <c r="M71" s="4">
        <f t="shared" si="15"/>
        <v>0.27366964981697112</v>
      </c>
      <c r="N71" s="1">
        <f t="shared" si="17"/>
        <v>1.5</v>
      </c>
      <c r="O71" s="1">
        <f t="shared" si="18"/>
        <v>152.09587847651403</v>
      </c>
    </row>
    <row r="72" spans="9:15" x14ac:dyDescent="0.25">
      <c r="I72" s="1">
        <f t="shared" ref="I72:I135" si="19">I71+$G$4/10</f>
        <v>20.020000000000053</v>
      </c>
      <c r="J72" s="4">
        <f t="shared" si="16"/>
        <v>1.4785129127200709E-2</v>
      </c>
      <c r="K72" s="4">
        <f t="shared" ref="K72:K135" si="20">EXP(-((I72/$C$11)^$C$10))</f>
        <v>0.98006543634728538</v>
      </c>
      <c r="L72" s="4">
        <f t="shared" ref="L72:L135" si="21">L71+(I72-I71)*0.5*(K71+K72)</f>
        <v>19.994434215291495</v>
      </c>
      <c r="M72" s="4">
        <f t="shared" ref="M72:M135" si="22">J72*L72-(1-K72)</f>
        <v>0.27568572804569014</v>
      </c>
      <c r="N72" s="1">
        <f t="shared" si="17"/>
        <v>1.5</v>
      </c>
      <c r="O72" s="1">
        <f t="shared" si="18"/>
        <v>152.03576628242749</v>
      </c>
    </row>
    <row r="73" spans="9:15" x14ac:dyDescent="0.25">
      <c r="I73" s="1">
        <f t="shared" si="19"/>
        <v>20.030000000000054</v>
      </c>
      <c r="J73" s="4">
        <f t="shared" si="16"/>
        <v>1.4886627626685859E-2</v>
      </c>
      <c r="K73" s="4">
        <f t="shared" si="20"/>
        <v>0.97992004634203611</v>
      </c>
      <c r="L73" s="4">
        <f t="shared" si="21"/>
        <v>20.004234142704941</v>
      </c>
      <c r="M73" s="4">
        <f t="shared" si="22"/>
        <v>0.27771563098152002</v>
      </c>
      <c r="N73" s="1">
        <f t="shared" si="17"/>
        <v>1.5</v>
      </c>
      <c r="O73" s="1">
        <f t="shared" si="18"/>
        <v>151.97582100010564</v>
      </c>
    </row>
    <row r="74" spans="9:15" x14ac:dyDescent="0.25">
      <c r="I74" s="1">
        <f t="shared" si="19"/>
        <v>20.040000000000056</v>
      </c>
      <c r="J74" s="4">
        <f t="shared" si="16"/>
        <v>1.4988771720703804E-2</v>
      </c>
      <c r="K74" s="4">
        <f t="shared" si="20"/>
        <v>0.9797736802892979</v>
      </c>
      <c r="L74" s="4">
        <f t="shared" si="21"/>
        <v>20.014032611338099</v>
      </c>
      <c r="M74" s="4">
        <f t="shared" si="22"/>
        <v>0.27975944631136607</v>
      </c>
      <c r="N74" s="1">
        <f t="shared" si="17"/>
        <v>1.5</v>
      </c>
      <c r="O74" s="1">
        <f t="shared" si="18"/>
        <v>151.91604303167594</v>
      </c>
    </row>
    <row r="75" spans="9:15" x14ac:dyDescent="0.25">
      <c r="I75" s="1">
        <f t="shared" si="19"/>
        <v>20.050000000000058</v>
      </c>
      <c r="J75" s="4">
        <f t="shared" si="16"/>
        <v>1.5091565190413013E-2</v>
      </c>
      <c r="K75" s="4">
        <f t="shared" si="20"/>
        <v>0.97962633228998042</v>
      </c>
      <c r="L75" s="4">
        <f t="shared" si="21"/>
        <v>20.023829611400995</v>
      </c>
      <c r="M75" s="4">
        <f t="shared" si="22"/>
        <v>0.28181726223216103</v>
      </c>
      <c r="N75" s="1">
        <f t="shared" si="17"/>
        <v>1.5</v>
      </c>
      <c r="O75" s="1">
        <f t="shared" si="18"/>
        <v>151.85643278190526</v>
      </c>
    </row>
    <row r="76" spans="9:15" x14ac:dyDescent="0.25">
      <c r="I76" s="1">
        <f t="shared" si="19"/>
        <v>20.060000000000059</v>
      </c>
      <c r="J76" s="4">
        <f t="shared" si="16"/>
        <v>1.5195011837214877E-2</v>
      </c>
      <c r="K76" s="4">
        <f t="shared" si="20"/>
        <v>0.97947799641461364</v>
      </c>
      <c r="L76" s="4">
        <f t="shared" si="21"/>
        <v>20.03362513304452</v>
      </c>
      <c r="M76" s="4">
        <f t="shared" si="22"/>
        <v>0.28388916745355058</v>
      </c>
      <c r="N76" s="1">
        <f t="shared" si="17"/>
        <v>1.5</v>
      </c>
      <c r="O76" s="1">
        <f t="shared" si="18"/>
        <v>151.79699065820662</v>
      </c>
    </row>
    <row r="77" spans="9:15" x14ac:dyDescent="0.25">
      <c r="I77" s="1">
        <f t="shared" si="19"/>
        <v>20.070000000000061</v>
      </c>
      <c r="J77" s="4">
        <f t="shared" si="16"/>
        <v>1.5299115482851653E-2</v>
      </c>
      <c r="K77" s="4">
        <f t="shared" si="20"/>
        <v>0.97932866670323881</v>
      </c>
      <c r="L77" s="4">
        <f t="shared" si="21"/>
        <v>20.04341916636011</v>
      </c>
      <c r="M77" s="4">
        <f t="shared" si="22"/>
        <v>0.28597525120058437</v>
      </c>
      <c r="N77" s="1">
        <f t="shared" si="17"/>
        <v>1.5</v>
      </c>
      <c r="O77" s="1">
        <f t="shared" si="18"/>
        <v>151.73771707064643</v>
      </c>
    </row>
    <row r="78" spans="9:15" x14ac:dyDescent="0.25">
      <c r="I78" s="1">
        <f t="shared" si="19"/>
        <v>20.080000000000062</v>
      </c>
      <c r="J78" s="4">
        <f t="shared" si="16"/>
        <v>1.5403879969505279E-2</v>
      </c>
      <c r="K78" s="4">
        <f t="shared" si="20"/>
        <v>0.97917833716529978</v>
      </c>
      <c r="L78" s="4">
        <f t="shared" si="21"/>
        <v>20.053211701379453</v>
      </c>
      <c r="M78" s="4">
        <f t="shared" si="22"/>
        <v>0.28807560321642761</v>
      </c>
      <c r="N78" s="1">
        <f t="shared" si="17"/>
        <v>1.5</v>
      </c>
      <c r="O78" s="1">
        <f t="shared" si="18"/>
        <v>151.67861243195108</v>
      </c>
    </row>
    <row r="79" spans="9:15" x14ac:dyDescent="0.25">
      <c r="I79" s="1">
        <f t="shared" si="19"/>
        <v>20.090000000000064</v>
      </c>
      <c r="J79" s="4">
        <f t="shared" si="16"/>
        <v>1.5509309159896314E-2</v>
      </c>
      <c r="K79" s="4">
        <f t="shared" si="20"/>
        <v>0.97902700177953406</v>
      </c>
      <c r="L79" s="4">
        <f t="shared" si="21"/>
        <v>20.063002728074178</v>
      </c>
      <c r="M79" s="4">
        <f t="shared" si="22"/>
        <v>0.29019031376507964</v>
      </c>
      <c r="N79" s="1">
        <f t="shared" si="17"/>
        <v>1.5</v>
      </c>
      <c r="O79" s="1">
        <f t="shared" si="18"/>
        <v>151.61967715751413</v>
      </c>
    </row>
    <row r="80" spans="9:15" x14ac:dyDescent="0.25">
      <c r="I80" s="1">
        <f t="shared" si="19"/>
        <v>20.100000000000065</v>
      </c>
      <c r="J80" s="4">
        <f t="shared" si="16"/>
        <v>1.5615406937383577E-2</v>
      </c>
      <c r="K80" s="4">
        <f t="shared" si="20"/>
        <v>0.97887465449386435</v>
      </c>
      <c r="L80" s="4">
        <f t="shared" si="21"/>
        <v>20.072792236355546</v>
      </c>
      <c r="M80" s="4">
        <f t="shared" si="22"/>
        <v>0.29231947363410998</v>
      </c>
      <c r="N80" s="1">
        <f t="shared" si="17"/>
        <v>1.5</v>
      </c>
      <c r="O80" s="1">
        <f t="shared" si="18"/>
        <v>151.56091166540304</v>
      </c>
    </row>
    <row r="81" spans="9:15" x14ac:dyDescent="0.25">
      <c r="I81" s="1">
        <f t="shared" si="19"/>
        <v>20.110000000000067</v>
      </c>
      <c r="J81" s="4">
        <f t="shared" si="16"/>
        <v>1.5722177206063819E-2</v>
      </c>
      <c r="K81" s="4">
        <f t="shared" si="20"/>
        <v>0.97872128922529023</v>
      </c>
      <c r="L81" s="4">
        <f t="shared" si="21"/>
        <v>20.082580216074145</v>
      </c>
      <c r="M81" s="4">
        <f t="shared" si="22"/>
        <v>0.29446317413739936</v>
      </c>
      <c r="N81" s="1">
        <f t="shared" si="17"/>
        <v>1.5</v>
      </c>
      <c r="O81" s="1">
        <f t="shared" si="18"/>
        <v>151.50231637636628</v>
      </c>
    </row>
    <row r="82" spans="9:15" x14ac:dyDescent="0.25">
      <c r="I82" s="1">
        <f t="shared" si="19"/>
        <v>20.120000000000068</v>
      </c>
      <c r="J82" s="4">
        <f t="shared" si="16"/>
        <v>1.5829623890872217E-2</v>
      </c>
      <c r="K82" s="4">
        <f t="shared" si="20"/>
        <v>0.97856689985978007</v>
      </c>
      <c r="L82" s="4">
        <f t="shared" si="21"/>
        <v>20.092366657019571</v>
      </c>
      <c r="M82" s="4">
        <f t="shared" si="22"/>
        <v>0.29662150711790142</v>
      </c>
      <c r="N82" s="1">
        <f t="shared" si="17"/>
        <v>1.5</v>
      </c>
      <c r="O82" s="1">
        <f t="shared" si="18"/>
        <v>151.44389171383992</v>
      </c>
    </row>
    <row r="83" spans="9:15" x14ac:dyDescent="0.25">
      <c r="I83" s="1">
        <f t="shared" si="19"/>
        <v>20.13000000000007</v>
      </c>
      <c r="J83" s="4">
        <f t="shared" si="16"/>
        <v>1.5937750937683258E-2</v>
      </c>
      <c r="K83" s="4">
        <f t="shared" si="20"/>
        <v>0.9784114802521624</v>
      </c>
      <c r="L83" s="4">
        <f t="shared" si="21"/>
        <v>20.102151548920133</v>
      </c>
      <c r="M83" s="4">
        <f t="shared" si="22"/>
        <v>0.29879456495041523</v>
      </c>
      <c r="N83" s="1">
        <f t="shared" si="17"/>
        <v>1.5</v>
      </c>
      <c r="O83" s="1">
        <f t="shared" si="18"/>
        <v>151.38563810395468</v>
      </c>
    </row>
    <row r="84" spans="9:15" x14ac:dyDescent="0.25">
      <c r="I84" s="1">
        <f t="shared" si="19"/>
        <v>20.140000000000072</v>
      </c>
      <c r="J84" s="4">
        <f t="shared" si="16"/>
        <v>1.6046562313411689E-2</v>
      </c>
      <c r="K84" s="4">
        <f t="shared" si="20"/>
        <v>0.97825502422601851</v>
      </c>
      <c r="L84" s="4">
        <f t="shared" si="21"/>
        <v>20.111934881442526</v>
      </c>
      <c r="M84" s="4">
        <f t="shared" si="22"/>
        <v>0.30098244054436413</v>
      </c>
      <c r="N84" s="1">
        <f t="shared" si="17"/>
        <v>1.5</v>
      </c>
      <c r="O84" s="1">
        <f t="shared" si="18"/>
        <v>151.32755597554265</v>
      </c>
    </row>
    <row r="85" spans="9:15" x14ac:dyDescent="0.25">
      <c r="I85" s="1">
        <f t="shared" si="19"/>
        <v>20.150000000000073</v>
      </c>
      <c r="J85" s="4">
        <f t="shared" si="16"/>
        <v>1.6156062006114372E-2</v>
      </c>
      <c r="K85" s="4">
        <f t="shared" si="20"/>
        <v>0.97809752557357477</v>
      </c>
      <c r="L85" s="4">
        <f t="shared" si="21"/>
        <v>20.121716644191526</v>
      </c>
      <c r="M85" s="4">
        <f t="shared" si="22"/>
        <v>0.30318522734659664</v>
      </c>
      <c r="N85" s="1">
        <f t="shared" si="17"/>
        <v>1.5</v>
      </c>
      <c r="O85" s="1">
        <f t="shared" si="18"/>
        <v>151.26964576014424</v>
      </c>
    </row>
    <row r="86" spans="9:15" x14ac:dyDescent="0.25">
      <c r="I86" s="1">
        <f t="shared" si="19"/>
        <v>20.160000000000075</v>
      </c>
      <c r="J86" s="4">
        <f t="shared" si="16"/>
        <v>1.6266254025092377E-2</v>
      </c>
      <c r="K86" s="4">
        <f t="shared" si="20"/>
        <v>0.9779389780555946</v>
      </c>
      <c r="L86" s="4">
        <f t="shared" si="21"/>
        <v>20.131496826709672</v>
      </c>
      <c r="M86" s="4">
        <f t="shared" si="22"/>
        <v>0.30540301934419523</v>
      </c>
      <c r="N86" s="1">
        <f t="shared" si="17"/>
        <v>1.5</v>
      </c>
      <c r="O86" s="1">
        <f t="shared" si="18"/>
        <v>151.21190789201478</v>
      </c>
    </row>
    <row r="87" spans="9:15" x14ac:dyDescent="0.25">
      <c r="I87" s="1">
        <f t="shared" si="19"/>
        <v>20.170000000000076</v>
      </c>
      <c r="J87" s="4">
        <f t="shared" si="16"/>
        <v>1.6377142400993402E-2</v>
      </c>
      <c r="K87" s="4">
        <f t="shared" si="20"/>
        <v>0.97777937540127169</v>
      </c>
      <c r="L87" s="4">
        <f t="shared" si="21"/>
        <v>20.141275418476958</v>
      </c>
      <c r="M87" s="4">
        <f t="shared" si="22"/>
        <v>0.30763591106729682</v>
      </c>
      <c r="N87" s="1">
        <f t="shared" si="17"/>
        <v>1.5</v>
      </c>
      <c r="O87" s="1">
        <f t="shared" si="18"/>
        <v>151.15434280813142</v>
      </c>
    </row>
    <row r="88" spans="9:15" x14ac:dyDescent="0.25">
      <c r="I88" s="1">
        <f t="shared" si="19"/>
        <v>20.180000000000078</v>
      </c>
      <c r="J88" s="4">
        <f t="shared" si="16"/>
        <v>1.6488731185914846E-2</v>
      </c>
      <c r="K88" s="4">
        <f t="shared" si="20"/>
        <v>0.9776187113081225</v>
      </c>
      <c r="L88" s="4">
        <f t="shared" si="21"/>
        <v>20.151052408910505</v>
      </c>
      <c r="M88" s="4">
        <f t="shared" si="22"/>
        <v>0.30988399759192964</v>
      </c>
      <c r="N88" s="1">
        <f t="shared" si="17"/>
        <v>1.5</v>
      </c>
      <c r="O88" s="1">
        <f t="shared" si="18"/>
        <v>151.09695094819983</v>
      </c>
    </row>
    <row r="89" spans="9:15" x14ac:dyDescent="0.25">
      <c r="I89" s="1">
        <f t="shared" si="19"/>
        <v>20.190000000000079</v>
      </c>
      <c r="J89" s="4">
        <f t="shared" si="16"/>
        <v>1.6601024453507272E-2</v>
      </c>
      <c r="K89" s="4">
        <f t="shared" si="20"/>
        <v>0.97745697944187948</v>
      </c>
      <c r="L89" s="4">
        <f t="shared" si="21"/>
        <v>20.160827787364259</v>
      </c>
      <c r="M89" s="4">
        <f t="shared" si="22"/>
        <v>0.31214737454286245</v>
      </c>
      <c r="N89" s="1">
        <f t="shared" si="17"/>
        <v>1.5</v>
      </c>
      <c r="O89" s="1">
        <f t="shared" si="18"/>
        <v>151.039732754661</v>
      </c>
    </row>
    <row r="90" spans="9:15" x14ac:dyDescent="0.25">
      <c r="I90" s="1">
        <f t="shared" si="19"/>
        <v>20.200000000000081</v>
      </c>
      <c r="J90" s="4">
        <f t="shared" si="16"/>
        <v>1.6714026299078168E-2</v>
      </c>
      <c r="K90" s="4">
        <f t="shared" si="20"/>
        <v>0.97729417343638458</v>
      </c>
      <c r="L90" s="4">
        <f t="shared" si="21"/>
        <v>20.170601543128651</v>
      </c>
      <c r="M90" s="4">
        <f t="shared" si="22"/>
        <v>0.31442613809646353</v>
      </c>
      <c r="N90" s="1">
        <f t="shared" si="17"/>
        <v>1.5</v>
      </c>
      <c r="O90" s="1">
        <f t="shared" si="18"/>
        <v>150.98268867269778</v>
      </c>
    </row>
    <row r="91" spans="9:15" x14ac:dyDescent="0.25">
      <c r="I91" s="1">
        <f t="shared" si="19"/>
        <v>20.210000000000083</v>
      </c>
      <c r="J91" s="4">
        <f t="shared" si="16"/>
        <v>1.6827740839696334E-2</v>
      </c>
      <c r="K91" s="4">
        <f t="shared" si="20"/>
        <v>0.97713028689348258</v>
      </c>
      <c r="L91" s="4">
        <f t="shared" si="21"/>
        <v>20.180373665430302</v>
      </c>
      <c r="M91" s="4">
        <f t="shared" si="22"/>
        <v>0.31672038498357646</v>
      </c>
      <c r="N91" s="1">
        <f t="shared" si="17"/>
        <v>1.5</v>
      </c>
      <c r="O91" s="1">
        <f t="shared" si="18"/>
        <v>150.92581915024172</v>
      </c>
    </row>
    <row r="92" spans="9:15" x14ac:dyDescent="0.25">
      <c r="I92" s="1">
        <f t="shared" si="19"/>
        <v>20.220000000000084</v>
      </c>
      <c r="J92" s="4">
        <f t="shared" si="16"/>
        <v>1.6942172214296714E-2</v>
      </c>
      <c r="K92" s="4">
        <f t="shared" si="20"/>
        <v>0.9769653133829147</v>
      </c>
      <c r="L92" s="4">
        <f t="shared" si="21"/>
        <v>20.190144143431684</v>
      </c>
      <c r="M92" s="4">
        <f t="shared" si="22"/>
        <v>0.31903021249240854</v>
      </c>
      <c r="N92" s="1">
        <f t="shared" si="17"/>
        <v>1.5</v>
      </c>
      <c r="O92" s="1">
        <f t="shared" si="18"/>
        <v>150.8691246379797</v>
      </c>
    </row>
    <row r="93" spans="9:15" x14ac:dyDescent="0.25">
      <c r="I93" s="1">
        <f t="shared" si="19"/>
        <v>20.230000000000086</v>
      </c>
      <c r="J93" s="4">
        <f t="shared" si="16"/>
        <v>1.7057324583785501E-2</v>
      </c>
      <c r="K93" s="4">
        <f t="shared" si="20"/>
        <v>0.97679924644221316</v>
      </c>
      <c r="L93" s="4">
        <f t="shared" si="21"/>
        <v>20.199912966230812</v>
      </c>
      <c r="M93" s="4">
        <f t="shared" si="22"/>
        <v>0.32135571847142952</v>
      </c>
      <c r="N93" s="1">
        <f t="shared" si="17"/>
        <v>1.5</v>
      </c>
      <c r="O93" s="1">
        <f t="shared" si="18"/>
        <v>150.81260558936034</v>
      </c>
    </row>
    <row r="94" spans="9:15" x14ac:dyDescent="0.25">
      <c r="I94" s="1">
        <f t="shared" si="19"/>
        <v>20.240000000000087</v>
      </c>
      <c r="J94" s="4">
        <f t="shared" si="16"/>
        <v>1.7173202131145874E-2</v>
      </c>
      <c r="K94" s="4">
        <f t="shared" si="20"/>
        <v>0.97663207957659548</v>
      </c>
      <c r="L94" s="4">
        <f t="shared" si="21"/>
        <v>20.209680122860906</v>
      </c>
      <c r="M94" s="4">
        <f t="shared" si="22"/>
        <v>0.32369700133228679</v>
      </c>
      <c r="N94" s="1">
        <f t="shared" si="17"/>
        <v>1.5</v>
      </c>
      <c r="O94" s="1">
        <f t="shared" si="18"/>
        <v>150.75626246060096</v>
      </c>
    </row>
    <row r="95" spans="9:15" x14ac:dyDescent="0.25">
      <c r="I95" s="1">
        <f t="shared" si="19"/>
        <v>20.250000000000089</v>
      </c>
      <c r="J95" s="4">
        <f t="shared" si="16"/>
        <v>1.7289809061544221E-2</v>
      </c>
      <c r="K95" s="4">
        <f t="shared" si="20"/>
        <v>0.97646380625885831</v>
      </c>
      <c r="L95" s="4">
        <f t="shared" si="21"/>
        <v>20.219445602290083</v>
      </c>
      <c r="M95" s="4">
        <f t="shared" si="22"/>
        <v>0.32605416005273385</v>
      </c>
      <c r="N95" s="1">
        <f t="shared" si="17"/>
        <v>1.5</v>
      </c>
      <c r="O95" s="1">
        <f t="shared" si="18"/>
        <v>150.70009571069386</v>
      </c>
    </row>
    <row r="96" spans="9:15" x14ac:dyDescent="0.25">
      <c r="I96" s="1">
        <f t="shared" si="19"/>
        <v>20.26000000000009</v>
      </c>
      <c r="J96" s="4">
        <f t="shared" si="16"/>
        <v>1.7407149602436583E-2</v>
      </c>
      <c r="K96" s="4">
        <f t="shared" si="20"/>
        <v>0.97629441992927335</v>
      </c>
      <c r="L96" s="4">
        <f t="shared" si="21"/>
        <v>20.229209393421026</v>
      </c>
      <c r="M96" s="4">
        <f t="shared" si="22"/>
        <v>0.32842729417956856</v>
      </c>
      <c r="N96" s="1">
        <f t="shared" si="17"/>
        <v>1.5</v>
      </c>
      <c r="O96" s="1">
        <f t="shared" si="18"/>
        <v>150.64410580141293</v>
      </c>
    </row>
    <row r="97" spans="9:15" x14ac:dyDescent="0.25">
      <c r="I97" s="1">
        <f t="shared" si="19"/>
        <v>20.270000000000092</v>
      </c>
      <c r="J97" s="4">
        <f t="shared" si="16"/>
        <v>1.7525228003675758E-2</v>
      </c>
      <c r="K97" s="4">
        <f t="shared" si="20"/>
        <v>0.97612391399548193</v>
      </c>
      <c r="L97" s="4">
        <f t="shared" si="21"/>
        <v>20.238971485090651</v>
      </c>
      <c r="M97" s="4">
        <f t="shared" si="22"/>
        <v>0.33081650383158778</v>
      </c>
      <c r="N97" s="1">
        <f t="shared" si="17"/>
        <v>1.5</v>
      </c>
      <c r="O97" s="1">
        <f t="shared" si="18"/>
        <v>150.5882931973203</v>
      </c>
    </row>
    <row r="98" spans="9:15" x14ac:dyDescent="0.25">
      <c r="I98" s="1">
        <f t="shared" si="19"/>
        <v>20.280000000000094</v>
      </c>
      <c r="J98" s="4">
        <f t="shared" si="16"/>
        <v>1.7644048537618938E-2</v>
      </c>
      <c r="K98" s="4">
        <f t="shared" si="20"/>
        <v>0.97595228183239036</v>
      </c>
      <c r="L98" s="4">
        <f t="shared" si="21"/>
        <v>20.248731866069793</v>
      </c>
      <c r="M98" s="4">
        <f t="shared" si="22"/>
        <v>0.33322188970255706</v>
      </c>
      <c r="N98" s="1">
        <f t="shared" si="17"/>
        <v>1.5</v>
      </c>
      <c r="O98" s="1">
        <f t="shared" si="18"/>
        <v>150.5326583657727</v>
      </c>
    </row>
    <row r="99" spans="9:15" x14ac:dyDescent="0.25">
      <c r="I99" s="1">
        <f t="shared" si="19"/>
        <v>20.290000000000095</v>
      </c>
      <c r="J99" s="4">
        <f t="shared" si="16"/>
        <v>1.7763615499235472E-2</v>
      </c>
      <c r="K99" s="4">
        <f t="shared" si="20"/>
        <v>0.97577951678206643</v>
      </c>
      <c r="L99" s="4">
        <f t="shared" si="21"/>
        <v>20.258490525062868</v>
      </c>
      <c r="M99" s="4">
        <f t="shared" si="22"/>
        <v>0.33564355306418814</v>
      </c>
      <c r="N99" s="1">
        <f t="shared" si="17"/>
        <v>1.5</v>
      </c>
      <c r="O99" s="1">
        <f t="shared" si="18"/>
        <v>150.4772017769279</v>
      </c>
    </row>
    <row r="100" spans="9:15" x14ac:dyDescent="0.25">
      <c r="I100" s="1">
        <f t="shared" si="19"/>
        <v>20.300000000000097</v>
      </c>
      <c r="J100" s="4">
        <f t="shared" si="16"/>
        <v>1.7883933206215431E-2</v>
      </c>
      <c r="K100" s="4">
        <f t="shared" si="20"/>
        <v>0.97560561215363484</v>
      </c>
      <c r="L100" s="4">
        <f t="shared" si="21"/>
        <v>20.268247450707548</v>
      </c>
      <c r="M100" s="4">
        <f t="shared" si="22"/>
        <v>0.33808159576913482</v>
      </c>
      <c r="N100" s="1">
        <f t="shared" si="17"/>
        <v>1.5</v>
      </c>
      <c r="O100" s="1">
        <f t="shared" si="18"/>
        <v>150.42192390375121</v>
      </c>
    </row>
    <row r="101" spans="9:15" x14ac:dyDescent="0.25">
      <c r="I101" s="1">
        <f t="shared" si="19"/>
        <v>20.310000000000098</v>
      </c>
      <c r="J101" s="4">
        <f t="shared" si="16"/>
        <v>1.8005005999078602E-2</v>
      </c>
      <c r="K101" s="4">
        <f t="shared" si="20"/>
        <v>0.97543056122317384</v>
      </c>
      <c r="L101" s="4">
        <f t="shared" si="21"/>
        <v>20.278002631574434</v>
      </c>
      <c r="M101" s="4">
        <f t="shared" si="22"/>
        <v>0.34053612025400321</v>
      </c>
      <c r="N101" s="1">
        <f t="shared" si="17"/>
        <v>1.5</v>
      </c>
      <c r="O101" s="1">
        <f t="shared" si="18"/>
        <v>150.36682522202187</v>
      </c>
    </row>
    <row r="102" spans="9:15" x14ac:dyDescent="0.25">
      <c r="I102" s="1">
        <f t="shared" si="19"/>
        <v>20.3200000000001</v>
      </c>
      <c r="J102" s="4">
        <f t="shared" si="16"/>
        <v>1.8126838241283645E-2</v>
      </c>
      <c r="K102" s="4">
        <f t="shared" si="20"/>
        <v>0.97525435723361231</v>
      </c>
      <c r="L102" s="4">
        <f t="shared" si="21"/>
        <v>20.287756056166721</v>
      </c>
      <c r="M102" s="4">
        <f t="shared" si="22"/>
        <v>0.34300722954236912</v>
      </c>
      <c r="N102" s="1">
        <f t="shared" si="17"/>
        <v>1.5</v>
      </c>
      <c r="O102" s="1">
        <f t="shared" si="18"/>
        <v>150.31190621033929</v>
      </c>
    </row>
    <row r="103" spans="9:15" x14ac:dyDescent="0.25">
      <c r="I103" s="1">
        <f t="shared" si="19"/>
        <v>20.330000000000101</v>
      </c>
      <c r="J103" s="4">
        <f t="shared" si="16"/>
        <v>1.8249434319338072E-2</v>
      </c>
      <c r="K103" s="4">
        <f t="shared" si="20"/>
        <v>0.97507699339462661</v>
      </c>
      <c r="L103" s="4">
        <f t="shared" si="21"/>
        <v>20.297507712919863</v>
      </c>
      <c r="M103" s="4">
        <f t="shared" si="22"/>
        <v>0.34549502724781556</v>
      </c>
      <c r="N103" s="1">
        <f t="shared" si="17"/>
        <v>1.5</v>
      </c>
      <c r="O103" s="1">
        <f t="shared" si="18"/>
        <v>150.25716735012963</v>
      </c>
    </row>
    <row r="104" spans="9:15" x14ac:dyDescent="0.25">
      <c r="I104" s="1">
        <f t="shared" si="19"/>
        <v>20.340000000000103</v>
      </c>
      <c r="J104" s="4">
        <f t="shared" si="16"/>
        <v>1.8372798642908642E-2</v>
      </c>
      <c r="K104" s="4">
        <f t="shared" si="20"/>
        <v>0.97489846288253834</v>
      </c>
      <c r="L104" s="4">
        <f t="shared" si="21"/>
        <v>20.30725759020125</v>
      </c>
      <c r="M104" s="4">
        <f t="shared" si="22"/>
        <v>0.34799961757698411</v>
      </c>
      <c r="N104" s="1">
        <f t="shared" si="17"/>
        <v>1.5</v>
      </c>
      <c r="O104" s="1">
        <f t="shared" si="18"/>
        <v>150.20260912565178</v>
      </c>
    </row>
    <row r="105" spans="9:15" x14ac:dyDescent="0.25">
      <c r="I105" s="1">
        <f t="shared" si="19"/>
        <v>20.350000000000104</v>
      </c>
      <c r="J105" s="4">
        <f t="shared" si="16"/>
        <v>1.8496935644931965E-2</v>
      </c>
      <c r="K105" s="4">
        <f t="shared" si="20"/>
        <v>0.97471875884021197</v>
      </c>
      <c r="L105" s="4">
        <f t="shared" si="21"/>
        <v>20.317005676309865</v>
      </c>
      <c r="M105" s="4">
        <f t="shared" si="22"/>
        <v>0.35052110533263298</v>
      </c>
      <c r="N105" s="1">
        <f t="shared" si="17"/>
        <v>1.5</v>
      </c>
      <c r="O105" s="1">
        <f t="shared" si="18"/>
        <v>150.14823202400382</v>
      </c>
    </row>
    <row r="106" spans="9:15" x14ac:dyDescent="0.25">
      <c r="I106" s="1">
        <f t="shared" si="19"/>
        <v>20.360000000000106</v>
      </c>
      <c r="J106" s="4">
        <f t="shared" si="16"/>
        <v>1.8621849781725815E-2</v>
      </c>
      <c r="K106" s="4">
        <f t="shared" si="20"/>
        <v>0.97453787437695349</v>
      </c>
      <c r="L106" s="4">
        <f t="shared" si="21"/>
        <v>20.326751959475953</v>
      </c>
      <c r="M106" s="4">
        <f t="shared" si="22"/>
        <v>0.35305959591671554</v>
      </c>
      <c r="N106" s="1">
        <f t="shared" si="17"/>
        <v>1.5</v>
      </c>
      <c r="O106" s="1">
        <f t="shared" si="18"/>
        <v>150.09403653512919</v>
      </c>
    </row>
    <row r="107" spans="9:15" x14ac:dyDescent="0.25">
      <c r="I107" s="1">
        <f t="shared" si="19"/>
        <v>20.370000000000108</v>
      </c>
      <c r="J107" s="4">
        <f t="shared" si="16"/>
        <v>1.8747545533101085E-2</v>
      </c>
      <c r="K107" s="4">
        <f t="shared" si="20"/>
        <v>0.97435580256840881</v>
      </c>
      <c r="L107" s="4">
        <f t="shared" si="21"/>
        <v>20.336496427860681</v>
      </c>
      <c r="M107" s="4">
        <f t="shared" si="22"/>
        <v>0.35561519533347447</v>
      </c>
      <c r="N107" s="1">
        <f t="shared" si="17"/>
        <v>1.5</v>
      </c>
      <c r="O107" s="1">
        <f t="shared" si="18"/>
        <v>150.04002315182302</v>
      </c>
    </row>
    <row r="108" spans="9:15" x14ac:dyDescent="0.25">
      <c r="I108" s="1">
        <f t="shared" si="19"/>
        <v>20.380000000000109</v>
      </c>
      <c r="J108" s="4">
        <f t="shared" si="16"/>
        <v>1.8874027402473684E-2</v>
      </c>
      <c r="K108" s="4">
        <f t="shared" si="20"/>
        <v>0.97417253645646307</v>
      </c>
      <c r="L108" s="4">
        <f t="shared" si="21"/>
        <v>20.346239069555807</v>
      </c>
      <c r="M108" s="4">
        <f t="shared" si="22"/>
        <v>0.35818801019254004</v>
      </c>
      <c r="N108" s="1">
        <f t="shared" si="17"/>
        <v>1.5</v>
      </c>
      <c r="O108" s="1">
        <f t="shared" si="18"/>
        <v>149.98619236973786</v>
      </c>
    </row>
    <row r="109" spans="9:15" x14ac:dyDescent="0.25">
      <c r="I109" s="1">
        <f t="shared" si="19"/>
        <v>20.390000000000111</v>
      </c>
      <c r="J109" s="4">
        <f t="shared" si="16"/>
        <v>1.9001299916977445E-2</v>
      </c>
      <c r="K109" s="4">
        <f t="shared" si="20"/>
        <v>0.97398806904914004</v>
      </c>
      <c r="L109" s="4">
        <f t="shared" si="21"/>
        <v>20.355979872583337</v>
      </c>
      <c r="M109" s="4">
        <f t="shared" si="22"/>
        <v>0.36077814771205236</v>
      </c>
      <c r="N109" s="1">
        <f t="shared" si="17"/>
        <v>1.5</v>
      </c>
      <c r="O109" s="1">
        <f t="shared" si="18"/>
        <v>149.93254468739036</v>
      </c>
    </row>
    <row r="110" spans="9:15" x14ac:dyDescent="0.25">
      <c r="I110" s="1">
        <f t="shared" si="19"/>
        <v>20.400000000000112</v>
      </c>
      <c r="J110" s="4">
        <f t="shared" si="16"/>
        <v>1.9129367627577221E-2</v>
      </c>
      <c r="K110" s="4">
        <f t="shared" si="20"/>
        <v>0.97380239332050245</v>
      </c>
      <c r="L110" s="4">
        <f t="shared" si="21"/>
        <v>20.365718824895186</v>
      </c>
      <c r="M110" s="4">
        <f t="shared" si="22"/>
        <v>0.3633857157217924</v>
      </c>
      <c r="N110" s="1">
        <f t="shared" si="17"/>
        <v>1.5</v>
      </c>
      <c r="O110" s="1">
        <f t="shared" si="18"/>
        <v>149.87908060616684</v>
      </c>
    </row>
    <row r="111" spans="9:15" x14ac:dyDescent="0.25">
      <c r="I111" s="1">
        <f t="shared" si="19"/>
        <v>20.410000000000114</v>
      </c>
      <c r="J111" s="4">
        <f t="shared" si="16"/>
        <v>1.9258235109182675E-2</v>
      </c>
      <c r="K111" s="4">
        <f t="shared" si="20"/>
        <v>0.97361550221055171</v>
      </c>
      <c r="L111" s="4">
        <f t="shared" si="21"/>
        <v>20.375455914372843</v>
      </c>
      <c r="M111" s="4">
        <f t="shared" si="22"/>
        <v>0.36601082266633056</v>
      </c>
      <c r="N111" s="1">
        <f t="shared" si="17"/>
        <v>1.5</v>
      </c>
      <c r="O111" s="1">
        <f t="shared" si="18"/>
        <v>149.82580063032964</v>
      </c>
    </row>
    <row r="112" spans="9:15" x14ac:dyDescent="0.25">
      <c r="I112" s="1">
        <f t="shared" si="19"/>
        <v>20.420000000000115</v>
      </c>
      <c r="J112" s="4">
        <f t="shared" si="16"/>
        <v>1.9387906960762268E-2</v>
      </c>
      <c r="K112" s="4">
        <f t="shared" si="20"/>
        <v>0.97342738862512934</v>
      </c>
      <c r="L112" s="4">
        <f t="shared" si="21"/>
        <v>20.385191128827024</v>
      </c>
      <c r="M112" s="4">
        <f t="shared" si="22"/>
        <v>0.36865357760818407</v>
      </c>
      <c r="N112" s="1">
        <f t="shared" si="17"/>
        <v>1.5</v>
      </c>
      <c r="O112" s="1">
        <f t="shared" si="18"/>
        <v>149.77270526702296</v>
      </c>
    </row>
    <row r="113" spans="9:15" x14ac:dyDescent="0.25">
      <c r="I113" s="1">
        <f t="shared" si="19"/>
        <v>20.430000000000117</v>
      </c>
      <c r="J113" s="4">
        <f t="shared" si="16"/>
        <v>1.9518387805457959E-2</v>
      </c>
      <c r="K113" s="4">
        <f t="shared" si="20"/>
        <v>0.9732380454358186</v>
      </c>
      <c r="L113" s="4">
        <f t="shared" si="21"/>
        <v>20.39492445599733</v>
      </c>
      <c r="M113" s="4">
        <f t="shared" si="22"/>
        <v>0.37131409023099321</v>
      </c>
      <c r="N113" s="1">
        <f t="shared" si="17"/>
        <v>1.5</v>
      </c>
      <c r="O113" s="1">
        <f t="shared" si="18"/>
        <v>149.71979502627889</v>
      </c>
    </row>
    <row r="114" spans="9:15" x14ac:dyDescent="0.25">
      <c r="I114" s="1">
        <f t="shared" si="19"/>
        <v>20.440000000000119</v>
      </c>
      <c r="J114" s="4">
        <f t="shared" si="16"/>
        <v>1.9649682290700479E-2</v>
      </c>
      <c r="K114" s="4">
        <f t="shared" si="20"/>
        <v>0.97304746547984522</v>
      </c>
      <c r="L114" s="4">
        <f t="shared" si="21"/>
        <v>20.404655883551911</v>
      </c>
      <c r="M114" s="4">
        <f t="shared" si="22"/>
        <v>0.37399247084271253</v>
      </c>
      <c r="N114" s="1">
        <f t="shared" si="17"/>
        <v>1.5</v>
      </c>
      <c r="O114" s="1">
        <f t="shared" si="18"/>
        <v>149.66707042102323</v>
      </c>
    </row>
    <row r="115" spans="9:15" x14ac:dyDescent="0.25">
      <c r="I115" s="1">
        <f t="shared" si="19"/>
        <v>20.45000000000012</v>
      </c>
      <c r="J115" s="4">
        <f t="shared" si="16"/>
        <v>1.97817950883247E-2</v>
      </c>
      <c r="K115" s="4">
        <f t="shared" si="20"/>
        <v>0.97285564155998117</v>
      </c>
      <c r="L115" s="4">
        <f t="shared" si="21"/>
        <v>20.414385399087113</v>
      </c>
      <c r="M115" s="4">
        <f t="shared" si="22"/>
        <v>0.37668883037881007</v>
      </c>
      <c r="N115" s="1">
        <f t="shared" si="17"/>
        <v>1.5</v>
      </c>
      <c r="O115" s="1">
        <f t="shared" si="18"/>
        <v>149.61453196708135</v>
      </c>
    </row>
    <row r="116" spans="9:15" x14ac:dyDescent="0.25">
      <c r="I116" s="1">
        <f t="shared" si="19"/>
        <v>20.460000000000122</v>
      </c>
      <c r="J116" s="4">
        <f t="shared" si="16"/>
        <v>1.99147308946859E-2</v>
      </c>
      <c r="K116" s="4">
        <f t="shared" si="20"/>
        <v>0.97266256644444637</v>
      </c>
      <c r="L116" s="4">
        <f t="shared" si="21"/>
        <v>20.424112990127135</v>
      </c>
      <c r="M116" s="4">
        <f t="shared" si="22"/>
        <v>0.37940328040548688</v>
      </c>
      <c r="N116" s="1">
        <f t="shared" si="17"/>
        <v>1.5</v>
      </c>
      <c r="O116" s="1">
        <f t="shared" si="18"/>
        <v>149.56218018318418</v>
      </c>
    </row>
    <row r="117" spans="9:15" x14ac:dyDescent="0.25">
      <c r="I117" s="1">
        <f t="shared" si="19"/>
        <v>20.470000000000123</v>
      </c>
      <c r="J117" s="4">
        <f t="shared" si="16"/>
        <v>2.004849443077648E-2</v>
      </c>
      <c r="K117" s="4">
        <f t="shared" si="20"/>
        <v>0.9724682328668125</v>
      </c>
      <c r="L117" s="4">
        <f t="shared" si="21"/>
        <v>20.433838644123693</v>
      </c>
      <c r="M117" s="4">
        <f t="shared" si="22"/>
        <v>0.38213593312291161</v>
      </c>
      <c r="N117" s="1">
        <f t="shared" si="17"/>
        <v>1.5</v>
      </c>
      <c r="O117" s="1">
        <f t="shared" si="18"/>
        <v>149.51001559097375</v>
      </c>
    </row>
    <row r="118" spans="9:15" x14ac:dyDescent="0.25">
      <c r="I118" s="1">
        <f t="shared" si="19"/>
        <v>20.480000000000125</v>
      </c>
      <c r="J118" s="4">
        <f t="shared" si="16"/>
        <v>2.0183090442342816E-2</v>
      </c>
      <c r="K118" s="4">
        <f t="shared" si="20"/>
        <v>0.97227263352590709</v>
      </c>
      <c r="L118" s="4">
        <f t="shared" si="21"/>
        <v>20.443562348455657</v>
      </c>
      <c r="M118" s="4">
        <f t="shared" si="22"/>
        <v>0.38488690136846193</v>
      </c>
      <c r="N118" s="1">
        <f t="shared" si="17"/>
        <v>1.5</v>
      </c>
      <c r="O118" s="1">
        <f t="shared" si="18"/>
        <v>149.458038715009</v>
      </c>
    </row>
    <row r="119" spans="9:15" x14ac:dyDescent="0.25">
      <c r="I119" s="1">
        <f t="shared" si="19"/>
        <v>20.490000000000126</v>
      </c>
      <c r="J119" s="4">
        <f t="shared" si="16"/>
        <v>2.0318523700003008E-2</v>
      </c>
      <c r="K119" s="4">
        <f t="shared" si="20"/>
        <v>0.97207576108571747</v>
      </c>
      <c r="L119" s="4">
        <f t="shared" si="21"/>
        <v>20.453284090428717</v>
      </c>
      <c r="M119" s="4">
        <f t="shared" si="22"/>
        <v>0.38765629861998785</v>
      </c>
      <c r="N119" s="1">
        <f t="shared" si="17"/>
        <v>1.5</v>
      </c>
      <c r="O119" s="1">
        <f t="shared" si="18"/>
        <v>149.40625008277152</v>
      </c>
    </row>
    <row r="120" spans="9:15" x14ac:dyDescent="0.25">
      <c r="I120" s="1">
        <f t="shared" si="19"/>
        <v>20.500000000000128</v>
      </c>
      <c r="J120" s="4">
        <f t="shared" si="16"/>
        <v>2.0454798999365108E-2</v>
      </c>
      <c r="K120" s="4">
        <f t="shared" si="20"/>
        <v>0.97187760817529623</v>
      </c>
      <c r="L120" s="4">
        <f t="shared" si="21"/>
        <v>20.463003857275023</v>
      </c>
      <c r="M120" s="4">
        <f t="shared" si="22"/>
        <v>0.3904442389990897</v>
      </c>
      <c r="N120" s="1">
        <f t="shared" si="17"/>
        <v>1.5</v>
      </c>
      <c r="O120" s="1">
        <f t="shared" si="18"/>
        <v>149.35465022467113</v>
      </c>
    </row>
    <row r="121" spans="9:15" x14ac:dyDescent="0.25">
      <c r="I121" s="1">
        <f t="shared" si="19"/>
        <v>20.510000000000129</v>
      </c>
      <c r="J121" s="4">
        <f t="shared" si="16"/>
        <v>2.0591921161145468E-2</v>
      </c>
      <c r="K121" s="4">
        <f t="shared" si="20"/>
        <v>0.97167816738866664</v>
      </c>
      <c r="L121" s="4">
        <f t="shared" si="21"/>
        <v>20.472721636152844</v>
      </c>
      <c r="M121" s="4">
        <f t="shared" si="22"/>
        <v>0.39325083727440308</v>
      </c>
      <c r="N121" s="1">
        <f t="shared" si="17"/>
        <v>1.5</v>
      </c>
      <c r="O121" s="1">
        <f t="shared" si="18"/>
        <v>149.30323967405144</v>
      </c>
    </row>
    <row r="122" spans="9:15" x14ac:dyDescent="0.25">
      <c r="I122" s="1">
        <f t="shared" si="19"/>
        <v>20.520000000000131</v>
      </c>
      <c r="J122" s="4">
        <f t="shared" si="16"/>
        <v>2.0729895031288029E-2</v>
      </c>
      <c r="K122" s="4">
        <f t="shared" si="20"/>
        <v>0.97147743128472885</v>
      </c>
      <c r="L122" s="4">
        <f t="shared" si="21"/>
        <v>20.482437414146212</v>
      </c>
      <c r="M122" s="4">
        <f t="shared" si="22"/>
        <v>0.39607620886490646</v>
      </c>
      <c r="N122" s="1">
        <f t="shared" si="17"/>
        <v>1.5</v>
      </c>
      <c r="O122" s="1">
        <f t="shared" si="18"/>
        <v>149.25201896719534</v>
      </c>
    </row>
    <row r="123" spans="9:15" x14ac:dyDescent="0.25">
      <c r="I123" s="1">
        <f t="shared" si="19"/>
        <v>20.530000000000133</v>
      </c>
      <c r="J123" s="4">
        <f t="shared" si="16"/>
        <v>2.086872548108399E-2</v>
      </c>
      <c r="K123" s="4">
        <f t="shared" si="20"/>
        <v>0.97127539238716654</v>
      </c>
      <c r="L123" s="4">
        <f t="shared" si="21"/>
        <v>20.492151178264571</v>
      </c>
      <c r="M123" s="4">
        <f t="shared" si="22"/>
        <v>0.3989204698432417</v>
      </c>
      <c r="N123" s="1">
        <f t="shared" si="17"/>
        <v>1.5</v>
      </c>
      <c r="O123" s="1">
        <f t="shared" si="18"/>
        <v>149.20098864333065</v>
      </c>
    </row>
    <row r="124" spans="9:15" x14ac:dyDescent="0.25">
      <c r="I124" s="1">
        <f t="shared" si="19"/>
        <v>20.540000000000134</v>
      </c>
      <c r="J124" s="4">
        <f t="shared" si="16"/>
        <v>2.1008417407291764E-2</v>
      </c>
      <c r="K124" s="4">
        <f t="shared" si="20"/>
        <v>0.97107204318435447</v>
      </c>
      <c r="L124" s="4">
        <f t="shared" si="21"/>
        <v>20.50186291544243</v>
      </c>
      <c r="M124" s="4">
        <f t="shared" si="22"/>
        <v>0.40178373693904473</v>
      </c>
      <c r="N124" s="1">
        <f t="shared" si="17"/>
        <v>1.5</v>
      </c>
      <c r="O124" s="1">
        <f t="shared" si="18"/>
        <v>149.15014924463523</v>
      </c>
    </row>
    <row r="125" spans="9:15" x14ac:dyDescent="0.25">
      <c r="I125" s="1">
        <f t="shared" si="19"/>
        <v>20.550000000000136</v>
      </c>
      <c r="J125" s="4">
        <f t="shared" si="16"/>
        <v>2.1148975732257703E-2</v>
      </c>
      <c r="K125" s="4">
        <f t="shared" si="20"/>
        <v>0.97086737612926644</v>
      </c>
      <c r="L125" s="4">
        <f t="shared" si="21"/>
        <v>20.511572612538998</v>
      </c>
      <c r="M125" s="4">
        <f t="shared" si="22"/>
        <v>0.40466612754229542</v>
      </c>
      <c r="N125" s="1">
        <f t="shared" si="17"/>
        <v>1.5</v>
      </c>
      <c r="O125" s="1">
        <f t="shared" si="18"/>
        <v>149.09950131624277</v>
      </c>
    </row>
    <row r="126" spans="9:15" x14ac:dyDescent="0.25">
      <c r="I126" s="1">
        <f t="shared" si="19"/>
        <v>20.560000000000137</v>
      </c>
      <c r="J126" s="4">
        <f t="shared" si="16"/>
        <v>2.1290405404037392E-2</v>
      </c>
      <c r="K126" s="4">
        <f t="shared" si="20"/>
        <v>0.97066138363938381</v>
      </c>
      <c r="L126" s="4">
        <f t="shared" si="21"/>
        <v>20.521280256337842</v>
      </c>
      <c r="M126" s="4">
        <f t="shared" si="22"/>
        <v>0.40756775970668485</v>
      </c>
      <c r="N126" s="1">
        <f t="shared" si="17"/>
        <v>1.5</v>
      </c>
      <c r="O126" s="1">
        <f t="shared" si="18"/>
        <v>149.04904540624764</v>
      </c>
    </row>
    <row r="127" spans="9:15" x14ac:dyDescent="0.25">
      <c r="I127" s="1">
        <f t="shared" si="19"/>
        <v>20.570000000000139</v>
      </c>
      <c r="J127" s="4">
        <f t="shared" si="16"/>
        <v>2.1432711396517062E-2</v>
      </c>
      <c r="K127" s="4">
        <f t="shared" si="20"/>
        <v>0.97045405809660512</v>
      </c>
      <c r="L127" s="4">
        <f t="shared" si="21"/>
        <v>20.530985833546524</v>
      </c>
      <c r="M127" s="4">
        <f t="shared" si="22"/>
        <v>0.41048875215298808</v>
      </c>
      <c r="N127" s="1">
        <f t="shared" si="17"/>
        <v>1.5</v>
      </c>
      <c r="O127" s="1">
        <f t="shared" si="18"/>
        <v>148.99878206571057</v>
      </c>
    </row>
    <row r="128" spans="9:15" x14ac:dyDescent="0.25">
      <c r="I128" s="1">
        <f t="shared" si="19"/>
        <v>20.58000000000014</v>
      </c>
      <c r="J128" s="4">
        <f t="shared" si="16"/>
        <v>2.1575898709535919E-2</v>
      </c>
      <c r="K128" s="4">
        <f t="shared" si="20"/>
        <v>0.97024539184715586</v>
      </c>
      <c r="L128" s="4">
        <f t="shared" si="21"/>
        <v>20.540689330796244</v>
      </c>
      <c r="M128" s="4">
        <f t="shared" si="22"/>
        <v>0.41342922427246076</v>
      </c>
      <c r="N128" s="1">
        <f t="shared" si="17"/>
        <v>1.5</v>
      </c>
      <c r="O128" s="1">
        <f t="shared" si="18"/>
        <v>148.94871184866361</v>
      </c>
    </row>
    <row r="129" spans="9:15" x14ac:dyDescent="0.25">
      <c r="I129" s="1">
        <f t="shared" si="19"/>
        <v>20.590000000000142</v>
      </c>
      <c r="J129" s="4">
        <f t="shared" si="16"/>
        <v>2.1719972369008921E-2</v>
      </c>
      <c r="K129" s="4">
        <f t="shared" si="20"/>
        <v>0.97003537720149902</v>
      </c>
      <c r="L129" s="4">
        <f t="shared" si="21"/>
        <v>20.550390734641489</v>
      </c>
      <c r="M129" s="4">
        <f t="shared" si="22"/>
        <v>0.41638929613024911</v>
      </c>
      <c r="N129" s="1">
        <f t="shared" si="17"/>
        <v>1.5</v>
      </c>
      <c r="O129" s="1">
        <f t="shared" si="18"/>
        <v>148.89883531211524</v>
      </c>
    </row>
    <row r="130" spans="9:15" x14ac:dyDescent="0.25">
      <c r="I130" s="1">
        <f t="shared" si="19"/>
        <v>20.600000000000144</v>
      </c>
      <c r="J130" s="4">
        <f t="shared" si="16"/>
        <v>2.1864937427049817E-2</v>
      </c>
      <c r="K130" s="4">
        <f t="shared" si="20"/>
        <v>0.96982400643424693</v>
      </c>
      <c r="L130" s="4">
        <f t="shared" si="21"/>
        <v>20.560090031559671</v>
      </c>
      <c r="M130" s="4">
        <f t="shared" si="22"/>
        <v>0.41936908846880983</v>
      </c>
      <c r="N130" s="1">
        <f t="shared" si="17"/>
        <v>1.5</v>
      </c>
      <c r="O130" s="1">
        <f t="shared" si="18"/>
        <v>148.84915301605565</v>
      </c>
    </row>
    <row r="131" spans="9:15" x14ac:dyDescent="0.25">
      <c r="I131" s="1">
        <f t="shared" si="19"/>
        <v>20.610000000000145</v>
      </c>
      <c r="J131" s="4">
        <f t="shared" si="16"/>
        <v>2.201079896209495E-2</v>
      </c>
      <c r="K131" s="4">
        <f t="shared" si="20"/>
        <v>0.9696112717840728</v>
      </c>
      <c r="L131" s="4">
        <f t="shared" si="21"/>
        <v>20.569787207950764</v>
      </c>
      <c r="M131" s="4">
        <f t="shared" si="22"/>
        <v>0.42236872271134945</v>
      </c>
      <c r="N131" s="1">
        <f t="shared" si="17"/>
        <v>1.5</v>
      </c>
      <c r="O131" s="1">
        <f t="shared" si="18"/>
        <v>148.79966552346167</v>
      </c>
    </row>
    <row r="132" spans="9:15" x14ac:dyDescent="0.25">
      <c r="I132" s="1">
        <f t="shared" si="19"/>
        <v>20.620000000000147</v>
      </c>
      <c r="J132" s="4">
        <f t="shared" si="16"/>
        <v>2.2157562079027728E-2</v>
      </c>
      <c r="K132" s="4">
        <f t="shared" si="20"/>
        <v>0.96939716545362387</v>
      </c>
      <c r="L132" s="4">
        <f t="shared" si="21"/>
        <v>20.579482250136955</v>
      </c>
      <c r="M132" s="4">
        <f t="shared" si="22"/>
        <v>0.42538832096528267</v>
      </c>
      <c r="N132" s="1">
        <f t="shared" si="17"/>
        <v>1.5</v>
      </c>
      <c r="O132" s="1">
        <f t="shared" si="18"/>
        <v>148.75037340030167</v>
      </c>
    </row>
    <row r="133" spans="9:15" x14ac:dyDescent="0.25">
      <c r="I133" s="1">
        <f t="shared" si="19"/>
        <v>20.630000000000148</v>
      </c>
      <c r="J133" s="4">
        <f t="shared" si="16"/>
        <v>2.2305231909303079E-2</v>
      </c>
      <c r="K133" s="4">
        <f t="shared" si="20"/>
        <v>0.9691816796094348</v>
      </c>
      <c r="L133" s="4">
        <f t="shared" si="21"/>
        <v>20.589175144362272</v>
      </c>
      <c r="M133" s="4">
        <f t="shared" si="22"/>
        <v>0.42842800602569397</v>
      </c>
      <c r="N133" s="1">
        <f t="shared" si="17"/>
        <v>1.5</v>
      </c>
      <c r="O133" s="1">
        <f t="shared" si="18"/>
        <v>148.7012772155405</v>
      </c>
    </row>
    <row r="134" spans="9:15" x14ac:dyDescent="0.25">
      <c r="I134" s="1">
        <f t="shared" si="19"/>
        <v>20.64000000000015</v>
      </c>
      <c r="J134" s="4">
        <f t="shared" ref="J134:J197" si="23">($C$10/$C$11)*(I134/$C$11)^($C$10-1)</f>
        <v>2.2453813611073004E-2</v>
      </c>
      <c r="K134" s="4">
        <f t="shared" si="20"/>
        <v>0.96896480638184235</v>
      </c>
      <c r="L134" s="4">
        <f t="shared" si="21"/>
        <v>20.598865876792232</v>
      </c>
      <c r="M134" s="4">
        <f t="shared" si="22"/>
        <v>0.43148790137882703</v>
      </c>
      <c r="N134" s="1">
        <f t="shared" ref="N134:N197" si="24">$F$10/$F$11</f>
        <v>1.5</v>
      </c>
      <c r="O134" s="1">
        <f t="shared" ref="O134:O197" si="25">($F$10+$F$11*(1-K134))/L134</f>
        <v>148.6523775411444</v>
      </c>
    </row>
    <row r="135" spans="9:15" x14ac:dyDescent="0.25">
      <c r="I135" s="1">
        <f t="shared" si="19"/>
        <v>20.650000000000151</v>
      </c>
      <c r="J135" s="4">
        <f t="shared" si="23"/>
        <v>2.2603312369312442E-2</v>
      </c>
      <c r="K135" s="4">
        <f t="shared" si="20"/>
        <v>0.96874653786489995</v>
      </c>
      <c r="L135" s="4">
        <f t="shared" si="21"/>
        <v>20.608554433513468</v>
      </c>
      <c r="M135" s="4">
        <f t="shared" si="22"/>
        <v>0.43456813120558369</v>
      </c>
      <c r="N135" s="1">
        <f t="shared" si="24"/>
        <v>1.5</v>
      </c>
      <c r="O135" s="1">
        <f t="shared" si="25"/>
        <v>148.6036749520857</v>
      </c>
    </row>
    <row r="136" spans="9:15" x14ac:dyDescent="0.25">
      <c r="I136" s="1">
        <f t="shared" ref="I136:I199" si="26">I135+$G$4/10</f>
        <v>20.660000000000153</v>
      </c>
      <c r="J136" s="4">
        <f t="shared" si="23"/>
        <v>2.2753733395945466E-2</v>
      </c>
      <c r="K136" s="4">
        <f t="shared" ref="K136:K199" si="27">EXP(-((I136/$C$11)^$C$10))</f>
        <v>0.96852686611629379</v>
      </c>
      <c r="L136" s="4">
        <f t="shared" ref="L136:L199" si="28">L135+(I136-I135)*0.5*(K135+K136)</f>
        <v>20.618240800533375</v>
      </c>
      <c r="M136" s="4">
        <f t="shared" ref="M136:M199" si="29">J136*L136-(1-K136)</f>
        <v>0.43766882038503541</v>
      </c>
      <c r="N136" s="1">
        <f t="shared" si="24"/>
        <v>1.5</v>
      </c>
      <c r="O136" s="1">
        <f t="shared" si="25"/>
        <v>148.55517002634758</v>
      </c>
    </row>
    <row r="137" spans="9:15" x14ac:dyDescent="0.25">
      <c r="I137" s="1">
        <f t="shared" si="26"/>
        <v>20.670000000000154</v>
      </c>
      <c r="J137" s="4">
        <f t="shared" si="23"/>
        <v>2.2905081929972336E-2</v>
      </c>
      <c r="K137" s="4">
        <f t="shared" si="27"/>
        <v>0.96830578315726012</v>
      </c>
      <c r="L137" s="4">
        <f t="shared" si="28"/>
        <v>20.627924963779744</v>
      </c>
      <c r="M137" s="4">
        <f t="shared" si="29"/>
        <v>0.44079009449795681</v>
      </c>
      <c r="N137" s="1">
        <f t="shared" si="24"/>
        <v>1.5</v>
      </c>
      <c r="O137" s="1">
        <f t="shared" si="25"/>
        <v>148.5068633449286</v>
      </c>
    </row>
    <row r="138" spans="9:15" x14ac:dyDescent="0.25">
      <c r="I138" s="1">
        <f t="shared" si="26"/>
        <v>20.680000000000156</v>
      </c>
      <c r="J138" s="4">
        <f t="shared" si="23"/>
        <v>2.3057363237597071E-2</v>
      </c>
      <c r="K138" s="4">
        <f t="shared" si="27"/>
        <v>0.9680832809725014</v>
      </c>
      <c r="L138" s="4">
        <f t="shared" si="28"/>
        <v>20.637606909100395</v>
      </c>
      <c r="M138" s="4">
        <f t="shared" si="29"/>
        <v>0.44393207983037219</v>
      </c>
      <c r="N138" s="1">
        <f t="shared" si="24"/>
        <v>1.5</v>
      </c>
      <c r="O138" s="1">
        <f t="shared" si="25"/>
        <v>148.45875549184746</v>
      </c>
    </row>
    <row r="139" spans="9:15" x14ac:dyDescent="0.25">
      <c r="I139" s="1">
        <f t="shared" si="26"/>
        <v>20.690000000000158</v>
      </c>
      <c r="J139" s="4">
        <f t="shared" si="23"/>
        <v>2.321058261235515E-2</v>
      </c>
      <c r="K139" s="4">
        <f t="shared" si="27"/>
        <v>0.96785935151010627</v>
      </c>
      <c r="L139" s="4">
        <f t="shared" si="28"/>
        <v>20.647286622262808</v>
      </c>
      <c r="M139" s="4">
        <f t="shared" si="29"/>
        <v>0.4470949033771125</v>
      </c>
      <c r="N139" s="1">
        <f t="shared" si="24"/>
        <v>1.5</v>
      </c>
      <c r="O139" s="1">
        <f t="shared" si="25"/>
        <v>148.4108470541473</v>
      </c>
    </row>
    <row r="140" spans="9:15" x14ac:dyDescent="0.25">
      <c r="I140" s="1">
        <f t="shared" si="26"/>
        <v>20.700000000000159</v>
      </c>
      <c r="J140" s="4">
        <f t="shared" si="23"/>
        <v>2.3364745375242212E-2</v>
      </c>
      <c r="K140" s="4">
        <f t="shared" si="27"/>
        <v>0.96763398668146783</v>
      </c>
      <c r="L140" s="4">
        <f t="shared" si="28"/>
        <v>20.656964088953767</v>
      </c>
      <c r="M140" s="4">
        <f t="shared" si="29"/>
        <v>0.45027869284539479</v>
      </c>
      <c r="N140" s="1">
        <f t="shared" si="24"/>
        <v>1.5</v>
      </c>
      <c r="O140" s="1">
        <f t="shared" si="25"/>
        <v>148.3631386219003</v>
      </c>
    </row>
    <row r="141" spans="9:15" x14ac:dyDescent="0.25">
      <c r="I141" s="1">
        <f t="shared" si="26"/>
        <v>20.710000000000161</v>
      </c>
      <c r="J141" s="4">
        <f t="shared" si="23"/>
        <v>2.3519856874843238E-2</v>
      </c>
      <c r="K141" s="4">
        <f t="shared" si="27"/>
        <v>0.96740717836120349</v>
      </c>
      <c r="L141" s="4">
        <f t="shared" si="28"/>
        <v>20.666639294778982</v>
      </c>
      <c r="M141" s="4">
        <f t="shared" si="29"/>
        <v>0.45348357665841632</v>
      </c>
      <c r="N141" s="1">
        <f t="shared" si="24"/>
        <v>1.5</v>
      </c>
      <c r="O141" s="1">
        <f t="shared" si="25"/>
        <v>148.31563078821199</v>
      </c>
    </row>
    <row r="142" spans="9:15" x14ac:dyDescent="0.25">
      <c r="I142" s="1">
        <f t="shared" si="26"/>
        <v>20.720000000000162</v>
      </c>
      <c r="J142" s="4">
        <f t="shared" si="23"/>
        <v>2.3675922487461944E-2</v>
      </c>
      <c r="K142" s="4">
        <f t="shared" si="27"/>
        <v>0.96717891838707692</v>
      </c>
      <c r="L142" s="4">
        <f t="shared" si="28"/>
        <v>20.676312225262723</v>
      </c>
      <c r="M142" s="4">
        <f t="shared" si="29"/>
        <v>0.45670968395895895</v>
      </c>
      <c r="N142" s="1">
        <f t="shared" si="24"/>
        <v>1.5</v>
      </c>
      <c r="O142" s="1">
        <f t="shared" si="25"/>
        <v>148.26832414922544</v>
      </c>
    </row>
    <row r="143" spans="9:15" x14ac:dyDescent="0.25">
      <c r="I143" s="1">
        <f t="shared" si="26"/>
        <v>20.730000000000164</v>
      </c>
      <c r="J143" s="4">
        <f t="shared" si="23"/>
        <v>2.3832947617251066E-2</v>
      </c>
      <c r="K143" s="4">
        <f t="shared" si="27"/>
        <v>0.96694919855991912</v>
      </c>
      <c r="L143" s="4">
        <f t="shared" si="28"/>
        <v>20.68598286584746</v>
      </c>
      <c r="M143" s="4">
        <f t="shared" si="29"/>
        <v>0.45995714461301473</v>
      </c>
      <c r="N143" s="1">
        <f t="shared" si="24"/>
        <v>1.5</v>
      </c>
      <c r="O143" s="1">
        <f t="shared" si="25"/>
        <v>148.22121930412564</v>
      </c>
    </row>
    <row r="144" spans="9:15" x14ac:dyDescent="0.25">
      <c r="I144" s="1">
        <f t="shared" si="26"/>
        <v>20.740000000000165</v>
      </c>
      <c r="J144" s="4">
        <f t="shared" si="23"/>
        <v>2.3990937696343004E-2</v>
      </c>
      <c r="K144" s="4">
        <f t="shared" si="27"/>
        <v>0.96671801064355167</v>
      </c>
      <c r="L144" s="4">
        <f t="shared" si="28"/>
        <v>20.69565120189348</v>
      </c>
      <c r="M144" s="4">
        <f t="shared" si="29"/>
        <v>0.46322608921342434</v>
      </c>
      <c r="N144" s="1">
        <f t="shared" si="24"/>
        <v>1.5</v>
      </c>
      <c r="O144" s="1">
        <f t="shared" si="25"/>
        <v>148.17431685514353</v>
      </c>
    </row>
    <row r="145" spans="9:15" x14ac:dyDescent="0.25">
      <c r="I145" s="1">
        <f t="shared" si="26"/>
        <v>20.750000000000167</v>
      </c>
      <c r="J145" s="4">
        <f t="shared" si="23"/>
        <v>2.414989818498128E-2</v>
      </c>
      <c r="K145" s="4">
        <f t="shared" si="27"/>
        <v>0.96648534636471017</v>
      </c>
      <c r="L145" s="4">
        <f t="shared" si="28"/>
        <v>20.705317218678523</v>
      </c>
      <c r="M145" s="4">
        <f t="shared" si="29"/>
        <v>0.46651664908353629</v>
      </c>
      <c r="N145" s="1">
        <f t="shared" si="24"/>
        <v>1.5</v>
      </c>
      <c r="O145" s="1">
        <f t="shared" si="25"/>
        <v>148.12761740756014</v>
      </c>
    </row>
    <row r="146" spans="9:15" x14ac:dyDescent="0.25">
      <c r="I146" s="1">
        <f t="shared" si="26"/>
        <v>20.760000000000169</v>
      </c>
      <c r="J146" s="4">
        <f t="shared" si="23"/>
        <v>2.4309834571652082E-2</v>
      </c>
      <c r="K146" s="4">
        <f t="shared" si="27"/>
        <v>0.96625119741296916</v>
      </c>
      <c r="L146" s="4">
        <f t="shared" si="28"/>
        <v>20.714980901397414</v>
      </c>
      <c r="M146" s="4">
        <f t="shared" si="29"/>
        <v>0.46982895628087262</v>
      </c>
      <c r="N146" s="1">
        <f t="shared" si="24"/>
        <v>1.5</v>
      </c>
      <c r="O146" s="1">
        <f t="shared" si="25"/>
        <v>148.08112156971052</v>
      </c>
    </row>
    <row r="147" spans="9:15" x14ac:dyDescent="0.25">
      <c r="I147" s="1">
        <f t="shared" si="26"/>
        <v>20.77000000000017</v>
      </c>
      <c r="J147" s="4">
        <f t="shared" si="23"/>
        <v>2.447075237321672E-2</v>
      </c>
      <c r="K147" s="4">
        <f t="shared" si="27"/>
        <v>0.96601555544066786</v>
      </c>
      <c r="L147" s="4">
        <f t="shared" si="28"/>
        <v>20.724642235161685</v>
      </c>
      <c r="M147" s="4">
        <f t="shared" si="29"/>
        <v>0.47316314360081813</v>
      </c>
      <c r="N147" s="1">
        <f t="shared" si="24"/>
        <v>1.5</v>
      </c>
      <c r="O147" s="1">
        <f t="shared" si="25"/>
        <v>148.03482995298756</v>
      </c>
    </row>
    <row r="148" spans="9:15" x14ac:dyDescent="0.25">
      <c r="I148" s="1">
        <f t="shared" si="26"/>
        <v>20.780000000000172</v>
      </c>
      <c r="J148" s="4">
        <f t="shared" si="23"/>
        <v>2.4632657135044745E-2</v>
      </c>
      <c r="K148" s="4">
        <f t="shared" si="27"/>
        <v>0.96577841206283654</v>
      </c>
      <c r="L148" s="4">
        <f t="shared" si="28"/>
        <v>20.734301204999205</v>
      </c>
      <c r="M148" s="4">
        <f t="shared" si="29"/>
        <v>0.47651934458032708</v>
      </c>
      <c r="N148" s="1">
        <f t="shared" si="24"/>
        <v>1.5</v>
      </c>
      <c r="O148" s="1">
        <f t="shared" si="25"/>
        <v>147.9887431718461</v>
      </c>
    </row>
    <row r="149" spans="9:15" x14ac:dyDescent="0.25">
      <c r="I149" s="1">
        <f t="shared" si="26"/>
        <v>20.790000000000173</v>
      </c>
      <c r="J149" s="4">
        <f t="shared" si="23"/>
        <v>2.4795554431147115E-2</v>
      </c>
      <c r="K149" s="4">
        <f t="shared" si="27"/>
        <v>0.96553975885712473</v>
      </c>
      <c r="L149" s="4">
        <f t="shared" si="28"/>
        <v>20.743957795853806</v>
      </c>
      <c r="M149" s="4">
        <f t="shared" si="29"/>
        <v>0.47989769350163636</v>
      </c>
      <c r="N149" s="1">
        <f t="shared" si="24"/>
        <v>1.5</v>
      </c>
      <c r="O149" s="1">
        <f t="shared" si="25"/>
        <v>147.94286184380641</v>
      </c>
    </row>
    <row r="150" spans="9:15" x14ac:dyDescent="0.25">
      <c r="I150" s="1">
        <f t="shared" si="26"/>
        <v>20.800000000000175</v>
      </c>
      <c r="J150" s="4">
        <f t="shared" si="23"/>
        <v>2.4959449864310403E-2</v>
      </c>
      <c r="K150" s="4">
        <f t="shared" si="27"/>
        <v>0.96529958736372945</v>
      </c>
      <c r="L150" s="4">
        <f t="shared" si="28"/>
        <v>20.753611992584911</v>
      </c>
      <c r="M150" s="4">
        <f t="shared" si="29"/>
        <v>0.4832983253960037</v>
      </c>
      <c r="N150" s="1">
        <f t="shared" si="24"/>
        <v>1.5</v>
      </c>
      <c r="O150" s="1">
        <f t="shared" si="25"/>
        <v>147.89718658945787</v>
      </c>
    </row>
    <row r="151" spans="9:15" x14ac:dyDescent="0.25">
      <c r="I151" s="1">
        <f t="shared" si="26"/>
        <v>20.810000000000176</v>
      </c>
      <c r="J151" s="4">
        <f t="shared" si="23"/>
        <v>2.5124349066231531E-2</v>
      </c>
      <c r="K151" s="4">
        <f t="shared" si="27"/>
        <v>0.96505788908532519</v>
      </c>
      <c r="L151" s="4">
        <f t="shared" si="28"/>
        <v>20.763263779967158</v>
      </c>
      <c r="M151" s="4">
        <f t="shared" si="29"/>
        <v>0.48672137604746202</v>
      </c>
      <c r="N151" s="1">
        <f t="shared" si="24"/>
        <v>1.5</v>
      </c>
      <c r="O151" s="1">
        <f t="shared" si="25"/>
        <v>147.85171803246268</v>
      </c>
    </row>
    <row r="152" spans="9:15" x14ac:dyDescent="0.25">
      <c r="I152" s="1">
        <f t="shared" si="26"/>
        <v>20.820000000000178</v>
      </c>
      <c r="J152" s="4">
        <f t="shared" si="23"/>
        <v>2.5290257697652641E-2</v>
      </c>
      <c r="K152" s="4">
        <f t="shared" si="27"/>
        <v>0.96481465548699485</v>
      </c>
      <c r="L152" s="4">
        <f t="shared" si="28"/>
        <v>20.772913142690022</v>
      </c>
      <c r="M152" s="4">
        <f t="shared" si="29"/>
        <v>0.49016698199658093</v>
      </c>
      <c r="N152" s="1">
        <f t="shared" si="24"/>
        <v>1.5</v>
      </c>
      <c r="O152" s="1">
        <f t="shared" si="25"/>
        <v>147.8064567995593</v>
      </c>
    </row>
    <row r="153" spans="9:15" x14ac:dyDescent="0.25">
      <c r="I153" s="1">
        <f t="shared" si="26"/>
        <v>20.830000000000179</v>
      </c>
      <c r="J153" s="4">
        <f t="shared" si="23"/>
        <v>2.5457181448497002E-2</v>
      </c>
      <c r="K153" s="4">
        <f t="shared" si="27"/>
        <v>0.96456987799616145</v>
      </c>
      <c r="L153" s="4">
        <f t="shared" si="28"/>
        <v>20.78256006535744</v>
      </c>
      <c r="M153" s="4">
        <f t="shared" si="29"/>
        <v>0.49363528054425354</v>
      </c>
      <c r="N153" s="1">
        <f t="shared" si="24"/>
        <v>1.5</v>
      </c>
      <c r="O153" s="1">
        <f t="shared" si="25"/>
        <v>147.76140352056581</v>
      </c>
    </row>
    <row r="154" spans="9:15" x14ac:dyDescent="0.25">
      <c r="I154" s="1">
        <f t="shared" si="26"/>
        <v>20.840000000000181</v>
      </c>
      <c r="J154" s="4">
        <f t="shared" si="23"/>
        <v>2.5625126038005437E-2</v>
      </c>
      <c r="K154" s="4">
        <f t="shared" si="27"/>
        <v>0.96432354800252107</v>
      </c>
      <c r="L154" s="4">
        <f t="shared" si="28"/>
        <v>20.792204532487435</v>
      </c>
      <c r="M154" s="4">
        <f t="shared" si="29"/>
        <v>0.49712640975549949</v>
      </c>
      <c r="N154" s="1">
        <f t="shared" si="24"/>
        <v>1.5</v>
      </c>
      <c r="O154" s="1">
        <f t="shared" si="25"/>
        <v>147.71655882838328</v>
      </c>
    </row>
    <row r="155" spans="9:15" x14ac:dyDescent="0.25">
      <c r="I155" s="1">
        <f t="shared" si="26"/>
        <v>20.850000000000183</v>
      </c>
      <c r="J155" s="4">
        <f t="shared" si="23"/>
        <v>2.5794097214872906E-2</v>
      </c>
      <c r="K155" s="4">
        <f t="shared" si="27"/>
        <v>0.96407565685797758</v>
      </c>
      <c r="L155" s="4">
        <f t="shared" si="28"/>
        <v>20.801846528511739</v>
      </c>
      <c r="M155" s="4">
        <f t="shared" si="29"/>
        <v>0.5006405084632759</v>
      </c>
      <c r="N155" s="1">
        <f t="shared" si="24"/>
        <v>1.5</v>
      </c>
      <c r="O155" s="1">
        <f t="shared" si="25"/>
        <v>147.67192335899901</v>
      </c>
    </row>
    <row r="156" spans="9:15" x14ac:dyDescent="0.25">
      <c r="I156" s="1">
        <f t="shared" si="26"/>
        <v>20.860000000000184</v>
      </c>
      <c r="J156" s="4">
        <f t="shared" si="23"/>
        <v>2.5964100757386123E-2</v>
      </c>
      <c r="K156" s="4">
        <f t="shared" si="27"/>
        <v>0.96382619587657747</v>
      </c>
      <c r="L156" s="4">
        <f t="shared" si="28"/>
        <v>20.811486037775413</v>
      </c>
      <c r="M156" s="4">
        <f t="shared" si="29"/>
        <v>0.50417771627231278</v>
      </c>
      <c r="N156" s="1">
        <f t="shared" si="24"/>
        <v>1.5</v>
      </c>
      <c r="O156" s="1">
        <f t="shared" si="25"/>
        <v>147.6274977514895</v>
      </c>
    </row>
    <row r="157" spans="9:15" x14ac:dyDescent="0.25">
      <c r="I157" s="1">
        <f t="shared" si="26"/>
        <v>20.870000000000186</v>
      </c>
      <c r="J157" s="4">
        <f t="shared" si="23"/>
        <v>2.6135142473561711E-2</v>
      </c>
      <c r="K157" s="4">
        <f t="shared" si="27"/>
        <v>0.96357515633444601</v>
      </c>
      <c r="L157" s="4">
        <f t="shared" si="28"/>
        <v>20.821123044536471</v>
      </c>
      <c r="M157" s="4">
        <f t="shared" si="29"/>
        <v>0.50773817356296569</v>
      </c>
      <c r="N157" s="1">
        <f t="shared" si="24"/>
        <v>1.5</v>
      </c>
      <c r="O157" s="1">
        <f t="shared" si="25"/>
        <v>147.58328264802381</v>
      </c>
    </row>
    <row r="158" spans="9:15" x14ac:dyDescent="0.25">
      <c r="I158" s="1">
        <f t="shared" si="26"/>
        <v>20.880000000000187</v>
      </c>
      <c r="J158" s="4">
        <f t="shared" si="23"/>
        <v>2.6307228201284494E-2</v>
      </c>
      <c r="K158" s="4">
        <f t="shared" si="27"/>
        <v>0.96332252946972574</v>
      </c>
      <c r="L158" s="4">
        <f t="shared" si="28"/>
        <v>20.830757532965492</v>
      </c>
      <c r="M158" s="4">
        <f t="shared" si="29"/>
        <v>0.511322021495075</v>
      </c>
      <c r="N158" s="1">
        <f t="shared" si="24"/>
        <v>1.5</v>
      </c>
      <c r="O158" s="1">
        <f t="shared" si="25"/>
        <v>147.53927869386618</v>
      </c>
    </row>
    <row r="159" spans="9:15" x14ac:dyDescent="0.25">
      <c r="I159" s="1">
        <f t="shared" si="26"/>
        <v>20.890000000000189</v>
      </c>
      <c r="J159" s="4">
        <f t="shared" si="23"/>
        <v>2.6480363808446841E-2</v>
      </c>
      <c r="K159" s="4">
        <f t="shared" si="27"/>
        <v>0.96306830648251462</v>
      </c>
      <c r="L159" s="4">
        <f t="shared" si="28"/>
        <v>20.840389487145256</v>
      </c>
      <c r="M159" s="4">
        <f t="shared" si="29"/>
        <v>0.51492940201185189</v>
      </c>
      <c r="N159" s="1">
        <f t="shared" si="24"/>
        <v>1.5</v>
      </c>
      <c r="O159" s="1">
        <f t="shared" si="25"/>
        <v>147.49548653737915</v>
      </c>
    </row>
    <row r="160" spans="9:15" x14ac:dyDescent="0.25">
      <c r="I160" s="1">
        <f t="shared" si="26"/>
        <v>20.90000000000019</v>
      </c>
      <c r="J160" s="4">
        <f t="shared" si="23"/>
        <v>2.6654555193088573E-2</v>
      </c>
      <c r="K160" s="4">
        <f t="shared" si="27"/>
        <v>0.96281247853480612</v>
      </c>
      <c r="L160" s="4">
        <f t="shared" si="28"/>
        <v>20.850018891070345</v>
      </c>
      <c r="M160" s="4">
        <f t="shared" si="29"/>
        <v>0.51856045784378002</v>
      </c>
      <c r="N160" s="1">
        <f t="shared" si="24"/>
        <v>1.5</v>
      </c>
      <c r="O160" s="1">
        <f t="shared" si="25"/>
        <v>147.45190683002605</v>
      </c>
    </row>
    <row r="161" spans="9:15" x14ac:dyDescent="0.25">
      <c r="I161" s="1">
        <f t="shared" si="26"/>
        <v>20.910000000000192</v>
      </c>
      <c r="J161" s="4">
        <f t="shared" si="23"/>
        <v>2.6829808283537027E-2</v>
      </c>
      <c r="K161" s="4">
        <f t="shared" si="27"/>
        <v>0.96255503675043108</v>
      </c>
      <c r="L161" s="4">
        <f t="shared" si="28"/>
        <v>20.859645728646772</v>
      </c>
      <c r="M161" s="4">
        <f t="shared" si="29"/>
        <v>0.52221533251252605</v>
      </c>
      <c r="N161" s="1">
        <f t="shared" si="24"/>
        <v>1.5</v>
      </c>
      <c r="O161" s="1">
        <f t="shared" si="25"/>
        <v>147.40854022637399</v>
      </c>
    </row>
    <row r="162" spans="9:15" x14ac:dyDescent="0.25">
      <c r="I162" s="1">
        <f t="shared" si="26"/>
        <v>20.920000000000194</v>
      </c>
      <c r="J162" s="4">
        <f t="shared" si="23"/>
        <v>2.7006129038548064E-2</v>
      </c>
      <c r="K162" s="4">
        <f t="shared" si="27"/>
        <v>0.96229597221499974</v>
      </c>
      <c r="L162" s="4">
        <f t="shared" si="28"/>
        <v>20.869269983691602</v>
      </c>
      <c r="M162" s="4">
        <f t="shared" si="29"/>
        <v>0.52589417033487296</v>
      </c>
      <c r="N162" s="1">
        <f t="shared" si="24"/>
        <v>1.5</v>
      </c>
      <c r="O162" s="1">
        <f t="shared" si="25"/>
        <v>147.36538738409604</v>
      </c>
    </row>
    <row r="163" spans="9:15" x14ac:dyDescent="0.25">
      <c r="I163" s="1">
        <f t="shared" si="26"/>
        <v>20.930000000000195</v>
      </c>
      <c r="J163" s="4">
        <f t="shared" si="23"/>
        <v>2.7183523447447844E-2</v>
      </c>
      <c r="K163" s="4">
        <f t="shared" si="27"/>
        <v>0.96203527597584571</v>
      </c>
      <c r="L163" s="4">
        <f t="shared" si="28"/>
        <v>20.878891639932558</v>
      </c>
      <c r="M163" s="4">
        <f t="shared" si="29"/>
        <v>0.52959711642667517</v>
      </c>
      <c r="N163" s="1">
        <f t="shared" si="24"/>
        <v>1.5</v>
      </c>
      <c r="O163" s="1">
        <f t="shared" si="25"/>
        <v>147.32244896397404</v>
      </c>
    </row>
    <row r="164" spans="9:15" x14ac:dyDescent="0.25">
      <c r="I164" s="1">
        <f t="shared" si="26"/>
        <v>20.940000000000197</v>
      </c>
      <c r="J164" s="4">
        <f t="shared" si="23"/>
        <v>2.7361997530274546E-2</v>
      </c>
      <c r="K164" s="4">
        <f t="shared" si="27"/>
        <v>0.96177293904197114</v>
      </c>
      <c r="L164" s="4">
        <f t="shared" si="28"/>
        <v>20.888510681007649</v>
      </c>
      <c r="M164" s="4">
        <f t="shared" si="29"/>
        <v>0.5333243167068159</v>
      </c>
      <c r="N164" s="1">
        <f t="shared" si="24"/>
        <v>1.5</v>
      </c>
      <c r="O164" s="1">
        <f t="shared" si="25"/>
        <v>147.27972562990075</v>
      </c>
    </row>
    <row r="165" spans="9:15" x14ac:dyDescent="0.25">
      <c r="I165" s="1">
        <f t="shared" si="26"/>
        <v>20.950000000000198</v>
      </c>
      <c r="J165" s="4">
        <f t="shared" si="23"/>
        <v>2.7541557337921262E-2</v>
      </c>
      <c r="K165" s="4">
        <f t="shared" si="27"/>
        <v>0.96150895238399359</v>
      </c>
      <c r="L165" s="4">
        <f t="shared" si="28"/>
        <v>20.898127090464779</v>
      </c>
      <c r="M165" s="4">
        <f t="shared" si="29"/>
        <v>0.53707591790119491</v>
      </c>
      <c r="N165" s="1">
        <f t="shared" si="24"/>
        <v>1.5</v>
      </c>
      <c r="O165" s="1">
        <f t="shared" si="25"/>
        <v>147.23721804888211</v>
      </c>
    </row>
    <row r="166" spans="9:15" x14ac:dyDescent="0.25">
      <c r="I166" s="1">
        <f t="shared" si="26"/>
        <v>20.9600000000002</v>
      </c>
      <c r="J166" s="4">
        <f t="shared" si="23"/>
        <v>2.7722208952279417E-2</v>
      </c>
      <c r="K166" s="4">
        <f t="shared" si="27"/>
        <v>0.96124330693409299</v>
      </c>
      <c r="L166" s="4">
        <f t="shared" si="28"/>
        <v>20.907740851761371</v>
      </c>
      <c r="M166" s="4">
        <f t="shared" si="29"/>
        <v>0.5408520675467301</v>
      </c>
      <c r="N166" s="1">
        <f t="shared" si="24"/>
        <v>1.5</v>
      </c>
      <c r="O166" s="1">
        <f t="shared" si="25"/>
        <v>147.19492689103944</v>
      </c>
    </row>
    <row r="167" spans="9:15" x14ac:dyDescent="0.25">
      <c r="I167" s="1">
        <f t="shared" si="26"/>
        <v>20.970000000000201</v>
      </c>
      <c r="J167" s="4">
        <f t="shared" si="23"/>
        <v>2.7903958486382392E-2</v>
      </c>
      <c r="K167" s="4">
        <f t="shared" si="27"/>
        <v>0.96097599358596175</v>
      </c>
      <c r="L167" s="4">
        <f t="shared" si="28"/>
        <v>20.917351948263974</v>
      </c>
      <c r="M167" s="4">
        <f t="shared" si="29"/>
        <v>0.54465291399536953</v>
      </c>
      <c r="N167" s="1">
        <f t="shared" si="24"/>
        <v>1.5</v>
      </c>
      <c r="O167" s="1">
        <f t="shared" si="25"/>
        <v>147.15285282961153</v>
      </c>
    </row>
    <row r="168" spans="9:15" x14ac:dyDescent="0.25">
      <c r="I168" s="1">
        <f t="shared" si="26"/>
        <v>20.980000000000203</v>
      </c>
      <c r="J168" s="4">
        <f t="shared" si="23"/>
        <v>2.8086812084550133E-2</v>
      </c>
      <c r="K168" s="4">
        <f t="shared" si="27"/>
        <v>0.96070700319475488</v>
      </c>
      <c r="L168" s="4">
        <f t="shared" si="28"/>
        <v>20.926960363247879</v>
      </c>
      <c r="M168" s="4">
        <f t="shared" si="29"/>
        <v>0.54847860641812707</v>
      </c>
      <c r="N168" s="1">
        <f t="shared" si="24"/>
        <v>1.5</v>
      </c>
      <c r="O168" s="1">
        <f t="shared" si="25"/>
        <v>147.11099654095639</v>
      </c>
    </row>
    <row r="169" spans="9:15" x14ac:dyDescent="0.25">
      <c r="I169" s="1">
        <f t="shared" si="26"/>
        <v>20.990000000000204</v>
      </c>
      <c r="J169" s="4">
        <f t="shared" si="23"/>
        <v>2.8270775922534394E-2</v>
      </c>
      <c r="K169" s="4">
        <f t="shared" si="27"/>
        <v>0.96043632657704181</v>
      </c>
      <c r="L169" s="4">
        <f t="shared" si="28"/>
        <v>20.936566079896739</v>
      </c>
      <c r="M169" s="4">
        <f t="shared" si="29"/>
        <v>0.55232929480913684</v>
      </c>
      <c r="N169" s="1">
        <f t="shared" si="24"/>
        <v>1.5</v>
      </c>
      <c r="O169" s="1">
        <f t="shared" si="25"/>
        <v>147.06935870455328</v>
      </c>
    </row>
    <row r="170" spans="9:15" x14ac:dyDescent="0.25">
      <c r="I170" s="1">
        <f t="shared" si="26"/>
        <v>21.000000000000206</v>
      </c>
      <c r="J170" s="4">
        <f t="shared" si="23"/>
        <v>2.8455856207664141E-2</v>
      </c>
      <c r="K170" s="4">
        <f t="shared" si="27"/>
        <v>0.96016395451076031</v>
      </c>
      <c r="L170" s="4">
        <f t="shared" si="28"/>
        <v>20.94616908130218</v>
      </c>
      <c r="M170" s="4">
        <f t="shared" si="29"/>
        <v>0.55620512998971561</v>
      </c>
      <c r="N170" s="1">
        <f t="shared" si="24"/>
        <v>1.5</v>
      </c>
      <c r="O170" s="1">
        <f t="shared" si="25"/>
        <v>147.02794000300423</v>
      </c>
    </row>
    <row r="171" spans="9:15" x14ac:dyDescent="0.25">
      <c r="I171" s="1">
        <f t="shared" si="26"/>
        <v>21.010000000000208</v>
      </c>
      <c r="J171" s="4">
        <f t="shared" si="23"/>
        <v>2.8642059178992024E-2</v>
      </c>
      <c r="K171" s="4">
        <f t="shared" si="27"/>
        <v>0.9598898777351712</v>
      </c>
      <c r="L171" s="4">
        <f t="shared" si="28"/>
        <v>20.955769350463413</v>
      </c>
      <c r="M171" s="4">
        <f t="shared" si="29"/>
        <v>0.56010626361245153</v>
      </c>
      <c r="N171" s="1">
        <f t="shared" si="24"/>
        <v>1.5</v>
      </c>
      <c r="O171" s="1">
        <f t="shared" si="25"/>
        <v>146.98674112203577</v>
      </c>
    </row>
    <row r="172" spans="9:15" x14ac:dyDescent="0.25">
      <c r="I172" s="1">
        <f t="shared" si="26"/>
        <v>21.020000000000209</v>
      </c>
      <c r="J172" s="4">
        <f t="shared" si="23"/>
        <v>2.8829391107441392E-2</v>
      </c>
      <c r="K172" s="4">
        <f t="shared" si="27"/>
        <v>0.95961408695081452</v>
      </c>
      <c r="L172" s="4">
        <f t="shared" si="28"/>
        <v>20.965366870286843</v>
      </c>
      <c r="M172" s="4">
        <f t="shared" si="29"/>
        <v>0.56403284816530841</v>
      </c>
      <c r="N172" s="1">
        <f t="shared" si="24"/>
        <v>1.5</v>
      </c>
      <c r="O172" s="1">
        <f t="shared" si="25"/>
        <v>146.94576275050039</v>
      </c>
    </row>
    <row r="173" spans="9:15" x14ac:dyDescent="0.25">
      <c r="I173" s="1">
        <f t="shared" si="26"/>
        <v>21.030000000000211</v>
      </c>
      <c r="J173" s="4">
        <f t="shared" si="23"/>
        <v>2.9017858295953516E-2</v>
      </c>
      <c r="K173" s="4">
        <f t="shared" si="27"/>
        <v>0.95933657281946738</v>
      </c>
      <c r="L173" s="4">
        <f t="shared" si="28"/>
        <v>20.974961623585695</v>
      </c>
      <c r="M173" s="4">
        <f t="shared" si="29"/>
        <v>0.56798503697574021</v>
      </c>
      <c r="N173" s="1">
        <f t="shared" si="24"/>
        <v>1.5</v>
      </c>
      <c r="O173" s="1">
        <f t="shared" si="25"/>
        <v>146.90500558037772</v>
      </c>
    </row>
    <row r="174" spans="9:15" x14ac:dyDescent="0.25">
      <c r="I174" s="1">
        <f t="shared" si="26"/>
        <v>21.040000000000212</v>
      </c>
      <c r="J174" s="4">
        <f t="shared" si="23"/>
        <v>2.920746707963591E-2</v>
      </c>
      <c r="K174" s="4">
        <f t="shared" si="27"/>
        <v>0.95905732596410387</v>
      </c>
      <c r="L174" s="4">
        <f t="shared" si="28"/>
        <v>20.984553593079614</v>
      </c>
      <c r="M174" s="4">
        <f t="shared" si="29"/>
        <v>0.57196298421483216</v>
      </c>
      <c r="N174" s="1">
        <f t="shared" si="24"/>
        <v>1.5</v>
      </c>
      <c r="O174" s="1">
        <f t="shared" si="25"/>
        <v>146.86447030677607</v>
      </c>
    </row>
    <row r="175" spans="9:15" x14ac:dyDescent="0.25">
      <c r="I175" s="1">
        <f t="shared" si="26"/>
        <v>21.050000000000214</v>
      </c>
      <c r="J175" s="4">
        <f t="shared" si="23"/>
        <v>2.9398223825911174E-2</v>
      </c>
      <c r="K175" s="4">
        <f t="shared" si="27"/>
        <v>0.95877633696885523</v>
      </c>
      <c r="L175" s="4">
        <f t="shared" si="28"/>
        <v>20.994142761394279</v>
      </c>
      <c r="M175" s="4">
        <f t="shared" si="29"/>
        <v>0.57596684490145711</v>
      </c>
      <c r="N175" s="1">
        <f t="shared" si="24"/>
        <v>1.5</v>
      </c>
      <c r="O175" s="1">
        <f t="shared" si="25"/>
        <v>146.82415762793335</v>
      </c>
    </row>
    <row r="176" spans="9:15" x14ac:dyDescent="0.25">
      <c r="I176" s="1">
        <f t="shared" si="26"/>
        <v>21.060000000000215</v>
      </c>
      <c r="J176" s="4">
        <f t="shared" si="23"/>
        <v>2.9590134934666078E-2</v>
      </c>
      <c r="K176" s="4">
        <f t="shared" si="27"/>
        <v>0.95849359637897336</v>
      </c>
      <c r="L176" s="4">
        <f t="shared" si="28"/>
        <v>21.00372911106102</v>
      </c>
      <c r="M176" s="4">
        <f t="shared" si="29"/>
        <v>0.57999677490644297</v>
      </c>
      <c r="N176" s="1">
        <f t="shared" si="24"/>
        <v>1.5</v>
      </c>
      <c r="O176" s="1">
        <f t="shared" si="25"/>
        <v>146.78406824521804</v>
      </c>
    </row>
    <row r="177" spans="9:15" x14ac:dyDescent="0.25">
      <c r="I177" s="1">
        <f t="shared" si="26"/>
        <v>21.070000000000217</v>
      </c>
      <c r="J177" s="4">
        <f t="shared" si="23"/>
        <v>2.9783206838401733E-2</v>
      </c>
      <c r="K177" s="4">
        <f t="shared" si="27"/>
        <v>0.95820909470079363</v>
      </c>
      <c r="L177" s="4">
        <f t="shared" si="28"/>
        <v>21.01331262451642</v>
      </c>
      <c r="M177" s="4">
        <f t="shared" si="29"/>
        <v>0.58405293095676458</v>
      </c>
      <c r="N177" s="1">
        <f t="shared" si="24"/>
        <v>1.5</v>
      </c>
      <c r="O177" s="1">
        <f t="shared" si="25"/>
        <v>146.7442028631302</v>
      </c>
    </row>
    <row r="178" spans="9:15" x14ac:dyDescent="0.25">
      <c r="I178" s="1">
        <f t="shared" si="26"/>
        <v>21.080000000000219</v>
      </c>
      <c r="J178" s="4">
        <f t="shared" si="23"/>
        <v>2.9977446002384108E-2</v>
      </c>
      <c r="K178" s="4">
        <f t="shared" si="27"/>
        <v>0.9579228224017019</v>
      </c>
      <c r="L178" s="4">
        <f t="shared" si="28"/>
        <v>21.022893284101933</v>
      </c>
      <c r="M178" s="4">
        <f t="shared" si="29"/>
        <v>0.58813547063975113</v>
      </c>
      <c r="N178" s="1">
        <f t="shared" si="24"/>
        <v>1.5</v>
      </c>
      <c r="O178" s="1">
        <f t="shared" si="25"/>
        <v>146.70456218930221</v>
      </c>
    </row>
    <row r="179" spans="9:15" x14ac:dyDescent="0.25">
      <c r="I179" s="1">
        <f t="shared" si="26"/>
        <v>21.09000000000022</v>
      </c>
      <c r="J179" s="4">
        <f t="shared" si="23"/>
        <v>3.0172858924795418E-2</v>
      </c>
      <c r="K179" s="4">
        <f t="shared" si="27"/>
        <v>0.95763476991010088</v>
      </c>
      <c r="L179" s="4">
        <f t="shared" si="28"/>
        <v>21.032471072063494</v>
      </c>
      <c r="M179" s="4">
        <f t="shared" si="29"/>
        <v>0.59224455240731333</v>
      </c>
      <c r="N179" s="1">
        <f t="shared" si="24"/>
        <v>1.5</v>
      </c>
      <c r="O179" s="1">
        <f t="shared" si="25"/>
        <v>146.66514693449929</v>
      </c>
    </row>
    <row r="180" spans="9:15" x14ac:dyDescent="0.25">
      <c r="I180" s="1">
        <f t="shared" si="26"/>
        <v>21.100000000000222</v>
      </c>
      <c r="J180" s="4">
        <f t="shared" si="23"/>
        <v>3.0369452136885723E-2</v>
      </c>
      <c r="K180" s="4">
        <f t="shared" si="27"/>
        <v>0.95734492761538004</v>
      </c>
      <c r="L180" s="4">
        <f t="shared" si="28"/>
        <v>21.042045970551122</v>
      </c>
      <c r="M180" s="4">
        <f t="shared" si="29"/>
        <v>0.59638033558018144</v>
      </c>
      <c r="N180" s="1">
        <f t="shared" si="24"/>
        <v>1.5</v>
      </c>
      <c r="O180" s="1">
        <f t="shared" si="25"/>
        <v>146.62595781262002</v>
      </c>
    </row>
    <row r="181" spans="9:15" x14ac:dyDescent="0.25">
      <c r="I181" s="1">
        <f t="shared" si="26"/>
        <v>21.110000000000223</v>
      </c>
      <c r="J181" s="4">
        <f t="shared" si="23"/>
        <v>3.0567232203125502E-2</v>
      </c>
      <c r="K181" s="4">
        <f t="shared" si="27"/>
        <v>0.95705328586788552</v>
      </c>
      <c r="L181" s="4">
        <f t="shared" si="28"/>
        <v>21.05161796161854</v>
      </c>
      <c r="M181" s="4">
        <f t="shared" si="29"/>
        <v>0.60054298035216702</v>
      </c>
      <c r="N181" s="1">
        <f t="shared" si="24"/>
        <v>1.5</v>
      </c>
      <c r="O181" s="1">
        <f t="shared" si="25"/>
        <v>146.58699554069676</v>
      </c>
    </row>
    <row r="182" spans="9:15" x14ac:dyDescent="0.25">
      <c r="I182" s="1">
        <f t="shared" si="26"/>
        <v>21.120000000000225</v>
      </c>
      <c r="J182" s="4">
        <f t="shared" si="23"/>
        <v>3.0766205721358977E-2</v>
      </c>
      <c r="K182" s="4">
        <f t="shared" si="27"/>
        <v>0.95675983497889305</v>
      </c>
      <c r="L182" s="4">
        <f t="shared" si="28"/>
        <v>21.061187027222775</v>
      </c>
      <c r="M182" s="4">
        <f t="shared" si="29"/>
        <v>0.60473264779444591</v>
      </c>
      <c r="N182" s="1">
        <f t="shared" si="24"/>
        <v>1.5</v>
      </c>
      <c r="O182" s="1">
        <f t="shared" si="25"/>
        <v>146.54826083889591</v>
      </c>
    </row>
    <row r="183" spans="9:15" x14ac:dyDescent="0.25">
      <c r="I183" s="1">
        <f t="shared" si="26"/>
        <v>21.130000000000226</v>
      </c>
      <c r="J183" s="4">
        <f t="shared" si="23"/>
        <v>3.0966379322957437E-2</v>
      </c>
      <c r="K183" s="4">
        <f t="shared" si="27"/>
        <v>0.9564645652205821</v>
      </c>
      <c r="L183" s="4">
        <f t="shared" si="28"/>
        <v>21.070753149223773</v>
      </c>
      <c r="M183" s="4">
        <f t="shared" si="29"/>
        <v>0.60894949985984548</v>
      </c>
      <c r="N183" s="1">
        <f t="shared" si="24"/>
        <v>1.5</v>
      </c>
      <c r="O183" s="1">
        <f t="shared" si="25"/>
        <v>146.50975443051786</v>
      </c>
    </row>
    <row r="184" spans="9:15" x14ac:dyDescent="0.25">
      <c r="I184" s="1">
        <f t="shared" si="26"/>
        <v>21.140000000000228</v>
      </c>
      <c r="J184" s="4">
        <f t="shared" si="23"/>
        <v>3.1167759672973923E-2</v>
      </c>
      <c r="K184" s="4">
        <f t="shared" si="27"/>
        <v>0.95616746682601195</v>
      </c>
      <c r="L184" s="4">
        <f t="shared" si="28"/>
        <v>21.080316309384006</v>
      </c>
      <c r="M184" s="4">
        <f t="shared" si="29"/>
        <v>0.61319369938716528</v>
      </c>
      <c r="N184" s="1">
        <f t="shared" si="24"/>
        <v>1.5</v>
      </c>
      <c r="O184" s="1">
        <f t="shared" si="25"/>
        <v>146.47147704199708</v>
      </c>
    </row>
    <row r="185" spans="9:15" x14ac:dyDescent="0.25">
      <c r="I185" s="1">
        <f t="shared" si="26"/>
        <v>21.15000000000023</v>
      </c>
      <c r="J185" s="4">
        <f t="shared" si="23"/>
        <v>3.1370353470298276E-2</v>
      </c>
      <c r="K185" s="4">
        <f t="shared" si="27"/>
        <v>0.95586852998909866</v>
      </c>
      <c r="L185" s="4">
        <f t="shared" si="28"/>
        <v>21.089876489368084</v>
      </c>
      <c r="M185" s="4">
        <f t="shared" si="29"/>
        <v>0.61746541010550882</v>
      </c>
      <c r="N185" s="1">
        <f t="shared" si="24"/>
        <v>1.5</v>
      </c>
      <c r="O185" s="1">
        <f t="shared" si="25"/>
        <v>146.43342940290194</v>
      </c>
    </row>
    <row r="186" spans="9:15" x14ac:dyDescent="0.25">
      <c r="I186" s="1">
        <f t="shared" si="26"/>
        <v>21.160000000000231</v>
      </c>
      <c r="J186" s="4">
        <f t="shared" si="23"/>
        <v>3.1574167447812475E-2</v>
      </c>
      <c r="K186" s="4">
        <f t="shared" si="27"/>
        <v>0.95556774486459595</v>
      </c>
      <c r="L186" s="4">
        <f t="shared" si="28"/>
        <v>21.099433670742354</v>
      </c>
      <c r="M186" s="4">
        <f t="shared" si="29"/>
        <v>0.6217647966386276</v>
      </c>
      <c r="N186" s="1">
        <f t="shared" si="24"/>
        <v>1.5</v>
      </c>
      <c r="O186" s="1">
        <f t="shared" si="25"/>
        <v>146.39561224593433</v>
      </c>
    </row>
    <row r="187" spans="9:15" x14ac:dyDescent="0.25">
      <c r="I187" s="1">
        <f t="shared" si="26"/>
        <v>21.170000000000233</v>
      </c>
      <c r="J187" s="4">
        <f t="shared" si="23"/>
        <v>3.1779208372547191E-2</v>
      </c>
      <c r="K187" s="4">
        <f t="shared" si="27"/>
        <v>0.95526510156807554</v>
      </c>
      <c r="L187" s="4">
        <f t="shared" si="28"/>
        <v>21.108987834974517</v>
      </c>
      <c r="M187" s="4">
        <f t="shared" si="29"/>
        <v>0.62609202450929446</v>
      </c>
      <c r="N187" s="1">
        <f t="shared" si="24"/>
        <v>1.5</v>
      </c>
      <c r="O187" s="1">
        <f t="shared" si="25"/>
        <v>146.35802630692919</v>
      </c>
    </row>
    <row r="188" spans="9:15" x14ac:dyDescent="0.25">
      <c r="I188" s="1">
        <f t="shared" si="26"/>
        <v>21.180000000000234</v>
      </c>
      <c r="J188" s="4">
        <f t="shared" si="23"/>
        <v>3.1985483045838758E-2</v>
      </c>
      <c r="K188" s="4">
        <f t="shared" si="27"/>
        <v>0.95496059017591062</v>
      </c>
      <c r="L188" s="4">
        <f t="shared" si="28"/>
        <v>21.118538963433238</v>
      </c>
      <c r="M188" s="4">
        <f t="shared" si="29"/>
        <v>0.63044726014368968</v>
      </c>
      <c r="N188" s="1">
        <f t="shared" si="24"/>
        <v>1.5</v>
      </c>
      <c r="O188" s="1">
        <f t="shared" si="25"/>
        <v>146.32067232485412</v>
      </c>
    </row>
    <row r="189" spans="9:15" x14ac:dyDescent="0.25">
      <c r="I189" s="1">
        <f t="shared" si="26"/>
        <v>21.190000000000236</v>
      </c>
      <c r="J189" s="4">
        <f t="shared" si="23"/>
        <v>3.2192998303486521E-2</v>
      </c>
      <c r="K189" s="4">
        <f t="shared" si="27"/>
        <v>0.95465420072526164</v>
      </c>
      <c r="L189" s="4">
        <f t="shared" si="28"/>
        <v>21.128087037387747</v>
      </c>
      <c r="M189" s="4">
        <f t="shared" si="29"/>
        <v>0.63483067087580092</v>
      </c>
      <c r="N189" s="1">
        <f t="shared" si="24"/>
        <v>1.5</v>
      </c>
      <c r="O189" s="1">
        <f t="shared" si="25"/>
        <v>146.28355104180818</v>
      </c>
    </row>
    <row r="190" spans="9:15" x14ac:dyDescent="0.25">
      <c r="I190" s="1">
        <f t="shared" si="26"/>
        <v>21.200000000000237</v>
      </c>
      <c r="J190" s="4">
        <f t="shared" si="23"/>
        <v>3.2401761015911218E-2</v>
      </c>
      <c r="K190" s="4">
        <f t="shared" si="27"/>
        <v>0.95434592321406253</v>
      </c>
      <c r="L190" s="4">
        <f t="shared" si="28"/>
        <v>21.137632038007446</v>
      </c>
      <c r="M190" s="4">
        <f t="shared" si="29"/>
        <v>0.63924242495184813</v>
      </c>
      <c r="N190" s="1">
        <f t="shared" si="24"/>
        <v>1.5</v>
      </c>
      <c r="O190" s="1">
        <f t="shared" si="25"/>
        <v>146.24666320302163</v>
      </c>
    </row>
    <row r="191" spans="9:15" x14ac:dyDescent="0.25">
      <c r="I191" s="1">
        <f t="shared" si="26"/>
        <v>21.210000000000239</v>
      </c>
      <c r="J191" s="4">
        <f t="shared" si="23"/>
        <v>3.261177808831401E-2</v>
      </c>
      <c r="K191" s="4">
        <f t="shared" si="27"/>
        <v>0.95403574760101029</v>
      </c>
      <c r="L191" s="4">
        <f t="shared" si="28"/>
        <v>21.147173946361523</v>
      </c>
      <c r="M191" s="4">
        <f t="shared" si="29"/>
        <v>0.6436826915347279</v>
      </c>
      <c r="N191" s="1">
        <f t="shared" si="24"/>
        <v>1.5</v>
      </c>
      <c r="O191" s="1">
        <f t="shared" si="25"/>
        <v>146.21000955685435</v>
      </c>
    </row>
    <row r="192" spans="9:15" x14ac:dyDescent="0.25">
      <c r="I192" s="1">
        <f t="shared" si="26"/>
        <v>21.22000000000024</v>
      </c>
      <c r="J192" s="4">
        <f t="shared" si="23"/>
        <v>3.2823056460835678E-2</v>
      </c>
      <c r="K192" s="4">
        <f t="shared" si="27"/>
        <v>0.95372366380555595</v>
      </c>
      <c r="L192" s="4">
        <f t="shared" si="28"/>
        <v>21.156712743418556</v>
      </c>
      <c r="M192" s="4">
        <f t="shared" si="29"/>
        <v>0.64815164070846487</v>
      </c>
      <c r="N192" s="1">
        <f t="shared" si="24"/>
        <v>1.5</v>
      </c>
      <c r="O192" s="1">
        <f t="shared" si="25"/>
        <v>146.17359085479484</v>
      </c>
    </row>
    <row r="193" spans="9:15" x14ac:dyDescent="0.25">
      <c r="I193" s="1">
        <f t="shared" si="26"/>
        <v>21.230000000000242</v>
      </c>
      <c r="J193" s="4">
        <f t="shared" si="23"/>
        <v>3.303560310871699E-2</v>
      </c>
      <c r="K193" s="4">
        <f t="shared" si="27"/>
        <v>0.95340966170789765</v>
      </c>
      <c r="L193" s="4">
        <f t="shared" si="28"/>
        <v>21.166248410046123</v>
      </c>
      <c r="M193" s="4">
        <f t="shared" si="29"/>
        <v>0.65264944348269338</v>
      </c>
      <c r="N193" s="1">
        <f t="shared" si="24"/>
        <v>1.5</v>
      </c>
      <c r="O193" s="1">
        <f t="shared" si="25"/>
        <v>146.13740785145896</v>
      </c>
    </row>
    <row r="194" spans="9:15" x14ac:dyDescent="0.25">
      <c r="I194" s="1">
        <f t="shared" si="26"/>
        <v>21.240000000000244</v>
      </c>
      <c r="J194" s="4">
        <f t="shared" si="23"/>
        <v>3.3249425042459792E-2</v>
      </c>
      <c r="K194" s="4">
        <f t="shared" si="27"/>
        <v>0.95309373114897522</v>
      </c>
      <c r="L194" s="4">
        <f t="shared" si="28"/>
        <v>21.175780927010408</v>
      </c>
      <c r="M194" s="4">
        <f t="shared" si="29"/>
        <v>0.65717627179715754</v>
      </c>
      <c r="N194" s="1">
        <f t="shared" si="24"/>
        <v>1.5</v>
      </c>
      <c r="O194" s="1">
        <f t="shared" si="25"/>
        <v>146.10146130458827</v>
      </c>
    </row>
    <row r="195" spans="9:15" x14ac:dyDescent="0.25">
      <c r="I195" s="1">
        <f t="shared" si="26"/>
        <v>21.250000000000245</v>
      </c>
      <c r="J195" s="4">
        <f t="shared" si="23"/>
        <v>3.3464529307988058E-2</v>
      </c>
      <c r="K195" s="4">
        <f t="shared" si="27"/>
        <v>0.95277586193046804</v>
      </c>
      <c r="L195" s="4">
        <f t="shared" si="28"/>
        <v>21.185310274975805</v>
      </c>
      <c r="M195" s="4">
        <f t="shared" si="29"/>
        <v>0.6617322985262164</v>
      </c>
      <c r="N195" s="1">
        <f t="shared" si="24"/>
        <v>1.5</v>
      </c>
      <c r="O195" s="1">
        <f t="shared" si="25"/>
        <v>146.06575197504858</v>
      </c>
    </row>
    <row r="196" spans="9:15" x14ac:dyDescent="0.25">
      <c r="I196" s="1">
        <f t="shared" si="26"/>
        <v>21.260000000000247</v>
      </c>
      <c r="J196" s="4">
        <f t="shared" si="23"/>
        <v>3.3680922986810358E-2</v>
      </c>
      <c r="K196" s="4">
        <f t="shared" si="27"/>
        <v>0.95245604381479387</v>
      </c>
      <c r="L196" s="4">
        <f t="shared" si="28"/>
        <v>21.194836434504534</v>
      </c>
      <c r="M196" s="4">
        <f t="shared" si="29"/>
        <v>0.66631769748338332</v>
      </c>
      <c r="N196" s="1">
        <f t="shared" si="24"/>
        <v>1.5</v>
      </c>
      <c r="O196" s="1">
        <f t="shared" si="25"/>
        <v>146.03028062682782</v>
      </c>
    </row>
    <row r="197" spans="9:15" x14ac:dyDescent="0.25">
      <c r="I197" s="1">
        <f t="shared" si="26"/>
        <v>21.270000000000248</v>
      </c>
      <c r="J197" s="4">
        <f t="shared" si="23"/>
        <v>3.3898613196182779E-2</v>
      </c>
      <c r="K197" s="4">
        <f t="shared" si="27"/>
        <v>0.95213426652510968</v>
      </c>
      <c r="L197" s="4">
        <f t="shared" si="28"/>
        <v>21.204359386056236</v>
      </c>
      <c r="M197" s="4">
        <f t="shared" si="29"/>
        <v>0.67093264342587777</v>
      </c>
      <c r="N197" s="1">
        <f t="shared" si="24"/>
        <v>1.5</v>
      </c>
      <c r="O197" s="1">
        <f t="shared" si="25"/>
        <v>145.99504802703453</v>
      </c>
    </row>
    <row r="198" spans="9:15" x14ac:dyDescent="0.25">
      <c r="I198" s="1">
        <f t="shared" si="26"/>
        <v>21.28000000000025</v>
      </c>
      <c r="J198" s="4">
        <f t="shared" ref="J198:J261" si="30">($C$10/$C$11)*(I198/$C$11)^($C$10-1)</f>
        <v>3.411760708927216E-2</v>
      </c>
      <c r="K198" s="4">
        <f t="shared" si="27"/>
        <v>0.95181051974531616</v>
      </c>
      <c r="L198" s="4">
        <f t="shared" si="28"/>
        <v>21.213879109987591</v>
      </c>
      <c r="M198" s="4">
        <f t="shared" si="29"/>
        <v>0.67557731205919136</v>
      </c>
      <c r="N198" s="1">
        <f t="shared" ref="N198:N261" si="31">$F$10/$F$11</f>
        <v>1.5</v>
      </c>
      <c r="O198" s="1">
        <f t="shared" ref="O198:O261" si="32">($F$10+$F$11*(1-K198))/L198</f>
        <v>145.96005494589522</v>
      </c>
    </row>
    <row r="199" spans="9:15" x14ac:dyDescent="0.25">
      <c r="I199" s="1">
        <f t="shared" si="26"/>
        <v>21.290000000000251</v>
      </c>
      <c r="J199" s="4">
        <f t="shared" si="30"/>
        <v>3.4337911855320362E-2</v>
      </c>
      <c r="K199" s="4">
        <f t="shared" si="27"/>
        <v>0.95148479312006273</v>
      </c>
      <c r="L199" s="4">
        <f t="shared" si="28"/>
        <v>21.22339558655192</v>
      </c>
      <c r="M199" s="4">
        <f t="shared" si="29"/>
        <v>0.6802518800416778</v>
      </c>
      <c r="N199" s="1">
        <f t="shared" si="31"/>
        <v>1.5</v>
      </c>
      <c r="O199" s="1">
        <f t="shared" si="32"/>
        <v>145.92530215675242</v>
      </c>
    </row>
    <row r="200" spans="9:15" x14ac:dyDescent="0.25">
      <c r="I200" s="1">
        <f t="shared" ref="I200:I263" si="33">I199+$G$4/10</f>
        <v>21.300000000000253</v>
      </c>
      <c r="J200" s="4">
        <f t="shared" si="30"/>
        <v>3.4559534719809416E-2</v>
      </c>
      <c r="K200" s="4">
        <f t="shared" ref="K200:K263" si="34">EXP(-((I200/$C$11)^$C$10))</f>
        <v>0.9511570762547551</v>
      </c>
      <c r="L200" s="4">
        <f t="shared" ref="L200:L263" si="35">L199+(I200-I199)*0.5*(K199+K200)</f>
        <v>21.232908795898794</v>
      </c>
      <c r="M200" s="4">
        <f t="shared" ref="M200:M263" si="36">J200*L200-(1-K200)</f>
        <v>0.68495652498916626</v>
      </c>
      <c r="N200" s="1">
        <f t="shared" si="31"/>
        <v>1.5</v>
      </c>
      <c r="O200" s="1">
        <f t="shared" si="32"/>
        <v>145.89079043606205</v>
      </c>
    </row>
    <row r="201" spans="9:15" x14ac:dyDescent="0.25">
      <c r="I201" s="1">
        <f t="shared" si="33"/>
        <v>21.310000000000255</v>
      </c>
      <c r="J201" s="4">
        <f t="shared" si="30"/>
        <v>3.478248294462661E-2</v>
      </c>
      <c r="K201" s="4">
        <f t="shared" si="34"/>
        <v>0.95082735871556601</v>
      </c>
      <c r="L201" s="4">
        <f t="shared" si="35"/>
        <v>21.242418718073647</v>
      </c>
      <c r="M201" s="4">
        <f t="shared" si="36"/>
        <v>0.68969142547957973</v>
      </c>
      <c r="N201" s="1">
        <f t="shared" si="31"/>
        <v>1.5</v>
      </c>
      <c r="O201" s="1">
        <f t="shared" si="32"/>
        <v>145.85652056339086</v>
      </c>
    </row>
    <row r="202" spans="9:15" x14ac:dyDescent="0.25">
      <c r="I202" s="1">
        <f t="shared" si="33"/>
        <v>21.320000000000256</v>
      </c>
      <c r="J202" s="4">
        <f t="shared" si="30"/>
        <v>3.5006763828230869E-2</v>
      </c>
      <c r="K202" s="4">
        <f t="shared" si="34"/>
        <v>0.95049563002944737</v>
      </c>
      <c r="L202" s="4">
        <f t="shared" si="35"/>
        <v>21.251925333017375</v>
      </c>
      <c r="M202" s="4">
        <f t="shared" si="36"/>
        <v>0.69445676105758325</v>
      </c>
      <c r="N202" s="1">
        <f t="shared" si="31"/>
        <v>1.5</v>
      </c>
      <c r="O202" s="1">
        <f t="shared" si="32"/>
        <v>145.82249332141353</v>
      </c>
    </row>
    <row r="203" spans="9:15" x14ac:dyDescent="0.25">
      <c r="I203" s="1">
        <f t="shared" si="33"/>
        <v>21.330000000000258</v>
      </c>
      <c r="J203" s="4">
        <f t="shared" si="30"/>
        <v>3.5232384705819915E-2</v>
      </c>
      <c r="K203" s="4">
        <f t="shared" si="34"/>
        <v>0.95016187968414423</v>
      </c>
      <c r="L203" s="4">
        <f t="shared" si="35"/>
        <v>21.261428620565944</v>
      </c>
      <c r="M203" s="4">
        <f t="shared" si="36"/>
        <v>0.69925271223925356</v>
      </c>
      <c r="N203" s="1">
        <f t="shared" si="31"/>
        <v>1.5</v>
      </c>
      <c r="O203" s="1">
        <f t="shared" si="32"/>
        <v>145.78870949590984</v>
      </c>
    </row>
    <row r="204" spans="9:15" x14ac:dyDescent="0.25">
      <c r="I204" s="1">
        <f t="shared" si="33"/>
        <v>21.340000000000259</v>
      </c>
      <c r="J204" s="4">
        <f t="shared" si="30"/>
        <v>3.5459352949497334E-2</v>
      </c>
      <c r="K204" s="4">
        <f t="shared" si="34"/>
        <v>0.94982609712821275</v>
      </c>
      <c r="L204" s="4">
        <f t="shared" si="35"/>
        <v>21.270928560450006</v>
      </c>
      <c r="M204" s="4">
        <f t="shared" si="36"/>
        <v>0.70407946051675274</v>
      </c>
      <c r="N204" s="1">
        <f t="shared" si="31"/>
        <v>1.5</v>
      </c>
      <c r="O204" s="1">
        <f t="shared" si="32"/>
        <v>145.75516987576137</v>
      </c>
    </row>
    <row r="205" spans="9:15" x14ac:dyDescent="0.25">
      <c r="I205" s="1">
        <f t="shared" si="33"/>
        <v>21.350000000000261</v>
      </c>
      <c r="J205" s="4">
        <f t="shared" si="30"/>
        <v>3.5687675968441177E-2</v>
      </c>
      <c r="K205" s="4">
        <f t="shared" si="34"/>
        <v>0.94948827177103889</v>
      </c>
      <c r="L205" s="4">
        <f t="shared" si="35"/>
        <v>21.280425132294503</v>
      </c>
      <c r="M205" s="4">
        <f t="shared" si="36"/>
        <v>0.7089371883630371</v>
      </c>
      <c r="N205" s="1">
        <f t="shared" si="31"/>
        <v>1.5</v>
      </c>
      <c r="O205" s="1">
        <f t="shared" si="32"/>
        <v>145.72187525294814</v>
      </c>
    </row>
    <row r="206" spans="9:15" x14ac:dyDescent="0.25">
      <c r="I206" s="1">
        <f t="shared" si="33"/>
        <v>21.360000000000262</v>
      </c>
      <c r="J206" s="4">
        <f t="shared" si="30"/>
        <v>3.5917361209072927E-2</v>
      </c>
      <c r="K206" s="4">
        <f t="shared" si="34"/>
        <v>0.94914839298286013</v>
      </c>
      <c r="L206" s="4">
        <f t="shared" si="35"/>
        <v>21.289918315618273</v>
      </c>
      <c r="M206" s="4">
        <f t="shared" si="36"/>
        <v>0.71382607923657915</v>
      </c>
      <c r="N206" s="1">
        <f t="shared" si="31"/>
        <v>1.5</v>
      </c>
      <c r="O206" s="1">
        <f t="shared" si="32"/>
        <v>145.68882642254536</v>
      </c>
    </row>
    <row r="207" spans="9:15" x14ac:dyDescent="0.25">
      <c r="I207" s="1">
        <f t="shared" si="33"/>
        <v>21.370000000000264</v>
      </c>
      <c r="J207" s="4">
        <f t="shared" si="30"/>
        <v>3.6148416155226862E-2</v>
      </c>
      <c r="K207" s="4">
        <f t="shared" si="34"/>
        <v>0.94880645009478948</v>
      </c>
      <c r="L207" s="4">
        <f t="shared" si="35"/>
        <v>21.299408089833662</v>
      </c>
      <c r="M207" s="4">
        <f t="shared" si="36"/>
        <v>0.7187463175861023</v>
      </c>
      <c r="N207" s="1">
        <f t="shared" si="31"/>
        <v>1.5</v>
      </c>
      <c r="O207" s="1">
        <f t="shared" si="32"/>
        <v>145.65602418271939</v>
      </c>
    </row>
    <row r="208" spans="9:15" x14ac:dyDescent="0.25">
      <c r="I208" s="1">
        <f t="shared" si="33"/>
        <v>21.380000000000265</v>
      </c>
      <c r="J208" s="4">
        <f t="shared" si="30"/>
        <v>3.6380848328320559E-2</v>
      </c>
      <c r="K208" s="4">
        <f t="shared" si="34"/>
        <v>0.94846243239884254</v>
      </c>
      <c r="L208" s="4">
        <f t="shared" si="35"/>
        <v>21.308894434246131</v>
      </c>
      <c r="M208" s="4">
        <f t="shared" si="36"/>
        <v>0.72369808885534515</v>
      </c>
      <c r="N208" s="1">
        <f t="shared" si="31"/>
        <v>1.5</v>
      </c>
      <c r="O208" s="1">
        <f t="shared" si="32"/>
        <v>145.62346933472412</v>
      </c>
    </row>
    <row r="209" spans="9:15" x14ac:dyDescent="0.25">
      <c r="I209" s="1">
        <f t="shared" si="33"/>
        <v>21.390000000000267</v>
      </c>
      <c r="J209" s="4">
        <f t="shared" si="30"/>
        <v>3.6614665287526084E-2</v>
      </c>
      <c r="K209" s="4">
        <f t="shared" si="34"/>
        <v>0.94811632914796562</v>
      </c>
      <c r="L209" s="4">
        <f t="shared" si="35"/>
        <v>21.318377328053867</v>
      </c>
      <c r="M209" s="4">
        <f t="shared" si="36"/>
        <v>0.72868157948784262</v>
      </c>
      <c r="N209" s="1">
        <f t="shared" si="31"/>
        <v>1.5</v>
      </c>
      <c r="O209" s="1">
        <f t="shared" si="32"/>
        <v>145.59116268289677</v>
      </c>
    </row>
    <row r="210" spans="9:15" x14ac:dyDescent="0.25">
      <c r="I210" s="1">
        <f t="shared" si="33"/>
        <v>21.400000000000269</v>
      </c>
      <c r="J210" s="4">
        <f t="shared" si="30"/>
        <v>3.6849874629941291E-2</v>
      </c>
      <c r="K210" s="4">
        <f t="shared" si="34"/>
        <v>0.94776812955606804</v>
      </c>
      <c r="L210" s="4">
        <f t="shared" si="35"/>
        <v>21.327856750347387</v>
      </c>
      <c r="M210" s="4">
        <f t="shared" si="36"/>
        <v>0.73369697693171632</v>
      </c>
      <c r="N210" s="1">
        <f t="shared" si="31"/>
        <v>1.5</v>
      </c>
      <c r="O210" s="1">
        <f t="shared" si="32"/>
        <v>145.55910503465373</v>
      </c>
    </row>
    <row r="211" spans="9:15" x14ac:dyDescent="0.25">
      <c r="I211" s="1">
        <f t="shared" si="33"/>
        <v>21.41000000000027</v>
      </c>
      <c r="J211" s="4">
        <f t="shared" si="30"/>
        <v>3.70864839907626E-2</v>
      </c>
      <c r="K211" s="4">
        <f t="shared" si="34"/>
        <v>0.94741782279805586</v>
      </c>
      <c r="L211" s="4">
        <f t="shared" si="35"/>
        <v>21.33733268010916</v>
      </c>
      <c r="M211" s="4">
        <f t="shared" si="36"/>
        <v>0.73874446964449991</v>
      </c>
      <c r="N211" s="1">
        <f t="shared" si="31"/>
        <v>1.5</v>
      </c>
      <c r="O211" s="1">
        <f t="shared" si="32"/>
        <v>145.527297200486</v>
      </c>
    </row>
    <row r="212" spans="9:15" x14ac:dyDescent="0.25">
      <c r="I212" s="1">
        <f t="shared" si="33"/>
        <v>21.420000000000272</v>
      </c>
      <c r="J212" s="4">
        <f t="shared" si="30"/>
        <v>3.7324501043457879E-2</v>
      </c>
      <c r="K212" s="4">
        <f t="shared" si="34"/>
        <v>0.94706539800986855</v>
      </c>
      <c r="L212" s="4">
        <f t="shared" si="35"/>
        <v>21.346805096213203</v>
      </c>
      <c r="M212" s="4">
        <f t="shared" si="36"/>
        <v>0.74382424709797024</v>
      </c>
      <c r="N212" s="1">
        <f t="shared" si="31"/>
        <v>1.5</v>
      </c>
      <c r="O212" s="1">
        <f t="shared" si="32"/>
        <v>145.49573999395469</v>
      </c>
    </row>
    <row r="213" spans="9:15" x14ac:dyDescent="0.25">
      <c r="I213" s="1">
        <f t="shared" si="33"/>
        <v>21.430000000000273</v>
      </c>
      <c r="J213" s="4">
        <f t="shared" si="30"/>
        <v>3.7563933499940617E-2</v>
      </c>
      <c r="K213" s="4">
        <f t="shared" si="34"/>
        <v>0.94671084428851782</v>
      </c>
      <c r="L213" s="4">
        <f t="shared" si="35"/>
        <v>21.356273977424696</v>
      </c>
      <c r="M213" s="4">
        <f t="shared" si="36"/>
        <v>0.74893649978301136</v>
      </c>
      <c r="N213" s="1">
        <f t="shared" si="31"/>
        <v>1.5</v>
      </c>
      <c r="O213" s="1">
        <f t="shared" si="32"/>
        <v>145.46443423168611</v>
      </c>
    </row>
    <row r="214" spans="9:15" x14ac:dyDescent="0.25">
      <c r="I214" s="1">
        <f t="shared" si="33"/>
        <v>21.440000000000275</v>
      </c>
      <c r="J214" s="4">
        <f t="shared" si="30"/>
        <v>3.7804789110743996E-2</v>
      </c>
      <c r="K214" s="4">
        <f t="shared" si="34"/>
        <v>0.94635415069213003</v>
      </c>
      <c r="L214" s="4">
        <f t="shared" si="35"/>
        <v>21.3657393023996</v>
      </c>
      <c r="M214" s="4">
        <f t="shared" si="36"/>
        <v>0.75408141921448146</v>
      </c>
      <c r="N214" s="1">
        <f t="shared" si="31"/>
        <v>1.5</v>
      </c>
      <c r="O214" s="1">
        <f t="shared" si="32"/>
        <v>145.43338073336679</v>
      </c>
    </row>
    <row r="215" spans="9:15" x14ac:dyDescent="0.25">
      <c r="I215" s="1">
        <f t="shared" si="33"/>
        <v>21.450000000000276</v>
      </c>
      <c r="J215" s="4">
        <f t="shared" si="30"/>
        <v>3.8047075665196377E-2</v>
      </c>
      <c r="K215" s="4">
        <f t="shared" si="34"/>
        <v>0.94599530623999073</v>
      </c>
      <c r="L215" s="4">
        <f t="shared" si="35"/>
        <v>21.375201049684261</v>
      </c>
      <c r="M215" s="4">
        <f t="shared" si="36"/>
        <v>0.75925919793611285</v>
      </c>
      <c r="N215" s="1">
        <f t="shared" si="31"/>
        <v>1.5</v>
      </c>
      <c r="O215" s="1">
        <f t="shared" si="32"/>
        <v>145.40258032173821</v>
      </c>
    </row>
    <row r="216" spans="9:15" x14ac:dyDescent="0.25">
      <c r="I216" s="1">
        <f t="shared" si="33"/>
        <v>21.460000000000278</v>
      </c>
      <c r="J216" s="4">
        <f t="shared" si="30"/>
        <v>3.8290800991597457E-2</v>
      </c>
      <c r="K216" s="4">
        <f t="shared" si="34"/>
        <v>0.94563429991259107</v>
      </c>
      <c r="L216" s="4">
        <f t="shared" si="35"/>
        <v>21.384659197715024</v>
      </c>
      <c r="M216" s="4">
        <f t="shared" si="36"/>
        <v>0.76447002952543119</v>
      </c>
      <c r="N216" s="1">
        <f t="shared" si="31"/>
        <v>1.5</v>
      </c>
      <c r="O216" s="1">
        <f t="shared" si="32"/>
        <v>145.37203382259136</v>
      </c>
    </row>
    <row r="217" spans="9:15" x14ac:dyDescent="0.25">
      <c r="I217" s="1">
        <f t="shared" si="33"/>
        <v>21.47000000000028</v>
      </c>
      <c r="J217" s="4">
        <f t="shared" si="30"/>
        <v>3.8535972957394526E-2</v>
      </c>
      <c r="K217" s="4">
        <f t="shared" si="34"/>
        <v>0.94527112065167862</v>
      </c>
      <c r="L217" s="4">
        <f t="shared" si="35"/>
        <v>21.394113724817846</v>
      </c>
      <c r="M217" s="4">
        <f t="shared" si="36"/>
        <v>0.76971410859868217</v>
      </c>
      <c r="N217" s="1">
        <f t="shared" si="31"/>
        <v>1.5</v>
      </c>
      <c r="O217" s="1">
        <f t="shared" si="32"/>
        <v>145.34174206476121</v>
      </c>
    </row>
    <row r="218" spans="9:15" x14ac:dyDescent="0.25">
      <c r="I218" s="1">
        <f t="shared" si="33"/>
        <v>21.480000000000281</v>
      </c>
      <c r="J218" s="4">
        <f t="shared" si="30"/>
        <v>3.8782599469360059E-2</v>
      </c>
      <c r="K218" s="4">
        <f t="shared" si="34"/>
        <v>0.94490575736030991</v>
      </c>
      <c r="L218" s="4">
        <f t="shared" si="35"/>
        <v>21.403564609207908</v>
      </c>
      <c r="M218" s="4">
        <f t="shared" si="36"/>
        <v>0.77499163081579026</v>
      </c>
      <c r="N218" s="1">
        <f t="shared" si="31"/>
        <v>1.5</v>
      </c>
      <c r="O218" s="1">
        <f t="shared" si="32"/>
        <v>145.31170588012068</v>
      </c>
    </row>
    <row r="219" spans="9:15" x14ac:dyDescent="0.25">
      <c r="I219" s="1">
        <f t="shared" si="33"/>
        <v>21.490000000000283</v>
      </c>
      <c r="J219" s="4">
        <f t="shared" si="30"/>
        <v>3.9030688473770052E-2</v>
      </c>
      <c r="K219" s="4">
        <f t="shared" si="34"/>
        <v>0.94453819890290525</v>
      </c>
      <c r="L219" s="4">
        <f t="shared" si="35"/>
        <v>21.413011828989227</v>
      </c>
      <c r="M219" s="4">
        <f t="shared" si="36"/>
        <v>0.78030279288533688</v>
      </c>
      <c r="N219" s="1">
        <f t="shared" si="31"/>
        <v>1.5</v>
      </c>
      <c r="O219" s="1">
        <f t="shared" si="32"/>
        <v>145.28192610357499</v>
      </c>
    </row>
    <row r="220" spans="9:15" x14ac:dyDescent="0.25">
      <c r="I220" s="1">
        <f t="shared" si="33"/>
        <v>21.500000000000284</v>
      </c>
      <c r="J220" s="4">
        <f t="shared" si="30"/>
        <v>3.9280247956582401E-2</v>
      </c>
      <c r="K220" s="4">
        <f t="shared" si="34"/>
        <v>0.94416843410530815</v>
      </c>
      <c r="L220" s="4">
        <f t="shared" si="35"/>
        <v>21.42245536215427</v>
      </c>
      <c r="M220" s="4">
        <f t="shared" si="36"/>
        <v>0.78564779256954609</v>
      </c>
      <c r="N220" s="1">
        <f t="shared" si="31"/>
        <v>1.5</v>
      </c>
      <c r="O220" s="1">
        <f t="shared" si="32"/>
        <v>145.25240357305481</v>
      </c>
    </row>
    <row r="221" spans="9:15" x14ac:dyDescent="0.25">
      <c r="I221" s="1">
        <f t="shared" si="33"/>
        <v>21.510000000000286</v>
      </c>
      <c r="J221" s="4">
        <f t="shared" si="30"/>
        <v>3.9531285943616733E-2</v>
      </c>
      <c r="K221" s="4">
        <f t="shared" si="34"/>
        <v>0.94379645175484583</v>
      </c>
      <c r="L221" s="4">
        <f t="shared" si="35"/>
        <v>21.431895186583574</v>
      </c>
      <c r="M221" s="4">
        <f t="shared" si="36"/>
        <v>0.79102682868930418</v>
      </c>
      <c r="N221" s="1">
        <f t="shared" si="31"/>
        <v>1.5</v>
      </c>
      <c r="O221" s="1">
        <f t="shared" si="32"/>
        <v>145.22313912951029</v>
      </c>
    </row>
    <row r="222" spans="9:15" x14ac:dyDescent="0.25">
      <c r="I222" s="1">
        <f t="shared" si="33"/>
        <v>21.520000000000287</v>
      </c>
      <c r="J222" s="4">
        <f t="shared" si="30"/>
        <v>3.978381050073488E-2</v>
      </c>
      <c r="K222" s="4">
        <f t="shared" si="34"/>
        <v>0.94342224060039326</v>
      </c>
      <c r="L222" s="4">
        <f t="shared" si="35"/>
        <v>21.44133128004535</v>
      </c>
      <c r="M222" s="4">
        <f t="shared" si="36"/>
        <v>0.79644010112919672</v>
      </c>
      <c r="N222" s="1">
        <f t="shared" si="31"/>
        <v>1.5</v>
      </c>
      <c r="O222" s="1">
        <f t="shared" si="32"/>
        <v>145.19413361690425</v>
      </c>
    </row>
    <row r="223" spans="9:15" x14ac:dyDescent="0.25">
      <c r="I223" s="1">
        <f t="shared" si="33"/>
        <v>21.530000000000289</v>
      </c>
      <c r="J223" s="4">
        <f t="shared" si="30"/>
        <v>4.0037829734021417E-2</v>
      </c>
      <c r="K223" s="4">
        <f t="shared" si="34"/>
        <v>0.94304578935244066</v>
      </c>
      <c r="L223" s="4">
        <f t="shared" si="35"/>
        <v>21.450763620195115</v>
      </c>
      <c r="M223" s="4">
        <f t="shared" si="36"/>
        <v>0.80188781084255356</v>
      </c>
      <c r="N223" s="1">
        <f t="shared" si="31"/>
        <v>1.5</v>
      </c>
      <c r="O223" s="1">
        <f t="shared" si="32"/>
        <v>145.16538788220515</v>
      </c>
    </row>
    <row r="224" spans="9:15" x14ac:dyDescent="0.25">
      <c r="I224" s="1">
        <f t="shared" si="33"/>
        <v>21.54000000000029</v>
      </c>
      <c r="J224" s="4">
        <f t="shared" si="30"/>
        <v>4.0293351789965723E-2</v>
      </c>
      <c r="K224" s="4">
        <f t="shared" si="34"/>
        <v>0.94266708668316335</v>
      </c>
      <c r="L224" s="4">
        <f t="shared" si="35"/>
        <v>21.460192184575295</v>
      </c>
      <c r="M224" s="4">
        <f t="shared" si="36"/>
        <v>0.80737015985652871</v>
      </c>
      <c r="N224" s="1">
        <f t="shared" si="31"/>
        <v>1.5</v>
      </c>
      <c r="O224" s="1">
        <f t="shared" si="32"/>
        <v>145.13690277537995</v>
      </c>
    </row>
    <row r="225" spans="9:15" x14ac:dyDescent="0.25">
      <c r="I225" s="1">
        <f t="shared" si="33"/>
        <v>21.550000000000292</v>
      </c>
      <c r="J225" s="4">
        <f t="shared" si="30"/>
        <v>4.0550384855644654E-2</v>
      </c>
      <c r="K225" s="4">
        <f t="shared" si="34"/>
        <v>0.94228612122649458</v>
      </c>
      <c r="L225" s="4">
        <f t="shared" si="35"/>
        <v>21.469616950614846</v>
      </c>
      <c r="M225" s="4">
        <f t="shared" si="36"/>
        <v>0.81288735127719858</v>
      </c>
      <c r="N225" s="1">
        <f t="shared" si="31"/>
        <v>1.5</v>
      </c>
      <c r="O225" s="1">
        <f t="shared" si="32"/>
        <v>145.10867914938703</v>
      </c>
    </row>
    <row r="226" spans="9:15" x14ac:dyDescent="0.25">
      <c r="I226" s="1">
        <f t="shared" si="33"/>
        <v>21.560000000000294</v>
      </c>
      <c r="J226" s="4">
        <f t="shared" si="30"/>
        <v>4.0808937158905302E-2</v>
      </c>
      <c r="K226" s="4">
        <f t="shared" si="34"/>
        <v>0.9419028815782019</v>
      </c>
      <c r="L226" s="4">
        <f t="shared" si="35"/>
        <v>21.479037895628871</v>
      </c>
      <c r="M226" s="4">
        <f t="shared" si="36"/>
        <v>0.81843958929466609</v>
      </c>
      <c r="N226" s="1">
        <f t="shared" si="31"/>
        <v>1.5</v>
      </c>
      <c r="O226" s="1">
        <f t="shared" si="32"/>
        <v>145.08071786016833</v>
      </c>
    </row>
    <row r="227" spans="9:15" x14ac:dyDescent="0.25">
      <c r="I227" s="1">
        <f t="shared" si="33"/>
        <v>21.570000000000295</v>
      </c>
      <c r="J227" s="4">
        <f t="shared" si="30"/>
        <v>4.1069016968549234E-2</v>
      </c>
      <c r="K227" s="4">
        <f t="shared" si="34"/>
        <v>0.94151735629596611</v>
      </c>
      <c r="L227" s="4">
        <f t="shared" si="35"/>
        <v>21.488454996818241</v>
      </c>
      <c r="M227" s="4">
        <f t="shared" si="36"/>
        <v>0.82402707918820106</v>
      </c>
      <c r="N227" s="1">
        <f t="shared" si="31"/>
        <v>1.5</v>
      </c>
      <c r="O227" s="1">
        <f t="shared" si="32"/>
        <v>145.05301976664174</v>
      </c>
    </row>
    <row r="228" spans="9:15" x14ac:dyDescent="0.25">
      <c r="I228" s="1">
        <f t="shared" si="33"/>
        <v>21.580000000000297</v>
      </c>
      <c r="J228" s="4">
        <f t="shared" si="30"/>
        <v>4.1330632594517386E-2</v>
      </c>
      <c r="K228" s="4">
        <f t="shared" si="34"/>
        <v>0.94112953389946352</v>
      </c>
      <c r="L228" s="4">
        <f t="shared" si="35"/>
        <v>21.497868231269219</v>
      </c>
      <c r="M228" s="4">
        <f t="shared" si="36"/>
        <v>0.82965002733139892</v>
      </c>
      <c r="N228" s="1">
        <f t="shared" si="31"/>
        <v>1.5</v>
      </c>
      <c r="O228" s="1">
        <f t="shared" si="32"/>
        <v>145.02558573069288</v>
      </c>
    </row>
    <row r="229" spans="9:15" x14ac:dyDescent="0.25">
      <c r="I229" s="1">
        <f t="shared" si="33"/>
        <v>21.590000000000298</v>
      </c>
      <c r="J229" s="4">
        <f t="shared" si="30"/>
        <v>4.1593792388075125E-2</v>
      </c>
      <c r="K229" s="4">
        <f t="shared" si="34"/>
        <v>0.94073940287045166</v>
      </c>
      <c r="L229" s="4">
        <f t="shared" si="35"/>
        <v>21.507277575953072</v>
      </c>
      <c r="M229" s="4">
        <f t="shared" si="36"/>
        <v>0.83530864119734738</v>
      </c>
      <c r="N229" s="1">
        <f t="shared" si="31"/>
        <v>1.5</v>
      </c>
      <c r="O229" s="1">
        <f t="shared" si="32"/>
        <v>144.99841661716698</v>
      </c>
    </row>
    <row r="230" spans="9:15" x14ac:dyDescent="0.25">
      <c r="I230" s="1">
        <f t="shared" si="33"/>
        <v>21.6000000000003</v>
      </c>
      <c r="J230" s="4">
        <f t="shared" si="30"/>
        <v>4.1858504741998613E-2</v>
      </c>
      <c r="K230" s="4">
        <f t="shared" si="34"/>
        <v>0.94034695165285764</v>
      </c>
      <c r="L230" s="4">
        <f t="shared" si="35"/>
        <v>21.516683007725689</v>
      </c>
      <c r="M230" s="4">
        <f t="shared" si="36"/>
        <v>0.84100312936382438</v>
      </c>
      <c r="N230" s="1">
        <f t="shared" si="31"/>
        <v>1.5</v>
      </c>
      <c r="O230" s="1">
        <f t="shared" si="32"/>
        <v>144.9715132938604</v>
      </c>
    </row>
    <row r="231" spans="9:15" x14ac:dyDescent="0.25">
      <c r="I231" s="1">
        <f t="shared" si="33"/>
        <v>21.610000000000301</v>
      </c>
      <c r="J231" s="4">
        <f t="shared" si="30"/>
        <v>4.2124778090762129E-2</v>
      </c>
      <c r="K231" s="4">
        <f t="shared" si="34"/>
        <v>0.93995216865286968</v>
      </c>
      <c r="L231" s="4">
        <f t="shared" si="35"/>
        <v>21.526084503327219</v>
      </c>
      <c r="M231" s="4">
        <f t="shared" si="36"/>
        <v>0.84673370151852234</v>
      </c>
      <c r="N231" s="1">
        <f t="shared" si="31"/>
        <v>1.5</v>
      </c>
      <c r="O231" s="1">
        <f t="shared" si="32"/>
        <v>144.94487663151176</v>
      </c>
    </row>
    <row r="232" spans="9:15" x14ac:dyDescent="0.25">
      <c r="I232" s="1">
        <f t="shared" si="33"/>
        <v>21.620000000000303</v>
      </c>
      <c r="J232" s="4">
        <f t="shared" si="30"/>
        <v>4.2392620910725105E-2</v>
      </c>
      <c r="K232" s="4">
        <f t="shared" si="34"/>
        <v>0.93955504223903297</v>
      </c>
      <c r="L232" s="4">
        <f t="shared" si="35"/>
        <v>21.53548203938168</v>
      </c>
      <c r="M232" s="4">
        <f t="shared" si="36"/>
        <v>0.85250056846426969</v>
      </c>
      <c r="N232" s="1">
        <f t="shared" si="31"/>
        <v>1.5</v>
      </c>
      <c r="O232" s="1">
        <f t="shared" si="32"/>
        <v>144.91850750379302</v>
      </c>
    </row>
    <row r="233" spans="9:15" x14ac:dyDescent="0.25">
      <c r="I233" s="1">
        <f t="shared" si="33"/>
        <v>21.630000000000305</v>
      </c>
      <c r="J233" s="4">
        <f t="shared" si="30"/>
        <v>4.2662041720321148E-2</v>
      </c>
      <c r="K233" s="4">
        <f t="shared" si="34"/>
        <v>0.93915556074234752</v>
      </c>
      <c r="L233" s="4">
        <f t="shared" si="35"/>
        <v>21.54487559239659</v>
      </c>
      <c r="M233" s="4">
        <f t="shared" si="36"/>
        <v>0.85830394212429961</v>
      </c>
      <c r="N233" s="1">
        <f t="shared" si="31"/>
        <v>1.5</v>
      </c>
      <c r="O233" s="1">
        <f t="shared" si="32"/>
        <v>144.89240678730033</v>
      </c>
    </row>
    <row r="234" spans="9:15" x14ac:dyDescent="0.25">
      <c r="I234" s="1">
        <f t="shared" si="33"/>
        <v>21.640000000000306</v>
      </c>
      <c r="J234" s="4">
        <f t="shared" si="30"/>
        <v>4.2933049080247206E-2</v>
      </c>
      <c r="K234" s="4">
        <f t="shared" si="34"/>
        <v>0.93875371245636974</v>
      </c>
      <c r="L234" s="4">
        <f t="shared" si="35"/>
        <v>21.554265138762585</v>
      </c>
      <c r="M234" s="4">
        <f t="shared" si="36"/>
        <v>0.86414403554752517</v>
      </c>
      <c r="N234" s="1">
        <f t="shared" si="31"/>
        <v>1.5</v>
      </c>
      <c r="O234" s="1">
        <f t="shared" si="32"/>
        <v>144.86657536154445</v>
      </c>
    </row>
    <row r="235" spans="9:15" x14ac:dyDescent="0.25">
      <c r="I235" s="1">
        <f t="shared" si="33"/>
        <v>21.650000000000308</v>
      </c>
      <c r="J235" s="4">
        <f t="shared" si="30"/>
        <v>4.3205651593653249E-2</v>
      </c>
      <c r="K235" s="4">
        <f t="shared" si="34"/>
        <v>0.93834948563731801</v>
      </c>
      <c r="L235" s="4">
        <f t="shared" si="35"/>
        <v>21.563650654753054</v>
      </c>
      <c r="M235" s="4">
        <f t="shared" si="36"/>
        <v>0.8700210629138313</v>
      </c>
      <c r="N235" s="1">
        <f t="shared" si="31"/>
        <v>1.5</v>
      </c>
      <c r="O235" s="1">
        <f t="shared" si="32"/>
        <v>144.8410141089411</v>
      </c>
    </row>
    <row r="236" spans="9:15" x14ac:dyDescent="0.25">
      <c r="I236" s="1">
        <f t="shared" si="33"/>
        <v>21.660000000000309</v>
      </c>
      <c r="J236" s="4">
        <f t="shared" si="30"/>
        <v>4.3479857906333276E-2</v>
      </c>
      <c r="K236" s="4">
        <f t="shared" si="34"/>
        <v>0.9379428685041814</v>
      </c>
      <c r="L236" s="4">
        <f t="shared" si="35"/>
        <v>21.573032116523763</v>
      </c>
      <c r="M236" s="4">
        <f t="shared" si="36"/>
        <v>0.87593523953939878</v>
      </c>
      <c r="N236" s="1">
        <f t="shared" si="31"/>
        <v>1.5</v>
      </c>
      <c r="O236" s="1">
        <f t="shared" si="32"/>
        <v>144.81572391480086</v>
      </c>
    </row>
    <row r="237" spans="9:15" x14ac:dyDescent="0.25">
      <c r="I237" s="1">
        <f t="shared" si="33"/>
        <v>21.670000000000311</v>
      </c>
      <c r="J237" s="4">
        <f t="shared" si="30"/>
        <v>4.375567670691706E-2</v>
      </c>
      <c r="K237" s="4">
        <f t="shared" si="34"/>
        <v>0.93753384923883032</v>
      </c>
      <c r="L237" s="4">
        <f t="shared" si="35"/>
        <v>21.58240950011248</v>
      </c>
      <c r="M237" s="4">
        <f t="shared" si="36"/>
        <v>0.88188678188204739</v>
      </c>
      <c r="N237" s="1">
        <f t="shared" si="31"/>
        <v>1.5</v>
      </c>
      <c r="O237" s="1">
        <f t="shared" si="32"/>
        <v>144.79070566731917</v>
      </c>
    </row>
    <row r="238" spans="9:15" x14ac:dyDescent="0.25">
      <c r="I238" s="1">
        <f t="shared" si="33"/>
        <v>21.680000000000312</v>
      </c>
      <c r="J238" s="4">
        <f t="shared" si="30"/>
        <v>4.4033116727061963E-2</v>
      </c>
      <c r="K238" s="4">
        <f t="shared" si="34"/>
        <v>0.93712241598613377</v>
      </c>
      <c r="L238" s="4">
        <f t="shared" si="35"/>
        <v>21.591782781438607</v>
      </c>
      <c r="M238" s="4">
        <f t="shared" si="36"/>
        <v>0.88787590754658652</v>
      </c>
      <c r="N238" s="1">
        <f t="shared" si="31"/>
        <v>1.5</v>
      </c>
      <c r="O238" s="1">
        <f t="shared" si="32"/>
        <v>144.76596025756569</v>
      </c>
    </row>
    <row r="239" spans="9:15" x14ac:dyDescent="0.25">
      <c r="I239" s="1">
        <f t="shared" si="33"/>
        <v>21.690000000000314</v>
      </c>
      <c r="J239" s="4">
        <f t="shared" si="30"/>
        <v>4.4312186741646248E-2</v>
      </c>
      <c r="K239" s="4">
        <f t="shared" si="34"/>
        <v>0.93670855685407706</v>
      </c>
      <c r="L239" s="4">
        <f t="shared" si="35"/>
        <v>21.601151936302809</v>
      </c>
      <c r="M239" s="4">
        <f t="shared" si="36"/>
        <v>0.89390283529020054</v>
      </c>
      <c r="N239" s="1">
        <f t="shared" si="31"/>
        <v>1.5</v>
      </c>
      <c r="O239" s="1">
        <f t="shared" si="32"/>
        <v>144.74148857947355</v>
      </c>
    </row>
    <row r="240" spans="9:15" x14ac:dyDescent="0.25">
      <c r="I240" s="1">
        <f t="shared" si="33"/>
        <v>21.700000000000315</v>
      </c>
      <c r="J240" s="4">
        <f t="shared" si="30"/>
        <v>4.459289556896319E-2</v>
      </c>
      <c r="K240" s="4">
        <f t="shared" si="34"/>
        <v>0.93629225991388454</v>
      </c>
      <c r="L240" s="4">
        <f t="shared" si="35"/>
        <v>21.610516940386649</v>
      </c>
      <c r="M240" s="4">
        <f t="shared" si="36"/>
        <v>0.89996778502785624</v>
      </c>
      <c r="N240" s="1">
        <f t="shared" si="31"/>
        <v>1.5</v>
      </c>
      <c r="O240" s="1">
        <f t="shared" si="32"/>
        <v>144.71729152982846</v>
      </c>
    </row>
    <row r="241" spans="9:15" x14ac:dyDescent="0.25">
      <c r="I241" s="1">
        <f t="shared" si="33"/>
        <v>21.710000000000317</v>
      </c>
      <c r="J241" s="4">
        <f t="shared" si="30"/>
        <v>4.4875252070915264E-2</v>
      </c>
      <c r="K241" s="4">
        <f t="shared" si="34"/>
        <v>0.93587351320014656</v>
      </c>
      <c r="L241" s="4">
        <f t="shared" si="35"/>
        <v>21.61987776925222</v>
      </c>
      <c r="M241" s="4">
        <f t="shared" si="36"/>
        <v>0.90607097783771717</v>
      </c>
      <c r="N241" s="1">
        <f t="shared" si="31"/>
        <v>1.5</v>
      </c>
      <c r="O241" s="1">
        <f t="shared" si="32"/>
        <v>144.69337000825726</v>
      </c>
    </row>
    <row r="242" spans="9:15" x14ac:dyDescent="0.25">
      <c r="I242" s="1">
        <f t="shared" si="33"/>
        <v>21.720000000000319</v>
      </c>
      <c r="J242" s="4">
        <f t="shared" si="30"/>
        <v>4.5159265153209845E-2</v>
      </c>
      <c r="K242" s="4">
        <f t="shared" si="34"/>
        <v>0.9354523047109482</v>
      </c>
      <c r="L242" s="4">
        <f t="shared" si="35"/>
        <v>21.629234398341776</v>
      </c>
      <c r="M242" s="4">
        <f t="shared" si="36"/>
        <v>0.91221263596659163</v>
      </c>
      <c r="N242" s="1">
        <f t="shared" si="31"/>
        <v>1.5</v>
      </c>
      <c r="O242" s="1">
        <f t="shared" si="32"/>
        <v>144.6697249172166</v>
      </c>
    </row>
    <row r="243" spans="9:15" x14ac:dyDescent="0.25">
      <c r="I243" s="1">
        <f t="shared" si="33"/>
        <v>21.73000000000032</v>
      </c>
      <c r="J243" s="4">
        <f t="shared" si="30"/>
        <v>4.5444943765555253E-2</v>
      </c>
      <c r="K243" s="4">
        <f t="shared" si="34"/>
        <v>0.93502862240800377</v>
      </c>
      <c r="L243" s="4">
        <f t="shared" si="35"/>
        <v>21.638586802977372</v>
      </c>
      <c r="M243" s="4">
        <f t="shared" si="36"/>
        <v>0.9183929828353965</v>
      </c>
      <c r="N243" s="1">
        <f t="shared" si="31"/>
        <v>1.5</v>
      </c>
      <c r="O243" s="1">
        <f t="shared" si="32"/>
        <v>144.64635716198097</v>
      </c>
    </row>
    <row r="244" spans="9:15" x14ac:dyDescent="0.25">
      <c r="I244" s="1">
        <f t="shared" si="33"/>
        <v>21.740000000000322</v>
      </c>
      <c r="J244" s="4">
        <f t="shared" si="30"/>
        <v>4.5732296901858045E-2</v>
      </c>
      <c r="K244" s="4">
        <f t="shared" si="34"/>
        <v>0.93460245421679278</v>
      </c>
      <c r="L244" s="4">
        <f t="shared" si="35"/>
        <v>21.647934958360498</v>
      </c>
      <c r="M244" s="4">
        <f t="shared" si="36"/>
        <v>0.92461224304464706</v>
      </c>
      <c r="N244" s="1">
        <f t="shared" si="31"/>
        <v>1.5</v>
      </c>
      <c r="O244" s="1">
        <f t="shared" si="32"/>
        <v>144.62326765063068</v>
      </c>
    </row>
    <row r="245" spans="9:15" x14ac:dyDescent="0.25">
      <c r="I245" s="1">
        <f t="shared" si="33"/>
        <v>21.750000000000323</v>
      </c>
      <c r="J245" s="4">
        <f t="shared" si="30"/>
        <v>4.6021333600420357E-2</v>
      </c>
      <c r="K245" s="4">
        <f t="shared" si="34"/>
        <v>0.93417378802670237</v>
      </c>
      <c r="L245" s="4">
        <f t="shared" si="35"/>
        <v>21.657278839571717</v>
      </c>
      <c r="M245" s="4">
        <f t="shared" si="36"/>
        <v>0.93087064237995698</v>
      </c>
      <c r="N245" s="1">
        <f t="shared" si="31"/>
        <v>1.5</v>
      </c>
      <c r="O245" s="1">
        <f t="shared" si="32"/>
        <v>144.6004572940395</v>
      </c>
    </row>
    <row r="246" spans="9:15" x14ac:dyDescent="0.25">
      <c r="I246" s="1">
        <f t="shared" si="33"/>
        <v>21.760000000000325</v>
      </c>
      <c r="J246" s="4">
        <f t="shared" si="30"/>
        <v>4.6312062944138699E-2</v>
      </c>
      <c r="K246" s="4">
        <f t="shared" si="34"/>
        <v>0.93374261169117134</v>
      </c>
      <c r="L246" s="4">
        <f t="shared" si="35"/>
        <v>21.666618421570309</v>
      </c>
      <c r="M246" s="4">
        <f t="shared" si="36"/>
        <v>0.9371684078175706</v>
      </c>
      <c r="N246" s="1">
        <f t="shared" si="31"/>
        <v>1.5</v>
      </c>
      <c r="O246" s="1">
        <f t="shared" si="32"/>
        <v>144.57792700586202</v>
      </c>
    </row>
    <row r="247" spans="9:15" x14ac:dyDescent="0.25">
      <c r="I247" s="1">
        <f t="shared" si="33"/>
        <v>21.770000000000326</v>
      </c>
      <c r="J247" s="4">
        <f t="shared" si="30"/>
        <v>4.6604494060703563E-2</v>
      </c>
      <c r="K247" s="4">
        <f t="shared" si="34"/>
        <v>0.93330891302783847</v>
      </c>
      <c r="L247" s="4">
        <f t="shared" si="35"/>
        <v>21.675953679193906</v>
      </c>
      <c r="M247" s="4">
        <f t="shared" si="36"/>
        <v>0.94350576752991633</v>
      </c>
      <c r="N247" s="1">
        <f t="shared" si="31"/>
        <v>1.5</v>
      </c>
      <c r="O247" s="1">
        <f t="shared" si="32"/>
        <v>144.55567770252074</v>
      </c>
    </row>
    <row r="248" spans="9:15" x14ac:dyDescent="0.25">
      <c r="I248" s="1">
        <f t="shared" si="33"/>
        <v>21.780000000000328</v>
      </c>
      <c r="J248" s="4">
        <f t="shared" si="30"/>
        <v>4.6898636122799126E-2</v>
      </c>
      <c r="K248" s="4">
        <f t="shared" si="34"/>
        <v>0.93287267981869604</v>
      </c>
      <c r="L248" s="4">
        <f t="shared" si="35"/>
        <v>21.68528458715814</v>
      </c>
      <c r="M248" s="4">
        <f t="shared" si="36"/>
        <v>0.94988295089116981</v>
      </c>
      <c r="N248" s="1">
        <f t="shared" si="31"/>
        <v>1.5</v>
      </c>
      <c r="O248" s="1">
        <f t="shared" si="32"/>
        <v>144.53371030319286</v>
      </c>
    </row>
    <row r="249" spans="9:15" x14ac:dyDescent="0.25">
      <c r="I249" s="1">
        <f t="shared" si="33"/>
        <v>21.79000000000033</v>
      </c>
      <c r="J249" s="4">
        <f t="shared" si="30"/>
        <v>4.7194498348304428E-2</v>
      </c>
      <c r="K249" s="4">
        <f t="shared" si="34"/>
        <v>0.93243389981024538</v>
      </c>
      <c r="L249" s="4">
        <f t="shared" si="35"/>
        <v>21.694611120056287</v>
      </c>
      <c r="M249" s="4">
        <f t="shared" si="36"/>
        <v>0.9563001884828487</v>
      </c>
      <c r="N249" s="1">
        <f t="shared" si="31"/>
        <v>1.5</v>
      </c>
      <c r="O249" s="1">
        <f t="shared" si="32"/>
        <v>144.51202572979679</v>
      </c>
    </row>
    <row r="250" spans="9:15" x14ac:dyDescent="0.25">
      <c r="I250" s="1">
        <f t="shared" si="33"/>
        <v>21.800000000000331</v>
      </c>
      <c r="J250" s="4">
        <f t="shared" si="30"/>
        <v>4.7492090000495459E-2</v>
      </c>
      <c r="K250" s="4">
        <f t="shared" si="34"/>
        <v>0.93199256071365766</v>
      </c>
      <c r="L250" s="4">
        <f t="shared" si="35"/>
        <v>21.703933252358908</v>
      </c>
      <c r="M250" s="4">
        <f t="shared" si="36"/>
        <v>0.96275771209943306</v>
      </c>
      <c r="N250" s="1">
        <f t="shared" si="31"/>
        <v>1.5</v>
      </c>
      <c r="O250" s="1">
        <f t="shared" si="32"/>
        <v>144.4906249069783</v>
      </c>
    </row>
    <row r="251" spans="9:15" x14ac:dyDescent="0.25">
      <c r="I251" s="1">
        <f t="shared" si="33"/>
        <v>21.810000000000333</v>
      </c>
      <c r="J251" s="4">
        <f t="shared" si="30"/>
        <v>4.779142038824713E-2</v>
      </c>
      <c r="K251" s="4">
        <f t="shared" si="34"/>
        <v>0.93154865020493871</v>
      </c>
      <c r="L251" s="4">
        <f t="shared" si="35"/>
        <v>21.713250958413504</v>
      </c>
      <c r="M251" s="4">
        <f t="shared" si="36"/>
        <v>0.96925575475398829</v>
      </c>
      <c r="N251" s="1">
        <f t="shared" si="31"/>
        <v>1.5</v>
      </c>
      <c r="O251" s="1">
        <f t="shared" si="32"/>
        <v>144.46950876209664</v>
      </c>
    </row>
    <row r="252" spans="9:15" x14ac:dyDescent="0.25">
      <c r="I252" s="1">
        <f t="shared" si="33"/>
        <v>21.820000000000334</v>
      </c>
      <c r="J252" s="4">
        <f t="shared" si="30"/>
        <v>4.8092498866237073E-2</v>
      </c>
      <c r="K252" s="4">
        <f t="shared" si="34"/>
        <v>0.93110215592509704</v>
      </c>
      <c r="L252" s="4">
        <f t="shared" si="35"/>
        <v>21.722564212444155</v>
      </c>
      <c r="M252" s="4">
        <f t="shared" si="36"/>
        <v>0.97579455068382959</v>
      </c>
      <c r="N252" s="1">
        <f t="shared" si="31"/>
        <v>1.5</v>
      </c>
      <c r="O252" s="1">
        <f t="shared" si="32"/>
        <v>144.4486782252099</v>
      </c>
    </row>
    <row r="253" spans="9:15" x14ac:dyDescent="0.25">
      <c r="I253" s="1">
        <f t="shared" si="33"/>
        <v>21.830000000000336</v>
      </c>
      <c r="J253" s="4">
        <f t="shared" si="30"/>
        <v>4.8395334835150003E-2</v>
      </c>
      <c r="K253" s="4">
        <f t="shared" si="34"/>
        <v>0.93065306548031645</v>
      </c>
      <c r="L253" s="4">
        <f t="shared" si="35"/>
        <v>21.731872988551185</v>
      </c>
      <c r="M253" s="4">
        <f t="shared" si="36"/>
        <v>0.98237433535620311</v>
      </c>
      <c r="N253" s="1">
        <f t="shared" si="31"/>
        <v>1.5</v>
      </c>
      <c r="O253" s="1">
        <f t="shared" si="32"/>
        <v>144.42813422906062</v>
      </c>
    </row>
    <row r="254" spans="9:15" x14ac:dyDescent="0.25">
      <c r="I254" s="1">
        <f t="shared" si="33"/>
        <v>21.840000000000337</v>
      </c>
      <c r="J254" s="4">
        <f t="shared" si="30"/>
        <v>4.8699937741882214E-2</v>
      </c>
      <c r="K254" s="4">
        <f t="shared" si="34"/>
        <v>0.93020136644213336</v>
      </c>
      <c r="L254" s="4">
        <f t="shared" si="35"/>
        <v>21.741177260710799</v>
      </c>
      <c r="M254" s="4">
        <f t="shared" si="36"/>
        <v>0.98899534547397461</v>
      </c>
      <c r="N254" s="1">
        <f t="shared" si="31"/>
        <v>1.5</v>
      </c>
      <c r="O254" s="1">
        <f t="shared" si="32"/>
        <v>144.40787770906056</v>
      </c>
    </row>
    <row r="255" spans="9:15" x14ac:dyDescent="0.25">
      <c r="I255" s="1">
        <f t="shared" si="33"/>
        <v>21.850000000000339</v>
      </c>
      <c r="J255" s="4">
        <f t="shared" si="30"/>
        <v>4.9006317079747765E-2</v>
      </c>
      <c r="K255" s="4">
        <f t="shared" si="34"/>
        <v>0.92974704634761718</v>
      </c>
      <c r="L255" s="4">
        <f t="shared" si="35"/>
        <v>21.750477002774748</v>
      </c>
      <c r="M255" s="4">
        <f t="shared" si="36"/>
        <v>0.9956578189813583</v>
      </c>
      <c r="N255" s="1">
        <f t="shared" si="31"/>
        <v>1.5</v>
      </c>
      <c r="O255" s="1">
        <f t="shared" si="32"/>
        <v>144.38790960327563</v>
      </c>
    </row>
    <row r="256" spans="9:15" x14ac:dyDescent="0.25">
      <c r="I256" s="1">
        <f t="shared" si="33"/>
        <v>21.86000000000034</v>
      </c>
      <c r="J256" s="4">
        <f t="shared" si="30"/>
        <v>4.9314482388685306E-2</v>
      </c>
      <c r="K256" s="4">
        <f t="shared" si="34"/>
        <v>0.92929009269955565</v>
      </c>
      <c r="L256" s="4">
        <f t="shared" si="35"/>
        <v>21.759772188469984</v>
      </c>
      <c r="M256" s="4">
        <f t="shared" si="36"/>
        <v>1.0023619950696632</v>
      </c>
      <c r="N256" s="1">
        <f t="shared" si="31"/>
        <v>1.5</v>
      </c>
      <c r="O256" s="1">
        <f t="shared" si="32"/>
        <v>144.36823085241016</v>
      </c>
    </row>
    <row r="257" spans="9:15" x14ac:dyDescent="0.25">
      <c r="I257" s="1">
        <f t="shared" si="33"/>
        <v>21.870000000000342</v>
      </c>
      <c r="J257" s="4">
        <f t="shared" si="30"/>
        <v>4.9624443255465153E-2</v>
      </c>
      <c r="K257" s="4">
        <f t="shared" si="34"/>
        <v>0.92883049296664444</v>
      </c>
      <c r="L257" s="4">
        <f t="shared" si="35"/>
        <v>21.769062791398316</v>
      </c>
      <c r="M257" s="4">
        <f t="shared" si="36"/>
        <v>1.009108114183048</v>
      </c>
      <c r="N257" s="1">
        <f t="shared" si="31"/>
        <v>1.5</v>
      </c>
      <c r="O257" s="1">
        <f t="shared" si="32"/>
        <v>144.34884239979107</v>
      </c>
    </row>
    <row r="258" spans="9:15" x14ac:dyDescent="0.25">
      <c r="I258" s="1">
        <f t="shared" si="33"/>
        <v>21.880000000000344</v>
      </c>
      <c r="J258" s="4">
        <f t="shared" si="30"/>
        <v>4.9936209313897743E-2</v>
      </c>
      <c r="K258" s="4">
        <f t="shared" si="34"/>
        <v>0.92836823458368123</v>
      </c>
      <c r="L258" s="4">
        <f t="shared" si="35"/>
        <v>21.778348785036069</v>
      </c>
      <c r="M258" s="4">
        <f t="shared" si="36"/>
        <v>1.0158964180243131</v>
      </c>
      <c r="N258" s="1">
        <f t="shared" si="31"/>
        <v>1.5</v>
      </c>
      <c r="O258" s="1">
        <f t="shared" si="32"/>
        <v>144.32974519135161</v>
      </c>
    </row>
    <row r="259" spans="9:15" x14ac:dyDescent="0.25">
      <c r="I259" s="1">
        <f t="shared" si="33"/>
        <v>21.890000000000345</v>
      </c>
      <c r="J259" s="4">
        <f t="shared" si="30"/>
        <v>5.0249790245043176E-2</v>
      </c>
      <c r="K259" s="4">
        <f t="shared" si="34"/>
        <v>0.92790330495176254</v>
      </c>
      <c r="L259" s="4">
        <f t="shared" si="35"/>
        <v>21.787630142733747</v>
      </c>
      <c r="M259" s="4">
        <f t="shared" si="36"/>
        <v>1.0227271495607133</v>
      </c>
      <c r="N259" s="1">
        <f t="shared" si="31"/>
        <v>1.5</v>
      </c>
      <c r="O259" s="1">
        <f t="shared" si="32"/>
        <v>144.31094017561497</v>
      </c>
    </row>
    <row r="260" spans="9:15" x14ac:dyDescent="0.25">
      <c r="I260" s="1">
        <f t="shared" si="33"/>
        <v>21.900000000000347</v>
      </c>
      <c r="J260" s="4">
        <f t="shared" si="30"/>
        <v>5.0565195777420607E-2</v>
      </c>
      <c r="K260" s="4">
        <f t="shared" si="34"/>
        <v>0.92743569143848825</v>
      </c>
      <c r="L260" s="4">
        <f t="shared" si="35"/>
        <v>21.796906837715699</v>
      </c>
      <c r="M260" s="4">
        <f t="shared" si="36"/>
        <v>1.0296005530297805</v>
      </c>
      <c r="N260" s="1">
        <f t="shared" si="31"/>
        <v>1.5</v>
      </c>
      <c r="O260" s="1">
        <f t="shared" si="32"/>
        <v>144.29242830367718</v>
      </c>
    </row>
    <row r="261" spans="9:15" x14ac:dyDescent="0.25">
      <c r="I261" s="1">
        <f t="shared" si="33"/>
        <v>21.910000000000348</v>
      </c>
      <c r="J261" s="4">
        <f t="shared" si="30"/>
        <v>5.0882435687219237E-2</v>
      </c>
      <c r="K261" s="4">
        <f t="shared" si="34"/>
        <v>0.92696538137816686</v>
      </c>
      <c r="L261" s="4">
        <f t="shared" si="35"/>
        <v>21.806178843079785</v>
      </c>
      <c r="M261" s="4">
        <f t="shared" si="36"/>
        <v>1.0365168739451749</v>
      </c>
      <c r="N261" s="1">
        <f t="shared" si="31"/>
        <v>1.5</v>
      </c>
      <c r="O261" s="1">
        <f t="shared" si="32"/>
        <v>144.27421052919021</v>
      </c>
    </row>
    <row r="262" spans="9:15" x14ac:dyDescent="0.25">
      <c r="I262" s="1">
        <f t="shared" si="33"/>
        <v>21.92000000000035</v>
      </c>
      <c r="J262" s="4">
        <f t="shared" ref="J262:J325" si="37">($C$10/$C$11)*(I262/$C$11)^($C$10-1)</f>
        <v>5.1201519798510453E-2</v>
      </c>
      <c r="K262" s="4">
        <f t="shared" si="34"/>
        <v>0.92649236207202779</v>
      </c>
      <c r="L262" s="4">
        <f t="shared" si="35"/>
        <v>21.815446131797039</v>
      </c>
      <c r="M262" s="4">
        <f t="shared" si="36"/>
        <v>1.0434763591025722</v>
      </c>
      <c r="N262" s="1">
        <f t="shared" ref="N262:N325" si="38">$F$10/$F$11</f>
        <v>1.5</v>
      </c>
      <c r="O262" s="1">
        <f t="shared" ref="O262:O325" si="39">($F$10+$F$11*(1-K262))/L262</f>
        <v>144.25628780834427</v>
      </c>
    </row>
    <row r="263" spans="9:15" x14ac:dyDescent="0.25">
      <c r="I263" s="1">
        <f t="shared" si="33"/>
        <v>21.930000000000351</v>
      </c>
      <c r="J263" s="4">
        <f t="shared" si="37"/>
        <v>5.1522457983459606E-2</v>
      </c>
      <c r="K263" s="4">
        <f t="shared" si="34"/>
        <v>0.92601662078843738</v>
      </c>
      <c r="L263" s="4">
        <f t="shared" si="35"/>
        <v>21.824708676711342</v>
      </c>
      <c r="M263" s="4">
        <f t="shared" si="36"/>
        <v>1.0504792565855436</v>
      </c>
      <c r="N263" s="1">
        <f t="shared" si="38"/>
        <v>1.5</v>
      </c>
      <c r="O263" s="1">
        <f t="shared" si="39"/>
        <v>144.23866109985011</v>
      </c>
    </row>
    <row r="264" spans="9:15" x14ac:dyDescent="0.25">
      <c r="I264" s="1">
        <f t="shared" ref="I264:I327" si="40">I263+$G$4/10</f>
        <v>21.940000000000353</v>
      </c>
      <c r="J264" s="4">
        <f t="shared" si="37"/>
        <v>5.184526016253968E-2</v>
      </c>
      <c r="K264" s="4">
        <f t="shared" ref="K264:K327" si="41">EXP(-((I264/$C$11)^$C$10))</f>
        <v>0.92553814476311969</v>
      </c>
      <c r="L264" s="4">
        <f t="shared" ref="L264:L327" si="42">L263+(I264-I263)*0.5*(K263+K264)</f>
        <v>21.833966450539101</v>
      </c>
      <c r="M264" s="4">
        <f t="shared" ref="M264:M327" si="43">J264*L264-(1-K264)</f>
        <v>1.0575258157714824</v>
      </c>
      <c r="N264" s="1">
        <f t="shared" si="38"/>
        <v>1.5</v>
      </c>
      <c r="O264" s="1">
        <f t="shared" si="39"/>
        <v>144.22133136492067</v>
      </c>
    </row>
    <row r="265" spans="9:15" x14ac:dyDescent="0.25">
      <c r="I265" s="1">
        <f t="shared" si="40"/>
        <v>21.950000000000355</v>
      </c>
      <c r="J265" s="4">
        <f t="shared" si="37"/>
        <v>5.2169936304745833E-2</v>
      </c>
      <c r="K265" s="4">
        <f t="shared" si="41"/>
        <v>0.92505692119938077</v>
      </c>
      <c r="L265" s="4">
        <f t="shared" si="42"/>
        <v>21.843219425868917</v>
      </c>
      <c r="M265" s="4">
        <f t="shared" si="43"/>
        <v>1.0646162873375489</v>
      </c>
      <c r="N265" s="1">
        <f t="shared" si="38"/>
        <v>1.5</v>
      </c>
      <c r="O265" s="1">
        <f t="shared" si="39"/>
        <v>144.20429956725289</v>
      </c>
    </row>
    <row r="266" spans="9:15" x14ac:dyDescent="0.25">
      <c r="I266" s="1">
        <f t="shared" si="40"/>
        <v>21.960000000000356</v>
      </c>
      <c r="J266" s="4">
        <f t="shared" si="37"/>
        <v>5.2496496427809722E-2</v>
      </c>
      <c r="K266" s="4">
        <f t="shared" si="41"/>
        <v>0.92457293726833989</v>
      </c>
      <c r="L266" s="4">
        <f t="shared" si="42"/>
        <v>21.852467575161256</v>
      </c>
      <c r="M266" s="4">
        <f t="shared" si="43"/>
        <v>1.0717509232666207</v>
      </c>
      <c r="N266" s="1">
        <f t="shared" si="38"/>
        <v>1.5</v>
      </c>
      <c r="O266" s="1">
        <f t="shared" si="39"/>
        <v>144.18756667300849</v>
      </c>
    </row>
    <row r="267" spans="9:15" x14ac:dyDescent="0.25">
      <c r="I267" s="1">
        <f t="shared" si="40"/>
        <v>21.970000000000358</v>
      </c>
      <c r="J267" s="4">
        <f t="shared" si="37"/>
        <v>5.2824950598415917E-2</v>
      </c>
      <c r="K267" s="4">
        <f t="shared" si="41"/>
        <v>0.92408618010916332</v>
      </c>
      <c r="L267" s="4">
        <f t="shared" si="42"/>
        <v>21.861710870748144</v>
      </c>
      <c r="M267" s="4">
        <f t="shared" si="43"/>
        <v>1.0789299768532863</v>
      </c>
      <c r="N267" s="1">
        <f t="shared" si="38"/>
        <v>1.5</v>
      </c>
      <c r="O267" s="1">
        <f t="shared" si="39"/>
        <v>144.17113365079521</v>
      </c>
    </row>
    <row r="268" spans="9:15" x14ac:dyDescent="0.25">
      <c r="I268" s="1">
        <f t="shared" si="40"/>
        <v>21.980000000000359</v>
      </c>
      <c r="J268" s="4">
        <f t="shared" si="37"/>
        <v>5.3155308932418696E-2</v>
      </c>
      <c r="K268" s="4">
        <f t="shared" si="41"/>
        <v>0.92359663682930393</v>
      </c>
      <c r="L268" s="4">
        <f t="shared" si="42"/>
        <v>21.87094928483284</v>
      </c>
      <c r="M268" s="4">
        <f t="shared" si="43"/>
        <v>1.0861537027098551</v>
      </c>
      <c r="N268" s="1">
        <f t="shared" si="38"/>
        <v>1.5</v>
      </c>
      <c r="O268" s="1">
        <f t="shared" si="39"/>
        <v>144.15500147164687</v>
      </c>
    </row>
    <row r="269" spans="9:15" x14ac:dyDescent="0.25">
      <c r="I269" s="1">
        <f t="shared" si="40"/>
        <v>21.990000000000361</v>
      </c>
      <c r="J269" s="4">
        <f t="shared" si="37"/>
        <v>5.3487581595059314E-2</v>
      </c>
      <c r="K269" s="4">
        <f t="shared" si="41"/>
        <v>0.92310429450474552</v>
      </c>
      <c r="L269" s="4">
        <f t="shared" si="42"/>
        <v>21.88018278948951</v>
      </c>
      <c r="M269" s="4">
        <f t="shared" si="43"/>
        <v>1.0934223567723782</v>
      </c>
      <c r="N269" s="1">
        <f t="shared" si="38"/>
        <v>1.5</v>
      </c>
      <c r="O269" s="1">
        <f t="shared" si="39"/>
        <v>144.13917110900383</v>
      </c>
    </row>
    <row r="270" spans="9:15" x14ac:dyDescent="0.25">
      <c r="I270" s="1">
        <f t="shared" si="40"/>
        <v>22.000000000000362</v>
      </c>
      <c r="J270" s="4">
        <f t="shared" si="37"/>
        <v>5.3821778801184578E-2</v>
      </c>
      <c r="K270" s="4">
        <f t="shared" si="41"/>
        <v>0.9226091401802522</v>
      </c>
      <c r="L270" s="4">
        <f t="shared" si="42"/>
        <v>21.889411356662936</v>
      </c>
      <c r="M270" s="4">
        <f t="shared" si="43"/>
        <v>1.1007361963067024</v>
      </c>
      <c r="N270" s="1">
        <f t="shared" si="38"/>
        <v>1.5</v>
      </c>
      <c r="O270" s="1">
        <f t="shared" si="39"/>
        <v>144.12364353869248</v>
      </c>
    </row>
    <row r="271" spans="9:15" x14ac:dyDescent="0.25">
      <c r="I271" s="1">
        <f t="shared" si="40"/>
        <v>22.010000000000364</v>
      </c>
      <c r="J271" s="4">
        <f t="shared" si="37"/>
        <v>5.4157910815466684E-2</v>
      </c>
      <c r="K271" s="4">
        <f t="shared" si="41"/>
        <v>0.92211116086962142</v>
      </c>
      <c r="L271" s="4">
        <f t="shared" si="42"/>
        <v>21.898634958168188</v>
      </c>
      <c r="M271" s="4">
        <f t="shared" si="43"/>
        <v>1.1080954799145553</v>
      </c>
      <c r="N271" s="1">
        <f t="shared" si="38"/>
        <v>1.5</v>
      </c>
      <c r="O271" s="1">
        <f t="shared" si="39"/>
        <v>144.1084197389049</v>
      </c>
    </row>
    <row r="272" spans="9:15" x14ac:dyDescent="0.25">
      <c r="I272" s="1">
        <f t="shared" si="40"/>
        <v>22.020000000000366</v>
      </c>
      <c r="J272" s="4">
        <f t="shared" si="37"/>
        <v>5.4495987952622629E-2</v>
      </c>
      <c r="K272" s="4">
        <f t="shared" si="41"/>
        <v>0.92161034355594407</v>
      </c>
      <c r="L272" s="4">
        <f t="shared" si="42"/>
        <v>21.907853565690317</v>
      </c>
      <c r="M272" s="4">
        <f t="shared" si="43"/>
        <v>1.1155004675396243</v>
      </c>
      <c r="N272" s="1">
        <f t="shared" si="38"/>
        <v>1.5</v>
      </c>
      <c r="O272" s="1">
        <f t="shared" si="39"/>
        <v>144.09350069017779</v>
      </c>
    </row>
    <row r="273" spans="9:15" x14ac:dyDescent="0.25">
      <c r="I273" s="1">
        <f t="shared" si="40"/>
        <v>22.030000000000367</v>
      </c>
      <c r="J273" s="4">
        <f t="shared" si="37"/>
        <v>5.4836020577635786E-2</v>
      </c>
      <c r="K273" s="4">
        <f t="shared" si="41"/>
        <v>0.92110667519186795</v>
      </c>
      <c r="L273" s="4">
        <f t="shared" si="42"/>
        <v>21.917067150784057</v>
      </c>
      <c r="M273" s="4">
        <f t="shared" si="43"/>
        <v>1.1229514204736879</v>
      </c>
      <c r="N273" s="1">
        <f t="shared" si="38"/>
        <v>1.5</v>
      </c>
      <c r="O273" s="1">
        <f t="shared" si="39"/>
        <v>144.07888737537121</v>
      </c>
    </row>
    <row r="274" spans="9:15" x14ac:dyDescent="0.25">
      <c r="I274" s="1">
        <f t="shared" si="40"/>
        <v>22.040000000000369</v>
      </c>
      <c r="J274" s="4">
        <f t="shared" si="37"/>
        <v>5.5178019105978089E-2</v>
      </c>
      <c r="K274" s="4">
        <f t="shared" si="41"/>
        <v>0.92060014269986634</v>
      </c>
      <c r="L274" s="4">
        <f t="shared" si="42"/>
        <v>21.926275684873517</v>
      </c>
      <c r="M274" s="4">
        <f t="shared" si="43"/>
        <v>1.1304486013627599</v>
      </c>
      <c r="N274" s="1">
        <f t="shared" si="38"/>
        <v>1.5</v>
      </c>
      <c r="O274" s="1">
        <f t="shared" si="39"/>
        <v>144.06458077964683</v>
      </c>
    </row>
    <row r="275" spans="9:15" x14ac:dyDescent="0.25">
      <c r="I275" s="1">
        <f t="shared" si="40"/>
        <v>22.05000000000037</v>
      </c>
      <c r="J275" s="4">
        <f t="shared" si="37"/>
        <v>5.5521994003832224E-2</v>
      </c>
      <c r="K275" s="4">
        <f t="shared" si="41"/>
        <v>0.92009073297251276</v>
      </c>
      <c r="L275" s="4">
        <f t="shared" si="42"/>
        <v>21.935479139251878</v>
      </c>
      <c r="M275" s="4">
        <f t="shared" si="43"/>
        <v>1.1379922742132424</v>
      </c>
      <c r="N275" s="1">
        <f t="shared" si="38"/>
        <v>1.5</v>
      </c>
      <c r="O275" s="1">
        <f t="shared" si="39"/>
        <v>144.05058189044607</v>
      </c>
    </row>
    <row r="276" spans="9:15" x14ac:dyDescent="0.25">
      <c r="I276" s="1">
        <f t="shared" si="40"/>
        <v>22.060000000000372</v>
      </c>
      <c r="J276" s="4">
        <f t="shared" si="37"/>
        <v>5.5867955788315882E-2</v>
      </c>
      <c r="K276" s="4">
        <f t="shared" si="41"/>
        <v>0.9195784328727602</v>
      </c>
      <c r="L276" s="4">
        <f t="shared" si="42"/>
        <v>21.944677485081105</v>
      </c>
      <c r="M276" s="4">
        <f t="shared" si="43"/>
        <v>1.1455827043981222</v>
      </c>
      <c r="N276" s="1">
        <f t="shared" si="38"/>
        <v>1.5</v>
      </c>
      <c r="O276" s="1">
        <f t="shared" si="39"/>
        <v>144.03689169746747</v>
      </c>
    </row>
    <row r="277" spans="9:15" x14ac:dyDescent="0.25">
      <c r="I277" s="1">
        <f t="shared" si="40"/>
        <v>22.070000000000373</v>
      </c>
      <c r="J277" s="4">
        <f t="shared" si="37"/>
        <v>5.6215915027706086E-2</v>
      </c>
      <c r="K277" s="4">
        <f t="shared" si="41"/>
        <v>0.91906322923422512</v>
      </c>
      <c r="L277" s="4">
        <f t="shared" si="42"/>
        <v>21.953870693391639</v>
      </c>
      <c r="M277" s="4">
        <f t="shared" si="43"/>
        <v>1.1532201586631765</v>
      </c>
      <c r="N277" s="1">
        <f t="shared" si="38"/>
        <v>1.5</v>
      </c>
      <c r="O277" s="1">
        <f t="shared" si="39"/>
        <v>144.02351119264398</v>
      </c>
    </row>
    <row r="278" spans="9:15" x14ac:dyDescent="0.25">
      <c r="I278" s="1">
        <f t="shared" si="40"/>
        <v>22.080000000000375</v>
      </c>
      <c r="J278" s="4">
        <f t="shared" si="37"/>
        <v>5.6565882341665069E-2</v>
      </c>
      <c r="K278" s="4">
        <f t="shared" si="41"/>
        <v>0.91854510886147722</v>
      </c>
      <c r="L278" s="4">
        <f t="shared" si="42"/>
        <v>21.963058735082118</v>
      </c>
      <c r="M278" s="4">
        <f t="shared" si="43"/>
        <v>1.1609049051332114</v>
      </c>
      <c r="N278" s="1">
        <f t="shared" si="38"/>
        <v>1.5</v>
      </c>
      <c r="O278" s="1">
        <f t="shared" si="39"/>
        <v>144.01044137012002</v>
      </c>
    </row>
    <row r="279" spans="9:15" x14ac:dyDescent="0.25">
      <c r="I279" s="1">
        <f t="shared" si="40"/>
        <v>22.090000000000376</v>
      </c>
      <c r="J279" s="4">
        <f t="shared" si="37"/>
        <v>5.6917868401466197E-2</v>
      </c>
      <c r="K279" s="4">
        <f t="shared" si="41"/>
        <v>0.91802405853033475</v>
      </c>
      <c r="L279" s="4">
        <f t="shared" si="42"/>
        <v>21.972241580919079</v>
      </c>
      <c r="M279" s="4">
        <f t="shared" si="43"/>
        <v>1.1686372133183105</v>
      </c>
      <c r="N279" s="1">
        <f t="shared" si="38"/>
        <v>1.5</v>
      </c>
      <c r="O279" s="1">
        <f t="shared" si="39"/>
        <v>143.99768322622754</v>
      </c>
    </row>
    <row r="280" spans="9:15" x14ac:dyDescent="0.25">
      <c r="I280" s="1">
        <f t="shared" si="40"/>
        <v>22.100000000000378</v>
      </c>
      <c r="J280" s="4">
        <f t="shared" si="37"/>
        <v>5.7271883930221312E-2</v>
      </c>
      <c r="K280" s="4">
        <f t="shared" si="41"/>
        <v>0.91750006498816505</v>
      </c>
      <c r="L280" s="4">
        <f t="shared" si="42"/>
        <v>21.981419201536671</v>
      </c>
      <c r="M280" s="4">
        <f t="shared" si="43"/>
        <v>1.1764173541201113</v>
      </c>
      <c r="N280" s="1">
        <f t="shared" si="38"/>
        <v>1.5</v>
      </c>
      <c r="O280" s="1">
        <f t="shared" si="39"/>
        <v>143.98523775946239</v>
      </c>
    </row>
    <row r="281" spans="9:15" x14ac:dyDescent="0.25">
      <c r="I281" s="1">
        <f>I280+$G$4/10</f>
        <v>22.11000000000038</v>
      </c>
      <c r="J281" s="4">
        <f t="shared" si="37"/>
        <v>5.7627939703109525E-2</v>
      </c>
      <c r="K281" s="4">
        <f t="shared" si="41"/>
        <v>0.91697311495418898</v>
      </c>
      <c r="L281" s="4">
        <f t="shared" si="42"/>
        <v>21.990591567436383</v>
      </c>
      <c r="M281" s="4">
        <f t="shared" si="43"/>
        <v>1.1842455998381216</v>
      </c>
      <c r="N281" s="1">
        <f t="shared" si="38"/>
        <v>1.5</v>
      </c>
      <c r="O281" s="1">
        <f t="shared" si="39"/>
        <v>143.97310597045998</v>
      </c>
    </row>
    <row r="282" spans="9:15" x14ac:dyDescent="0.25">
      <c r="I282" s="1">
        <f t="shared" ref="I282:I345" si="44">I281+$G$4/10</f>
        <v>22.120000000000381</v>
      </c>
      <c r="J282" s="4">
        <f t="shared" si="37"/>
        <v>5.7986046547605405E-2</v>
      </c>
      <c r="K282" s="4">
        <f t="shared" ref="K282:K345" si="45">EXP(-((I282/$C$11)^$C$10))</f>
        <v>0.91644319511979377</v>
      </c>
      <c r="L282" s="4">
        <f t="shared" ref="L282:L345" si="46">L281+(I282-I281)*0.5*(K281+K282)</f>
        <v>21.999758648986752</v>
      </c>
      <c r="M282" s="4">
        <f t="shared" ref="M282:M345" si="47">J282*L282-(1-K282)</f>
        <v>1.1921222241760241</v>
      </c>
      <c r="N282" s="1">
        <f t="shared" si="38"/>
        <v>1.5</v>
      </c>
      <c r="O282" s="1">
        <f t="shared" si="39"/>
        <v>143.96128886197036</v>
      </c>
    </row>
    <row r="283" spans="9:15" x14ac:dyDescent="0.25">
      <c r="I283" s="1">
        <f t="shared" si="44"/>
        <v>22.130000000000383</v>
      </c>
      <c r="J283" s="4">
        <f t="shared" si="37"/>
        <v>5.8346215343709519E-2</v>
      </c>
      <c r="K283" s="4">
        <f t="shared" si="45"/>
        <v>0.91591029214884867</v>
      </c>
      <c r="L283" s="4">
        <f t="shared" si="46"/>
        <v>22.008920416423098</v>
      </c>
      <c r="M283" s="4">
        <f t="shared" si="47"/>
        <v>1.2000475022480357</v>
      </c>
      <c r="N283" s="1">
        <f t="shared" si="38"/>
        <v>1.5</v>
      </c>
      <c r="O283" s="1">
        <f t="shared" si="39"/>
        <v>143.94978743883325</v>
      </c>
    </row>
    <row r="284" spans="9:15" x14ac:dyDescent="0.25">
      <c r="I284" s="1">
        <f t="shared" si="44"/>
        <v>22.140000000000384</v>
      </c>
      <c r="J284" s="4">
        <f t="shared" si="37"/>
        <v>5.8708457024179372E-2</v>
      </c>
      <c r="K284" s="4">
        <f t="shared" si="45"/>
        <v>0.91537439267802678</v>
      </c>
      <c r="L284" s="4">
        <f t="shared" si="46"/>
        <v>22.018076839847236</v>
      </c>
      <c r="M284" s="4">
        <f t="shared" si="47"/>
        <v>1.2080217105852773</v>
      </c>
      <c r="N284" s="1">
        <f t="shared" si="38"/>
        <v>1.5</v>
      </c>
      <c r="O284" s="1">
        <f t="shared" si="39"/>
        <v>143.93860270795273</v>
      </c>
    </row>
    <row r="285" spans="9:15" x14ac:dyDescent="0.25">
      <c r="I285" s="1">
        <f t="shared" si="44"/>
        <v>22.150000000000386</v>
      </c>
      <c r="J285" s="4">
        <f t="shared" si="37"/>
        <v>5.9072782574760833E-2</v>
      </c>
      <c r="K285" s="4">
        <f t="shared" si="45"/>
        <v>0.91483548331713394</v>
      </c>
      <c r="L285" s="4">
        <f t="shared" si="46"/>
        <v>22.027227889227213</v>
      </c>
      <c r="M285" s="4">
        <f t="shared" si="47"/>
        <v>1.2160451271421611</v>
      </c>
      <c r="N285" s="1">
        <f t="shared" si="38"/>
        <v>1.5</v>
      </c>
      <c r="O285" s="1">
        <f t="shared" si="39"/>
        <v>143.92773567827095</v>
      </c>
    </row>
    <row r="286" spans="9:15" x14ac:dyDescent="0.25">
      <c r="I286" s="1">
        <f t="shared" si="44"/>
        <v>22.160000000000387</v>
      </c>
      <c r="J286" s="4">
        <f t="shared" si="37"/>
        <v>5.9439203034421025E-2</v>
      </c>
      <c r="K286" s="4">
        <f t="shared" si="45"/>
        <v>0.91429355064944162</v>
      </c>
      <c r="L286" s="4">
        <f t="shared" si="46"/>
        <v>22.036373534397047</v>
      </c>
      <c r="M286" s="4">
        <f t="shared" si="47"/>
        <v>1.2241180313028097</v>
      </c>
      <c r="N286" s="1">
        <f t="shared" si="38"/>
        <v>1.5</v>
      </c>
      <c r="O286" s="1">
        <f t="shared" si="39"/>
        <v>143.91718736074202</v>
      </c>
    </row>
    <row r="287" spans="9:15" x14ac:dyDescent="0.25">
      <c r="I287" s="1">
        <f t="shared" si="44"/>
        <v>22.170000000000389</v>
      </c>
      <c r="J287" s="4">
        <f t="shared" si="37"/>
        <v>5.9807729495582287E-2</v>
      </c>
      <c r="K287" s="4">
        <f t="shared" si="45"/>
        <v>0.91374858123202529</v>
      </c>
      <c r="L287" s="4">
        <f t="shared" si="46"/>
        <v>22.045513745056457</v>
      </c>
      <c r="M287" s="4">
        <f t="shared" si="47"/>
        <v>1.232240703887503</v>
      </c>
      <c r="N287" s="1">
        <f t="shared" si="38"/>
        <v>1.5</v>
      </c>
      <c r="O287" s="1">
        <f t="shared" si="39"/>
        <v>143.9069587683054</v>
      </c>
    </row>
    <row r="288" spans="9:15" x14ac:dyDescent="0.25">
      <c r="I288" s="1">
        <f t="shared" si="44"/>
        <v>22.180000000000391</v>
      </c>
      <c r="J288" s="4">
        <f t="shared" si="37"/>
        <v>6.0178373104356163E-2</v>
      </c>
      <c r="K288" s="4">
        <f t="shared" si="45"/>
        <v>0.91320056159611029</v>
      </c>
      <c r="L288" s="4">
        <f t="shared" si="46"/>
        <v>22.0546484907706</v>
      </c>
      <c r="M288" s="4">
        <f t="shared" si="47"/>
        <v>1.2404134271591289</v>
      </c>
      <c r="N288" s="1">
        <f t="shared" si="38"/>
        <v>1.5</v>
      </c>
      <c r="O288" s="1">
        <f t="shared" si="39"/>
        <v>143.89705091585853</v>
      </c>
    </row>
    <row r="289" spans="9:15" x14ac:dyDescent="0.25">
      <c r="I289" s="1">
        <f t="shared" si="44"/>
        <v>22.190000000000392</v>
      </c>
      <c r="J289" s="4">
        <f t="shared" si="37"/>
        <v>6.0551145060779098E-2</v>
      </c>
      <c r="K289" s="4">
        <f t="shared" si="45"/>
        <v>0.91264947824742226</v>
      </c>
      <c r="L289" s="4">
        <f t="shared" si="46"/>
        <v>22.063777740969819</v>
      </c>
      <c r="M289" s="4">
        <f t="shared" si="47"/>
        <v>1.2486364848296745</v>
      </c>
      <c r="N289" s="1">
        <f t="shared" si="38"/>
        <v>1.5</v>
      </c>
      <c r="O289" s="1">
        <f t="shared" si="39"/>
        <v>143.88746482022941</v>
      </c>
    </row>
    <row r="290" spans="9:15" x14ac:dyDescent="0.25">
      <c r="I290" s="1">
        <f t="shared" si="44"/>
        <v>22.200000000000394</v>
      </c>
      <c r="J290" s="4">
        <f t="shared" si="37"/>
        <v>6.0926056619049186E-2</v>
      </c>
      <c r="K290" s="4">
        <f t="shared" si="45"/>
        <v>0.91209531766654284</v>
      </c>
      <c r="L290" s="4">
        <f t="shared" si="46"/>
        <v>22.072901464949389</v>
      </c>
      <c r="M290" s="4">
        <f t="shared" si="47"/>
        <v>1.2569101620667431</v>
      </c>
      <c r="N290" s="1">
        <f t="shared" si="38"/>
        <v>1.5</v>
      </c>
      <c r="O290" s="1">
        <f t="shared" si="39"/>
        <v>143.87820150014863</v>
      </c>
    </row>
    <row r="291" spans="9:15" x14ac:dyDescent="0.25">
      <c r="I291" s="1">
        <f t="shared" si="44"/>
        <v>22.210000000000395</v>
      </c>
      <c r="J291" s="4">
        <f t="shared" si="37"/>
        <v>6.1303119087762946E-2</v>
      </c>
      <c r="K291" s="4">
        <f t="shared" si="45"/>
        <v>0.91153806630927303</v>
      </c>
      <c r="L291" s="4">
        <f t="shared" si="46"/>
        <v>22.082019631869269</v>
      </c>
      <c r="M291" s="4">
        <f t="shared" si="47"/>
        <v>1.2652347455000741</v>
      </c>
      <c r="N291" s="1">
        <f t="shared" si="38"/>
        <v>1.5</v>
      </c>
      <c r="O291" s="1">
        <f t="shared" si="39"/>
        <v>143.86926197622094</v>
      </c>
    </row>
    <row r="292" spans="9:15" x14ac:dyDescent="0.25">
      <c r="I292" s="1">
        <f t="shared" si="44"/>
        <v>22.220000000000397</v>
      </c>
      <c r="J292" s="4">
        <f t="shared" si="37"/>
        <v>6.1682343830153759E-2</v>
      </c>
      <c r="K292" s="4">
        <f t="shared" si="45"/>
        <v>0.91097771060700083</v>
      </c>
      <c r="L292" s="4">
        <f t="shared" si="46"/>
        <v>22.091132210753852</v>
      </c>
      <c r="M292" s="4">
        <f t="shared" si="47"/>
        <v>1.2736105232281045</v>
      </c>
      <c r="N292" s="1">
        <f t="shared" si="38"/>
        <v>1.5</v>
      </c>
      <c r="O292" s="1">
        <f t="shared" si="39"/>
        <v>143.86064727089644</v>
      </c>
    </row>
    <row r="293" spans="9:15" x14ac:dyDescent="0.25">
      <c r="I293" s="1">
        <f t="shared" si="44"/>
        <v>22.230000000000398</v>
      </c>
      <c r="J293" s="4">
        <f t="shared" si="37"/>
        <v>6.2063742264331485E-2</v>
      </c>
      <c r="K293" s="4">
        <f t="shared" si="45"/>
        <v>0.91041423696707535</v>
      </c>
      <c r="L293" s="4">
        <f t="shared" si="46"/>
        <v>22.100239170491722</v>
      </c>
      <c r="M293" s="4">
        <f t="shared" si="47"/>
        <v>1.2820377848245568</v>
      </c>
      <c r="N293" s="1">
        <f t="shared" si="38"/>
        <v>1.5</v>
      </c>
      <c r="O293" s="1">
        <f t="shared" si="39"/>
        <v>143.85235840844132</v>
      </c>
    </row>
    <row r="294" spans="9:15" x14ac:dyDescent="0.25">
      <c r="I294" s="1">
        <f t="shared" si="44"/>
        <v>22.2400000000004</v>
      </c>
      <c r="J294" s="4">
        <f t="shared" si="37"/>
        <v>6.2447325863521967E-2</v>
      </c>
      <c r="K294" s="4">
        <f t="shared" si="45"/>
        <v>0.90984763177318828</v>
      </c>
      <c r="L294" s="4">
        <f t="shared" si="46"/>
        <v>22.109340479835424</v>
      </c>
      <c r="M294" s="4">
        <f t="shared" si="47"/>
        <v>1.2905168213450282</v>
      </c>
      <c r="N294" s="1">
        <f t="shared" si="38"/>
        <v>1.5</v>
      </c>
      <c r="O294" s="1">
        <f t="shared" si="39"/>
        <v>143.8443964149082</v>
      </c>
    </row>
    <row r="295" spans="9:15" x14ac:dyDescent="0.25">
      <c r="I295" s="1">
        <f t="shared" si="44"/>
        <v>22.250000000000401</v>
      </c>
      <c r="J295" s="4">
        <f t="shared" si="37"/>
        <v>6.2833106156308355E-2</v>
      </c>
      <c r="K295" s="4">
        <f t="shared" si="45"/>
        <v>0.90927788138575893</v>
      </c>
      <c r="L295" s="4">
        <f t="shared" si="46"/>
        <v>22.118436107401219</v>
      </c>
      <c r="M295" s="4">
        <f t="shared" si="47"/>
        <v>1.2990479253336236</v>
      </c>
      <c r="N295" s="1">
        <f t="shared" si="38"/>
        <v>1.5</v>
      </c>
      <c r="O295" s="1">
        <f t="shared" si="39"/>
        <v>143.83676231810597</v>
      </c>
    </row>
    <row r="296" spans="9:15" x14ac:dyDescent="0.25">
      <c r="I296" s="1">
        <f t="shared" si="44"/>
        <v>22.260000000000403</v>
      </c>
      <c r="J296" s="4">
        <f t="shared" si="37"/>
        <v>6.3221094726873553E-2</v>
      </c>
      <c r="K296" s="4">
        <f t="shared" si="45"/>
        <v>0.90870497214232748</v>
      </c>
      <c r="L296" s="4">
        <f t="shared" si="46"/>
        <v>22.12752602166886</v>
      </c>
      <c r="M296" s="4">
        <f t="shared" si="47"/>
        <v>1.307631390829614</v>
      </c>
      <c r="N296" s="1">
        <f t="shared" si="38"/>
        <v>1.5</v>
      </c>
      <c r="O296" s="1">
        <f t="shared" si="39"/>
        <v>143.82945714756926</v>
      </c>
    </row>
    <row r="297" spans="9:15" x14ac:dyDescent="0.25">
      <c r="I297" s="1">
        <f t="shared" si="44"/>
        <v>22.270000000000405</v>
      </c>
      <c r="J297" s="4">
        <f t="shared" si="37"/>
        <v>6.3611303215242346E-2</v>
      </c>
      <c r="K297" s="4">
        <f t="shared" si="45"/>
        <v>0.90812889035795374</v>
      </c>
      <c r="L297" s="4">
        <f t="shared" si="46"/>
        <v>22.136610190981362</v>
      </c>
      <c r="M297" s="4">
        <f t="shared" si="47"/>
        <v>1.3162675133740929</v>
      </c>
      <c r="N297" s="1">
        <f t="shared" si="38"/>
        <v>1.5</v>
      </c>
      <c r="O297" s="1">
        <f t="shared" si="39"/>
        <v>143.82248193452745</v>
      </c>
    </row>
    <row r="298" spans="9:15" x14ac:dyDescent="0.25">
      <c r="I298" s="1">
        <f t="shared" si="44"/>
        <v>22.280000000000406</v>
      </c>
      <c r="J298" s="4">
        <f t="shared" si="37"/>
        <v>6.4003743317525938E-2</v>
      </c>
      <c r="K298" s="4">
        <f t="shared" si="45"/>
        <v>0.9075496223256222</v>
      </c>
      <c r="L298" s="4">
        <f t="shared" si="46"/>
        <v>22.145688583544782</v>
      </c>
      <c r="M298" s="4">
        <f t="shared" si="47"/>
        <v>1.3249565900166869</v>
      </c>
      <c r="N298" s="1">
        <f t="shared" si="38"/>
        <v>1.5</v>
      </c>
      <c r="O298" s="1">
        <f t="shared" si="39"/>
        <v>143.81583771187303</v>
      </c>
    </row>
    <row r="299" spans="9:15" x14ac:dyDescent="0.25">
      <c r="I299" s="1">
        <f t="shared" si="44"/>
        <v>22.290000000000408</v>
      </c>
      <c r="J299" s="4">
        <f t="shared" si="37"/>
        <v>6.439842678616689E-2</v>
      </c>
      <c r="K299" s="4">
        <f t="shared" si="45"/>
        <v>0.90696715431665298</v>
      </c>
      <c r="L299" s="4">
        <f t="shared" si="46"/>
        <v>22.154761167427996</v>
      </c>
      <c r="M299" s="4">
        <f t="shared" si="47"/>
        <v>1.3336989193222779</v>
      </c>
      <c r="N299" s="1">
        <f t="shared" si="38"/>
        <v>1.5</v>
      </c>
      <c r="O299" s="1">
        <f t="shared" si="39"/>
        <v>143.80952551413006</v>
      </c>
    </row>
    <row r="300" spans="9:15" x14ac:dyDescent="0.25">
      <c r="I300" s="1">
        <f t="shared" si="44"/>
        <v>22.300000000000409</v>
      </c>
      <c r="J300" s="4">
        <f t="shared" si="37"/>
        <v>6.4795365430184576E-2</v>
      </c>
      <c r="K300" s="4">
        <f t="shared" si="45"/>
        <v>0.9063814725811199</v>
      </c>
      <c r="L300" s="4">
        <f t="shared" si="46"/>
        <v>22.163827910562485</v>
      </c>
      <c r="M300" s="4">
        <f t="shared" si="47"/>
        <v>1.3424948013777405</v>
      </c>
      <c r="N300" s="1">
        <f t="shared" si="38"/>
        <v>1.5</v>
      </c>
      <c r="O300" s="1">
        <f t="shared" si="39"/>
        <v>143.80354637742144</v>
      </c>
    </row>
    <row r="301" spans="9:15" x14ac:dyDescent="0.25">
      <c r="I301" s="1">
        <f t="shared" si="44"/>
        <v>22.310000000000411</v>
      </c>
      <c r="J301" s="4">
        <f t="shared" si="37"/>
        <v>6.5194571115421901E-2</v>
      </c>
      <c r="K301" s="4">
        <f t="shared" si="45"/>
        <v>0.90579256334827496</v>
      </c>
      <c r="L301" s="4">
        <f t="shared" si="46"/>
        <v>22.172888780742134</v>
      </c>
      <c r="M301" s="4">
        <f t="shared" si="47"/>
        <v>1.3513445377987083</v>
      </c>
      <c r="N301" s="1">
        <f t="shared" si="38"/>
        <v>1.5</v>
      </c>
      <c r="O301" s="1">
        <f t="shared" si="39"/>
        <v>143.79790133943624</v>
      </c>
    </row>
    <row r="302" spans="9:15" x14ac:dyDescent="0.25">
      <c r="I302" s="1">
        <f t="shared" si="44"/>
        <v>22.320000000000412</v>
      </c>
      <c r="J302" s="4">
        <f t="shared" si="37"/>
        <v>6.5596055764793937E-2</v>
      </c>
      <c r="K302" s="4">
        <f t="shared" si="45"/>
        <v>0.90520041282697739</v>
      </c>
      <c r="L302" s="4">
        <f t="shared" si="46"/>
        <v>22.181943745623013</v>
      </c>
      <c r="M302" s="4">
        <f t="shared" si="47"/>
        <v>1.3602484317363865</v>
      </c>
      <c r="N302" s="1">
        <f t="shared" si="38"/>
        <v>1.5</v>
      </c>
      <c r="O302" s="1">
        <f t="shared" si="39"/>
        <v>143.79259143939646</v>
      </c>
    </row>
    <row r="303" spans="9:15" x14ac:dyDescent="0.25">
      <c r="I303" s="1">
        <f t="shared" si="44"/>
        <v>22.330000000000414</v>
      </c>
      <c r="J303" s="4">
        <f t="shared" si="37"/>
        <v>6.5999831358535432E-2</v>
      </c>
      <c r="K303" s="4">
        <f t="shared" si="45"/>
        <v>0.90460500720613246</v>
      </c>
      <c r="L303" s="4">
        <f t="shared" si="46"/>
        <v>22.190992772723181</v>
      </c>
      <c r="M303" s="4">
        <f t="shared" si="47"/>
        <v>1.369206787884341</v>
      </c>
      <c r="N303" s="1">
        <f t="shared" si="38"/>
        <v>1.5</v>
      </c>
      <c r="O303" s="1">
        <f t="shared" si="39"/>
        <v>143.78761771802314</v>
      </c>
    </row>
    <row r="304" spans="9:15" x14ac:dyDescent="0.25">
      <c r="I304" s="1">
        <f t="shared" si="44"/>
        <v>22.340000000000416</v>
      </c>
      <c r="J304" s="4">
        <f t="shared" si="37"/>
        <v>6.6405909934451363E-2</v>
      </c>
      <c r="K304" s="4">
        <f t="shared" si="45"/>
        <v>0.9040063326551343</v>
      </c>
      <c r="L304" s="4">
        <f t="shared" si="46"/>
        <v>22.20003582942249</v>
      </c>
      <c r="M304" s="4">
        <f t="shared" si="47"/>
        <v>1.3782199124853576</v>
      </c>
      <c r="N304" s="1">
        <f t="shared" si="38"/>
        <v>1.5</v>
      </c>
      <c r="O304" s="1">
        <f t="shared" si="39"/>
        <v>143.78298121750228</v>
      </c>
    </row>
    <row r="305" spans="9:15" x14ac:dyDescent="0.25">
      <c r="I305" s="1">
        <f t="shared" si="44"/>
        <v>22.350000000000417</v>
      </c>
      <c r="J305" s="4">
        <f t="shared" si="37"/>
        <v>6.681430358816752E-2</v>
      </c>
      <c r="K305" s="4">
        <f t="shared" si="45"/>
        <v>0.90340437532431594</v>
      </c>
      <c r="L305" s="4">
        <f t="shared" si="46"/>
        <v>22.209072882962388</v>
      </c>
      <c r="M305" s="4">
        <f t="shared" si="47"/>
        <v>1.3872881133383039</v>
      </c>
      <c r="N305" s="1">
        <f t="shared" si="38"/>
        <v>1.5</v>
      </c>
      <c r="O305" s="1">
        <f t="shared" si="39"/>
        <v>143.77868298145006</v>
      </c>
    </row>
    <row r="306" spans="9:15" x14ac:dyDescent="0.25">
      <c r="I306" s="1">
        <f t="shared" si="44"/>
        <v>22.360000000000419</v>
      </c>
      <c r="J306" s="4">
        <f t="shared" si="37"/>
        <v>6.7225024473381786E-2</v>
      </c>
      <c r="K306" s="4">
        <f t="shared" si="45"/>
        <v>0.90279912134540663</v>
      </c>
      <c r="L306" s="4">
        <f t="shared" si="46"/>
        <v>22.218103900445737</v>
      </c>
      <c r="M306" s="4">
        <f t="shared" si="47"/>
        <v>1.3964116998050105</v>
      </c>
      <c r="N306" s="1">
        <f t="shared" si="38"/>
        <v>1.5</v>
      </c>
      <c r="O306" s="1">
        <f t="shared" si="39"/>
        <v>143.77472405487765</v>
      </c>
    </row>
    <row r="307" spans="9:15" x14ac:dyDescent="0.25">
      <c r="I307" s="1">
        <f t="shared" si="44"/>
        <v>22.37000000000042</v>
      </c>
      <c r="J307" s="4">
        <f t="shared" si="37"/>
        <v>6.7638084802116971E-2</v>
      </c>
      <c r="K307" s="4">
        <f t="shared" si="45"/>
        <v>0.90219055683199578</v>
      </c>
      <c r="L307" s="4">
        <f t="shared" si="46"/>
        <v>22.227128848836625</v>
      </c>
      <c r="M307" s="4">
        <f t="shared" si="47"/>
        <v>1.4055909828171878</v>
      </c>
      <c r="N307" s="1">
        <f t="shared" si="38"/>
        <v>1.5</v>
      </c>
      <c r="O307" s="1">
        <f t="shared" si="39"/>
        <v>143.77110548415561</v>
      </c>
    </row>
    <row r="308" spans="9:15" x14ac:dyDescent="0.25">
      <c r="I308" s="1">
        <f t="shared" si="44"/>
        <v>22.380000000000422</v>
      </c>
      <c r="J308" s="4">
        <f t="shared" si="37"/>
        <v>6.8053496844974831E-2</v>
      </c>
      <c r="K308" s="4">
        <f t="shared" si="45"/>
        <v>0.90157866788000207</v>
      </c>
      <c r="L308" s="4">
        <f t="shared" si="46"/>
        <v>22.236147694960184</v>
      </c>
      <c r="M308" s="4">
        <f t="shared" si="47"/>
        <v>1.4148262748833695</v>
      </c>
      <c r="N308" s="1">
        <f t="shared" si="38"/>
        <v>1.5</v>
      </c>
      <c r="O308" s="1">
        <f t="shared" si="39"/>
        <v>143.76782831697773</v>
      </c>
    </row>
    <row r="309" spans="9:15" x14ac:dyDescent="0.25">
      <c r="I309" s="1">
        <f t="shared" si="44"/>
        <v>22.390000000000423</v>
      </c>
      <c r="J309" s="4">
        <f t="shared" si="37"/>
        <v>6.8471272931389965E-2</v>
      </c>
      <c r="K309" s="4">
        <f t="shared" si="45"/>
        <v>0.90096344056815236</v>
      </c>
      <c r="L309" s="4">
        <f t="shared" si="46"/>
        <v>22.245160405502428</v>
      </c>
      <c r="M309" s="4">
        <f t="shared" si="47"/>
        <v>1.4241178900958587</v>
      </c>
      <c r="N309" s="1">
        <f t="shared" si="38"/>
        <v>1.5</v>
      </c>
      <c r="O309" s="1">
        <f t="shared" si="39"/>
        <v>143.76489360232435</v>
      </c>
    </row>
    <row r="310" spans="9:15" x14ac:dyDescent="0.25">
      <c r="I310" s="1">
        <f t="shared" si="44"/>
        <v>22.400000000000425</v>
      </c>
      <c r="J310" s="4">
        <f t="shared" si="37"/>
        <v>6.8891425449885926E-2</v>
      </c>
      <c r="K310" s="4">
        <f t="shared" si="45"/>
        <v>0.900344860958465</v>
      </c>
      <c r="L310" s="4">
        <f t="shared" si="46"/>
        <v>22.254166947010063</v>
      </c>
      <c r="M310" s="4">
        <f t="shared" si="47"/>
        <v>1.4334661441377243</v>
      </c>
      <c r="N310" s="1">
        <f t="shared" si="38"/>
        <v>1.5</v>
      </c>
      <c r="O310" s="1">
        <f t="shared" si="39"/>
        <v>143.76230239042536</v>
      </c>
    </row>
    <row r="311" spans="9:15" x14ac:dyDescent="0.25">
      <c r="I311" s="1">
        <f t="shared" si="44"/>
        <v>22.410000000000426</v>
      </c>
      <c r="J311" s="4">
        <f t="shared" si="37"/>
        <v>6.9313966848331521E-2</v>
      </c>
      <c r="K311" s="4">
        <f t="shared" si="45"/>
        <v>0.89972291509674107</v>
      </c>
      <c r="L311" s="4">
        <f t="shared" si="46"/>
        <v>22.26316728589034</v>
      </c>
      <c r="M311" s="4">
        <f t="shared" si="47"/>
        <v>1.4428713542898031</v>
      </c>
      <c r="N311" s="1">
        <f t="shared" si="38"/>
        <v>1.5</v>
      </c>
      <c r="O311" s="1">
        <f t="shared" si="39"/>
        <v>143.76005573272244</v>
      </c>
    </row>
    <row r="312" spans="9:15" x14ac:dyDescent="0.25">
      <c r="I312" s="1">
        <f t="shared" si="44"/>
        <v>22.420000000000428</v>
      </c>
      <c r="J312" s="4">
        <f t="shared" si="37"/>
        <v>6.9738909634199028E-2</v>
      </c>
      <c r="K312" s="4">
        <f t="shared" si="45"/>
        <v>0.8990975890130618</v>
      </c>
      <c r="L312" s="4">
        <f t="shared" si="46"/>
        <v>22.27216138841089</v>
      </c>
      <c r="M312" s="4">
        <f t="shared" si="47"/>
        <v>1.4523338394377454</v>
      </c>
      <c r="N312" s="1">
        <f t="shared" si="38"/>
        <v>1.5</v>
      </c>
      <c r="O312" s="1">
        <f t="shared" si="39"/>
        <v>143.75815468183097</v>
      </c>
    </row>
    <row r="313" spans="9:15" x14ac:dyDescent="0.25">
      <c r="I313" s="1">
        <f t="shared" si="44"/>
        <v>22.43000000000043</v>
      </c>
      <c r="J313" s="4">
        <f t="shared" si="37"/>
        <v>7.0166266374821817E-2</v>
      </c>
      <c r="K313" s="4">
        <f t="shared" si="45"/>
        <v>0.89846886872229514</v>
      </c>
      <c r="L313" s="4">
        <f t="shared" si="46"/>
        <v>22.281149220699568</v>
      </c>
      <c r="M313" s="4">
        <f t="shared" si="47"/>
        <v>1.4618539200790548</v>
      </c>
      <c r="N313" s="1">
        <f t="shared" si="38"/>
        <v>1.5</v>
      </c>
      <c r="O313" s="1">
        <f t="shared" si="39"/>
        <v>143.75660029150157</v>
      </c>
    </row>
    <row r="314" spans="9:15" x14ac:dyDescent="0.25">
      <c r="I314" s="1">
        <f t="shared" si="44"/>
        <v>22.440000000000431</v>
      </c>
      <c r="J314" s="4">
        <f t="shared" si="37"/>
        <v>7.059604969765465E-2</v>
      </c>
      <c r="K314" s="4">
        <f t="shared" si="45"/>
        <v>0.89783674022460658</v>
      </c>
      <c r="L314" s="4">
        <f t="shared" si="46"/>
        <v>22.290130748744303</v>
      </c>
      <c r="M314" s="4">
        <f t="shared" si="47"/>
        <v>1.4714319183301794</v>
      </c>
      <c r="N314" s="1">
        <f t="shared" si="38"/>
        <v>1.5</v>
      </c>
      <c r="O314" s="1">
        <f t="shared" si="39"/>
        <v>143.75539361658073</v>
      </c>
    </row>
    <row r="315" spans="9:15" x14ac:dyDescent="0.25">
      <c r="I315" s="1">
        <f t="shared" si="44"/>
        <v>22.450000000000433</v>
      </c>
      <c r="J315" s="4">
        <f t="shared" si="37"/>
        <v>7.1028272290534475E-2</v>
      </c>
      <c r="K315" s="4">
        <f t="shared" si="45"/>
        <v>0.89720118950597916</v>
      </c>
      <c r="L315" s="4">
        <f t="shared" si="46"/>
        <v>22.299105938392959</v>
      </c>
      <c r="M315" s="4">
        <f t="shared" si="47"/>
        <v>1.4810681579336284</v>
      </c>
      <c r="N315" s="1">
        <f t="shared" si="38"/>
        <v>1.5</v>
      </c>
      <c r="O315" s="1">
        <f t="shared" si="39"/>
        <v>143.75453571297135</v>
      </c>
    </row>
    <row r="316" spans="9:15" x14ac:dyDescent="0.25">
      <c r="I316" s="1">
        <f t="shared" si="44"/>
        <v>22.460000000000434</v>
      </c>
      <c r="J316" s="4">
        <f t="shared" si="37"/>
        <v>7.1462946901941257E-2</v>
      </c>
      <c r="K316" s="4">
        <f t="shared" si="45"/>
        <v>0.89656220253874008</v>
      </c>
      <c r="L316" s="4">
        <f t="shared" si="46"/>
        <v>22.308074755353182</v>
      </c>
      <c r="M316" s="4">
        <f t="shared" si="47"/>
        <v>1.4907629642650808</v>
      </c>
      <c r="N316" s="1">
        <f t="shared" si="38"/>
        <v>1.5</v>
      </c>
      <c r="O316" s="1">
        <f t="shared" si="39"/>
        <v>143.75402763759246</v>
      </c>
    </row>
    <row r="317" spans="9:15" x14ac:dyDescent="0.25">
      <c r="I317" s="6">
        <f t="shared" si="44"/>
        <v>22.470000000000436</v>
      </c>
      <c r="J317" s="7">
        <f t="shared" si="37"/>
        <v>7.1900086341261188E-2</v>
      </c>
      <c r="K317" s="7">
        <f t="shared" si="45"/>
        <v>0.8959197652820946</v>
      </c>
      <c r="L317" s="7">
        <f t="shared" si="46"/>
        <v>22.317037165192289</v>
      </c>
      <c r="M317" s="7">
        <f t="shared" si="47"/>
        <v>1.5005166643405552</v>
      </c>
      <c r="N317" s="6">
        <f t="shared" si="38"/>
        <v>1.5</v>
      </c>
      <c r="O317" s="1">
        <f t="shared" si="39"/>
        <v>143.75387044833863</v>
      </c>
    </row>
    <row r="318" spans="9:15" x14ac:dyDescent="0.25">
      <c r="I318" s="1">
        <f t="shared" si="44"/>
        <v>22.480000000000437</v>
      </c>
      <c r="J318" s="4">
        <f t="shared" si="37"/>
        <v>7.233970347905061E-2</v>
      </c>
      <c r="K318" s="4">
        <f t="shared" si="45"/>
        <v>0.89527386368266659</v>
      </c>
      <c r="L318" s="4">
        <f t="shared" si="46"/>
        <v>22.325993133337114</v>
      </c>
      <c r="M318" s="4">
        <f t="shared" si="47"/>
        <v>1.5103295868235933</v>
      </c>
      <c r="N318" s="1">
        <f t="shared" si="38"/>
        <v>1.5</v>
      </c>
      <c r="O318" s="1">
        <f t="shared" si="39"/>
        <v>143.75406520403882</v>
      </c>
    </row>
    <row r="319" spans="9:15" x14ac:dyDescent="0.25">
      <c r="I319" s="1">
        <f t="shared" si="44"/>
        <v>22.490000000000439</v>
      </c>
      <c r="J319" s="4">
        <f t="shared" si="37"/>
        <v>7.2781811247299974E-2</v>
      </c>
      <c r="K319" s="4">
        <f t="shared" si="45"/>
        <v>0.89462448367504777</v>
      </c>
      <c r="L319" s="4">
        <f t="shared" si="46"/>
        <v>22.334942625073904</v>
      </c>
      <c r="M319" s="4">
        <f t="shared" si="47"/>
        <v>1.520202062032451</v>
      </c>
      <c r="N319" s="1">
        <f t="shared" si="38"/>
        <v>1.5</v>
      </c>
      <c r="O319" s="1">
        <f t="shared" si="39"/>
        <v>143.75461296441458</v>
      </c>
    </row>
    <row r="320" spans="9:15" x14ac:dyDescent="0.25">
      <c r="I320" s="1">
        <f t="shared" si="44"/>
        <v>22.500000000000441</v>
      </c>
      <c r="J320" s="4">
        <f t="shared" si="37"/>
        <v>7.3226422639699931E-2</v>
      </c>
      <c r="K320" s="4">
        <f t="shared" si="45"/>
        <v>0.89397161118235391</v>
      </c>
      <c r="L320" s="4">
        <f t="shared" si="46"/>
        <v>22.343885605548191</v>
      </c>
      <c r="M320" s="4">
        <f t="shared" si="47"/>
        <v>1.5301344219473334</v>
      </c>
      <c r="N320" s="1">
        <f t="shared" si="38"/>
        <v>1.5</v>
      </c>
      <c r="O320" s="1">
        <f t="shared" si="39"/>
        <v>143.75551479003764</v>
      </c>
    </row>
    <row r="321" spans="9:15" x14ac:dyDescent="0.25">
      <c r="I321" s="1">
        <f t="shared" si="44"/>
        <v>22.510000000000442</v>
      </c>
      <c r="J321" s="4">
        <f t="shared" si="37"/>
        <v>7.3673550711908425E-2</v>
      </c>
      <c r="K321" s="4">
        <f t="shared" si="45"/>
        <v>0.89331523211678643</v>
      </c>
      <c r="L321" s="4">
        <f t="shared" si="46"/>
        <v>22.352822039764689</v>
      </c>
      <c r="M321" s="4">
        <f t="shared" si="47"/>
        <v>1.5401270002176544</v>
      </c>
      <c r="N321" s="1">
        <f t="shared" si="38"/>
        <v>1.5</v>
      </c>
      <c r="O321" s="1">
        <f t="shared" si="39"/>
        <v>143.75677174228758</v>
      </c>
    </row>
    <row r="322" spans="9:15" x14ac:dyDescent="0.25">
      <c r="I322" s="1">
        <f t="shared" si="44"/>
        <v>22.520000000000444</v>
      </c>
      <c r="J322" s="4">
        <f t="shared" si="37"/>
        <v>7.4123208581817882E-2</v>
      </c>
      <c r="K322" s="4">
        <f t="shared" si="45"/>
        <v>0.892655332380206</v>
      </c>
      <c r="L322" s="4">
        <f t="shared" si="46"/>
        <v>22.361751892587176</v>
      </c>
      <c r="M322" s="4">
        <f t="shared" si="47"/>
        <v>1.5501801321693061</v>
      </c>
      <c r="N322" s="1">
        <f t="shared" si="38"/>
        <v>1.5</v>
      </c>
      <c r="O322" s="1">
        <f t="shared" si="39"/>
        <v>143.758384883308</v>
      </c>
    </row>
    <row r="323" spans="9:15" x14ac:dyDescent="0.25">
      <c r="I323" s="1">
        <f t="shared" si="44"/>
        <v>22.530000000000445</v>
      </c>
      <c r="J323" s="4">
        <f t="shared" si="37"/>
        <v>7.4575409429824185E-2</v>
      </c>
      <c r="K323" s="4">
        <f t="shared" si="45"/>
        <v>0.89199189786470912</v>
      </c>
      <c r="L323" s="4">
        <f t="shared" si="46"/>
        <v>22.370675128738402</v>
      </c>
      <c r="M323" s="4">
        <f t="shared" si="47"/>
        <v>1.5602941548119604</v>
      </c>
      <c r="N323" s="1">
        <f t="shared" si="38"/>
        <v>1.5</v>
      </c>
      <c r="O323" s="1">
        <f t="shared" si="39"/>
        <v>143.76035527596301</v>
      </c>
    </row>
    <row r="324" spans="9:15" x14ac:dyDescent="0.25">
      <c r="I324" s="1">
        <f t="shared" si="44"/>
        <v>22.540000000000447</v>
      </c>
      <c r="J324" s="4">
        <f t="shared" si="37"/>
        <v>7.5030166499097065E-2</v>
      </c>
      <c r="K324" s="4">
        <f t="shared" si="45"/>
        <v>0.89132491445321493</v>
      </c>
      <c r="L324" s="4">
        <f t="shared" si="46"/>
        <v>22.379591712799993</v>
      </c>
      <c r="M324" s="4">
        <f t="shared" si="47"/>
        <v>1.5704694068464113</v>
      </c>
      <c r="N324" s="1">
        <f t="shared" si="38"/>
        <v>1.5</v>
      </c>
      <c r="O324" s="1">
        <f t="shared" si="39"/>
        <v>143.76268398379264</v>
      </c>
    </row>
    <row r="325" spans="9:15" x14ac:dyDescent="0.25">
      <c r="I325" s="1">
        <f t="shared" si="44"/>
        <v>22.550000000000448</v>
      </c>
      <c r="J325" s="4">
        <f t="shared" si="37"/>
        <v>7.5487493095850192E-2</v>
      </c>
      <c r="K325" s="4">
        <f t="shared" si="45"/>
        <v>0.89065436802005904</v>
      </c>
      <c r="L325" s="4">
        <f t="shared" si="46"/>
        <v>22.388501609212362</v>
      </c>
      <c r="M325" s="4">
        <f t="shared" si="47"/>
        <v>1.5807062286719082</v>
      </c>
      <c r="N325" s="1">
        <f t="shared" si="38"/>
        <v>1.5</v>
      </c>
      <c r="O325" s="1">
        <f t="shared" si="39"/>
        <v>143.76537207096803</v>
      </c>
    </row>
    <row r="326" spans="9:15" x14ac:dyDescent="0.25">
      <c r="I326" s="1">
        <f t="shared" si="44"/>
        <v>22.56000000000045</v>
      </c>
      <c r="J326" s="4">
        <f t="shared" ref="J326:J368" si="48">($C$10/$C$11)*(I326/$C$11)^($C$10-1)</f>
        <v>7.5947402589613425E-2</v>
      </c>
      <c r="K326" s="4">
        <f t="shared" si="45"/>
        <v>0.88998024443159562</v>
      </c>
      <c r="L326" s="4">
        <f t="shared" si="46"/>
        <v>22.39740478227462</v>
      </c>
      <c r="M326" s="4">
        <f t="shared" si="47"/>
        <v>1.5910049623935392</v>
      </c>
      <c r="N326" s="1">
        <f t="shared" ref="N326:N368" si="49">$F$10/$F$11</f>
        <v>1.5</v>
      </c>
      <c r="O326" s="1">
        <f t="shared" ref="O326:O330" si="50">($F$10+$F$11*(1-K326))/L326</f>
        <v>143.76842060224578</v>
      </c>
    </row>
    <row r="327" spans="9:15" x14ac:dyDescent="0.25">
      <c r="I327" s="1">
        <f t="shared" si="44"/>
        <v>22.570000000000451</v>
      </c>
      <c r="J327" s="4">
        <f t="shared" si="48"/>
        <v>7.6409908413506505E-2</v>
      </c>
      <c r="K327" s="4">
        <f t="shared" si="45"/>
        <v>0.88930252954680566</v>
      </c>
      <c r="L327" s="4">
        <f t="shared" si="46"/>
        <v>22.406301196144515</v>
      </c>
      <c r="M327" s="4">
        <f t="shared" si="47"/>
        <v>1.6013659518296492</v>
      </c>
      <c r="N327" s="1">
        <f t="shared" si="49"/>
        <v>1.5</v>
      </c>
      <c r="O327" s="1">
        <f t="shared" si="50"/>
        <v>143.77183064292197</v>
      </c>
    </row>
    <row r="328" spans="9:15" x14ac:dyDescent="0.25">
      <c r="I328" s="1">
        <f t="shared" si="44"/>
        <v>22.580000000000453</v>
      </c>
      <c r="J328" s="4">
        <f t="shared" si="48"/>
        <v>7.6875024064511882E-2</v>
      </c>
      <c r="K328" s="4">
        <f t="shared" si="45"/>
        <v>0.88862120921791565</v>
      </c>
      <c r="L328" s="4">
        <f t="shared" si="46"/>
        <v>22.41519081483834</v>
      </c>
      <c r="M328" s="4">
        <f t="shared" si="47"/>
        <v>1.6117895425192388</v>
      </c>
      <c r="N328" s="1">
        <f t="shared" si="49"/>
        <v>1.5</v>
      </c>
      <c r="O328" s="1">
        <f t="shared" si="50"/>
        <v>143.77560325878542</v>
      </c>
    </row>
    <row r="329" spans="9:15" x14ac:dyDescent="0.25">
      <c r="I329" s="1">
        <f t="shared" si="44"/>
        <v>22.590000000000455</v>
      </c>
      <c r="J329" s="4">
        <f t="shared" si="48"/>
        <v>7.7342763103750697E-2</v>
      </c>
      <c r="K329" s="4">
        <f t="shared" si="45"/>
        <v>0.88793626929102176</v>
      </c>
      <c r="L329" s="4">
        <f t="shared" si="46"/>
        <v>22.424073602230887</v>
      </c>
      <c r="M329" s="4">
        <f t="shared" si="47"/>
        <v>1.6222760817294348</v>
      </c>
      <c r="N329" s="1">
        <f t="shared" si="49"/>
        <v>1.5</v>
      </c>
      <c r="O329" s="1">
        <f t="shared" si="50"/>
        <v>143.7797395160708</v>
      </c>
    </row>
    <row r="330" spans="9:15" x14ac:dyDescent="0.25">
      <c r="I330" s="1">
        <f t="shared" si="44"/>
        <v>22.600000000000456</v>
      </c>
      <c r="J330" s="4">
        <f t="shared" si="48"/>
        <v>7.7813139156758943E-2</v>
      </c>
      <c r="K330" s="4">
        <f t="shared" si="45"/>
        <v>0.8872476956067229</v>
      </c>
      <c r="L330" s="4">
        <f t="shared" si="46"/>
        <v>22.432949522055377</v>
      </c>
      <c r="M330" s="4">
        <f t="shared" si="47"/>
        <v>1.632825918462967</v>
      </c>
      <c r="N330" s="1">
        <f t="shared" si="49"/>
        <v>1.5</v>
      </c>
      <c r="O330" s="1">
        <f t="shared" si="50"/>
        <v>143.78424048141056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M. Feldman</dc:creator>
  <cp:lastModifiedBy>Richard M. Feldman</cp:lastModifiedBy>
  <dcterms:created xsi:type="dcterms:W3CDTF">2020-02-29T00:46:55Z</dcterms:created>
  <dcterms:modified xsi:type="dcterms:W3CDTF">2020-02-29T16:00:58Z</dcterms:modified>
</cp:coreProperties>
</file>