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15" windowHeight="43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Sheet3!$A$1:$H$9</definedName>
  </definedNames>
  <calcPr calcId="144525"/>
  <pivotCaches>
    <pivotCache cacheId="0" r:id="rId6"/>
  </pivotCaches>
  <extLst/>
</workbook>
</file>

<file path=xl/sharedStrings.xml><?xml version="1.0" encoding="utf-8"?>
<sst xmlns="http://schemas.openxmlformats.org/spreadsheetml/2006/main" count="41">
  <si>
    <t>学生成绩表</t>
  </si>
  <si>
    <t>姓名</t>
  </si>
  <si>
    <t>学号</t>
  </si>
  <si>
    <t>数学</t>
  </si>
  <si>
    <t>外语</t>
  </si>
  <si>
    <t>计算机</t>
  </si>
  <si>
    <t>总分</t>
  </si>
  <si>
    <t>总评</t>
  </si>
  <si>
    <t>排名</t>
  </si>
  <si>
    <t>数学
(百分制)</t>
  </si>
  <si>
    <t>数学
（五级制）</t>
  </si>
  <si>
    <t>吴华</t>
  </si>
  <si>
    <t>钱玲</t>
  </si>
  <si>
    <t>张家鸣</t>
  </si>
  <si>
    <t>杨梅华</t>
  </si>
  <si>
    <t>汤沐化</t>
  </si>
  <si>
    <t>万科</t>
  </si>
  <si>
    <t>苏丹平</t>
  </si>
  <si>
    <t>黄亚非</t>
  </si>
  <si>
    <t>最高分</t>
  </si>
  <si>
    <t>平均分</t>
  </si>
  <si>
    <t>优秀生人数</t>
  </si>
  <si>
    <t>性别</t>
  </si>
  <si>
    <t>专业</t>
  </si>
  <si>
    <t>男</t>
  </si>
  <si>
    <t>女</t>
  </si>
  <si>
    <t>物理</t>
  </si>
  <si>
    <t>男 计数</t>
  </si>
  <si>
    <t>男 平均值</t>
  </si>
  <si>
    <t>女 计数</t>
  </si>
  <si>
    <t>女 平均值</t>
  </si>
  <si>
    <t>总计数</t>
  </si>
  <si>
    <t>总计平均值</t>
  </si>
  <si>
    <t>值</t>
  </si>
  <si>
    <t>行标签</t>
  </si>
  <si>
    <t>平均值项:数学</t>
  </si>
  <si>
    <t>最大值项:外语</t>
  </si>
  <si>
    <t>方差项:计算机</t>
  </si>
  <si>
    <t>总计</t>
  </si>
  <si>
    <t>计数项:姓名</t>
  </si>
  <si>
    <t>列标签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</si>
</sst>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.00_ "/>
  </numFmts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24"/>
      <color indexed="8"/>
      <name val="楷体"/>
      <charset val="134"/>
    </font>
    <font>
      <sz val="20"/>
      <color indexed="8"/>
      <name val="华文彩云"/>
      <charset val="134"/>
    </font>
    <font>
      <sz val="14"/>
      <color indexed="8"/>
      <name val="黑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NumberFormat="1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4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">
    <dxf>
      <font>
        <color indexed="10"/>
      </font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学生成绩表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Sheet2!$A$2:$A$6</c:f>
              <c:strCache>
                <c:ptCount val="5"/>
                <c:pt idx="0">
                  <c:v>吴华</c:v>
                </c:pt>
                <c:pt idx="1">
                  <c:v>钱玲</c:v>
                </c:pt>
                <c:pt idx="2">
                  <c:v>张家鸣</c:v>
                </c:pt>
                <c:pt idx="3">
                  <c:v>杨梅华</c:v>
                </c:pt>
                <c:pt idx="4">
                  <c:v>汤沐化</c:v>
                </c:pt>
              </c:strCache>
            </c:strRef>
          </c:cat>
          <c:val>
            <c:numRef>
              <c:f>Sheet2!$C$2:$C$6</c:f>
              <c:numCache>
                <c:ptCount val="5"/>
                <c:pt idx="0">
                  <c:v>98</c:v>
                </c:pt>
                <c:pt idx="1">
                  <c:v>88</c:v>
                </c:pt>
                <c:pt idx="2">
                  <c:v>67</c:v>
                </c:pt>
                <c:pt idx="3">
                  <c:v>66</c:v>
                </c:pt>
                <c:pt idx="4">
                  <c:v>77</c:v>
                </c:pt>
              </c:numCache>
            </c:numRef>
          </c:val>
        </c:ser>
        <c:ser>
          <c:idx val="1"/>
          <c:order val="1"/>
          <c:tx>
            <c:strRef>
              <c:f>Sheet2!$E$1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Sheet2!$A$2:$A$6</c:f>
              <c:strCache>
                <c:ptCount val="5"/>
                <c:pt idx="0">
                  <c:v>吴华</c:v>
                </c:pt>
                <c:pt idx="1">
                  <c:v>钱玲</c:v>
                </c:pt>
                <c:pt idx="2">
                  <c:v>张家鸣</c:v>
                </c:pt>
                <c:pt idx="3">
                  <c:v>杨梅华</c:v>
                </c:pt>
                <c:pt idx="4">
                  <c:v>汤沐化</c:v>
                </c:pt>
              </c:strCache>
            </c:strRef>
          </c:cat>
          <c:val>
            <c:numRef>
              <c:f>Sheet2!$E$2:$E$6</c:f>
              <c:numCache>
                <c:ptCount val="5"/>
                <c:pt idx="0">
                  <c:v>88</c:v>
                </c:pt>
                <c:pt idx="1">
                  <c:v>99</c:v>
                </c:pt>
                <c:pt idx="2">
                  <c:v>76</c:v>
                </c:pt>
                <c:pt idx="3">
                  <c:v>66</c:v>
                </c:pt>
                <c:pt idx="4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姓名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 w="3175">
          <a:solidFill>
            <a:srgbClr val="FF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FF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计算机成绩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Sheet2!$E$1</c:f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explosion val="1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cat>
            <c:numLit>
              <c:ptCount val="6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</c:numLit>
          </c:cat>
          <c:val>
            <c:numLit>
              <c:ptCount val="6"/>
              <c:pt idx="0">
                <c:v>88</c:v>
              </c:pt>
              <c:pt idx="1">
                <c:v>99</c:v>
              </c:pt>
              <c:pt idx="2">
                <c:v>76</c:v>
              </c:pt>
              <c:pt idx="3">
                <c:v>100</c:v>
              </c:pt>
              <c:pt idx="4">
                <c:v>67</c:v>
              </c:pt>
              <c:pt idx="5">
                <c:v>65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104775</xdr:colOff>
      <xdr:row>12</xdr:row>
      <xdr:rowOff>46990</xdr:rowOff>
    </xdr:from>
    <xdr:to>
      <xdr:col>5</xdr:col>
      <xdr:colOff>390525</xdr:colOff>
      <xdr:row>25</xdr:row>
      <xdr:rowOff>151765</xdr:rowOff>
    </xdr:to>
    <xdr:graphicFrame>
      <xdr:nvGraphicFramePr>
        <xdr:cNvPr id="2051" name="图表 3"/>
        <xdr:cNvGraphicFramePr/>
      </xdr:nvGraphicFramePr>
      <xdr:xfrm>
        <a:off x="104775" y="2104390"/>
        <a:ext cx="3714750" cy="23336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7</xdr:col>
      <xdr:colOff>352425</xdr:colOff>
      <xdr:row>10</xdr:row>
      <xdr:rowOff>66040</xdr:rowOff>
    </xdr:from>
    <xdr:to>
      <xdr:col>13</xdr:col>
      <xdr:colOff>409575</xdr:colOff>
      <xdr:row>24</xdr:row>
      <xdr:rowOff>56515</xdr:rowOff>
    </xdr:to>
    <xdr:graphicFrame>
      <xdr:nvGraphicFramePr>
        <xdr:cNvPr id="2053" name="图表 5"/>
        <xdr:cNvGraphicFramePr/>
      </xdr:nvGraphicFramePr>
      <xdr:xfrm>
        <a:off x="5153025" y="1780540"/>
        <a:ext cx="4171950" cy="23907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lenovn" refreshedDate="41947.6815006944" recordCount="8">
  <cacheSource type="worksheet">
    <worksheetSource ref="A1:H9" sheet="Sheet5"/>
  </cacheSource>
  <cacheFields count="8">
    <cacheField name="姓名">
      <sharedItems count="8">
        <s v="吴华"/>
        <s v="钱玲"/>
        <s v="张家鸣"/>
        <s v="杨梅华"/>
        <s v="汤沐化"/>
        <s v="万科"/>
        <s v="苏丹平"/>
        <s v="黄亚非"/>
      </sharedItems>
    </cacheField>
    <cacheField name="学号"/>
    <cacheField name="性别">
      <sharedItems count="2">
        <s v="男"/>
        <s v="女"/>
      </sharedItems>
    </cacheField>
    <cacheField name="专业">
      <sharedItems count="3">
        <s v="数学"/>
        <s v="物理"/>
        <s v="计算机"/>
      </sharedItems>
    </cacheField>
    <cacheField name="数学"/>
    <cacheField name="外语">
      <sharedItems containsSemiMixedTypes="0" containsNumber="1" containsInteger="1" containsString="0" count="6">
        <n v="77"/>
        <n v="90"/>
        <n v="76"/>
        <n v="55"/>
        <n v="92"/>
        <n v="56"/>
      </sharedItems>
    </cacheField>
    <cacheField name="计算机"/>
    <cacheField name="总分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120001"/>
    <x v="0"/>
    <x v="0"/>
    <n v="98"/>
    <x v="0"/>
    <n v="88"/>
    <n v="263"/>
  </r>
  <r>
    <x v="1"/>
    <n v="120002"/>
    <x v="1"/>
    <x v="1"/>
    <n v="88"/>
    <x v="1"/>
    <n v="99"/>
    <n v="277"/>
  </r>
  <r>
    <x v="2"/>
    <n v="120003"/>
    <x v="0"/>
    <x v="1"/>
    <n v="67"/>
    <x v="2"/>
    <n v="76"/>
    <n v="219"/>
  </r>
  <r>
    <x v="3"/>
    <n v="120004"/>
    <x v="1"/>
    <x v="0"/>
    <n v="66"/>
    <x v="0"/>
    <n v="66"/>
    <n v="209"/>
  </r>
  <r>
    <x v="4"/>
    <n v="120005"/>
    <x v="0"/>
    <x v="2"/>
    <n v="77"/>
    <x v="3"/>
    <n v="77"/>
    <n v="209"/>
  </r>
  <r>
    <x v="5"/>
    <n v="120006"/>
    <x v="0"/>
    <x v="2"/>
    <n v="88"/>
    <x v="4"/>
    <n v="100"/>
    <n v="280"/>
  </r>
  <r>
    <x v="6"/>
    <n v="120007"/>
    <x v="1"/>
    <x v="2"/>
    <n v="43"/>
    <x v="5"/>
    <n v="67"/>
    <n v="166"/>
  </r>
  <r>
    <x v="7"/>
    <n v="120011"/>
    <x v="1"/>
    <x v="1"/>
    <n v="57"/>
    <x v="0"/>
    <n v="65"/>
    <n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dataPosition="0" autoFormatId="1" applyNumberFormats="0" applyBorderFormats="0" applyFontFormats="0" applyPatternFormats="0" applyAlignmentFormats="0" applyWidthHeightFormats="1" dataCaption="值" useAutoFormatting="1" compact="0" compactData="0" gridDropZones="1">
  <location ref="A18:D23" firstHeaderRow="1" firstDataRow="2" firstDataCol="1"/>
  <pivotFields count="8">
    <pivotField dataField="1" compact="0" showAll="0">
      <items count="9">
        <item x="7"/>
        <item x="1"/>
        <item x="6"/>
        <item x="4"/>
        <item x="5"/>
        <item x="0"/>
        <item x="3"/>
        <item x="2"/>
        <item t="default"/>
      </items>
    </pivotField>
    <pivotField compact="0" showAll="0"/>
    <pivotField axis="axisCol" compact="0" showAll="0">
      <items count="3">
        <item x="0"/>
        <item x="1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姓名" fld="0" subtotal="count" baseField="0" baseItem="0"/>
  </dataFields>
</pivotTableDefinition>
</file>

<file path=xl/pivotTables/pivotTable2.xml><?xml version="1.0" encoding="utf-8"?>
<pivotTableDefinition xmlns="http://schemas.openxmlformats.org/spreadsheetml/2006/main" name="数据透视表1" cacheId="0" dataPosition="0" autoFormatId="1" applyNumberFormats="0" applyBorderFormats="0" applyFontFormats="0" applyPatternFormats="0" applyAlignmentFormats="0" applyWidthHeightFormats="1" dataCaption="值" useAutoFormatting="1" compact="0" compactData="0" gridDropZones="1">
  <location ref="A11:D15" firstHeaderRow="1" firstDataRow="2" firstDataCol="1"/>
  <pivotFields count="8"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dataField="1" compact="0" showAll="0"/>
    <pivotField dataField="1" compact="0" showAll="0">
      <items count="7">
        <item x="3"/>
        <item x="5"/>
        <item x="2"/>
        <item x="0"/>
        <item x="1"/>
        <item x="4"/>
        <item t="default"/>
      </items>
    </pivotField>
    <pivotField dataField="1" compact="0" showAll="0"/>
    <pivotField compact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数学" fld="4" subtotal="average" baseField="0" baseItem="0"/>
    <dataField name="最大值项:外语" fld="5" subtotal="max" baseField="0" baseItem="0"/>
    <dataField name="方差项:计算机" fld="6" subtotal="var" baseField="0" baseItem="0"/>
  </dataFields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3"/>
  <sheetViews>
    <sheetView tabSelected="1" workbookViewId="0">
      <selection activeCell="M2" sqref="M2:O10"/>
    </sheetView>
  </sheetViews>
  <sheetFormatPr defaultColWidth="9" defaultRowHeight="13.5"/>
  <cols>
    <col min="12" max="12" width="10.25" customWidth="1"/>
  </cols>
  <sheetData>
    <row r="1" ht="32.25" spans="1:8">
      <c r="A1" s="8" t="s">
        <v>0</v>
      </c>
      <c r="B1" s="9"/>
      <c r="C1" s="9"/>
      <c r="D1" s="9"/>
      <c r="E1" s="9"/>
      <c r="F1" s="9"/>
      <c r="G1" s="9"/>
      <c r="H1" s="9"/>
    </row>
    <row r="2" ht="41.25" spans="1:15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2" t="s">
        <v>7</v>
      </c>
      <c r="H2" s="13" t="s">
        <v>8</v>
      </c>
      <c r="M2" s="25" t="s">
        <v>1</v>
      </c>
      <c r="N2" s="26" t="s">
        <v>9</v>
      </c>
      <c r="O2" s="27" t="s">
        <v>10</v>
      </c>
    </row>
    <row r="3" spans="1:15">
      <c r="A3" s="14" t="s">
        <v>11</v>
      </c>
      <c r="B3" s="15">
        <v>120001</v>
      </c>
      <c r="C3" s="15">
        <v>98</v>
      </c>
      <c r="D3" s="15">
        <v>77</v>
      </c>
      <c r="E3" s="15">
        <v>88</v>
      </c>
      <c r="F3" s="15">
        <f t="shared" ref="F3:F10" si="0">SUM(C3:E3)</f>
        <v>263</v>
      </c>
      <c r="G3" s="16" t="str">
        <f>IF(F3/$F$12&gt;1.1,"优秀","")</f>
        <v>优秀</v>
      </c>
      <c r="H3" s="17">
        <f>RANK(F3,$F$3:$F$10)</f>
        <v>3</v>
      </c>
      <c r="M3" s="28" t="s">
        <v>11</v>
      </c>
      <c r="N3" s="29">
        <v>98</v>
      </c>
      <c r="O3" s="30" t="str">
        <f>IF(N3&gt;=90,"优秀",IF(N3&gt;=80,"良",IF(N3&gt;=70,"中",IF(N3&gt;=60,"及格","不及格"))))</f>
        <v>优秀</v>
      </c>
    </row>
    <row r="4" spans="1:15">
      <c r="A4" s="14" t="s">
        <v>12</v>
      </c>
      <c r="B4" s="15">
        <v>120002</v>
      </c>
      <c r="C4" s="15">
        <v>88</v>
      </c>
      <c r="D4" s="15">
        <v>90</v>
      </c>
      <c r="E4" s="15">
        <v>99</v>
      </c>
      <c r="F4" s="15">
        <f>SUM(C4:E4)</f>
        <v>277</v>
      </c>
      <c r="G4" s="16" t="str">
        <f t="shared" ref="G4:G9" si="1">IF(F4/$F$12&gt;1.1,"优秀","")</f>
        <v>优秀</v>
      </c>
      <c r="H4" s="17">
        <f t="shared" ref="H4:H10" si="2">RANK(F4,$F$3:$F$10)</f>
        <v>2</v>
      </c>
      <c r="M4" s="28" t="s">
        <v>12</v>
      </c>
      <c r="N4" s="29">
        <v>88</v>
      </c>
      <c r="O4" s="30" t="str">
        <f t="shared" ref="O4:O10" si="3">IF(N4&gt;=90,"优秀",IF(N4&gt;=80,"良",IF(N4&gt;=70,"中",IF(N4&gt;=60,"及格","不及格"))))</f>
        <v>良</v>
      </c>
    </row>
    <row r="5" spans="1:15">
      <c r="A5" s="14" t="s">
        <v>13</v>
      </c>
      <c r="B5" s="15">
        <v>120003</v>
      </c>
      <c r="C5" s="15">
        <v>67</v>
      </c>
      <c r="D5" s="15">
        <v>76</v>
      </c>
      <c r="E5" s="15">
        <v>76</v>
      </c>
      <c r="F5" s="15">
        <f>SUM(C5:E5)</f>
        <v>219</v>
      </c>
      <c r="G5" s="16" t="str">
        <f>IF(F5/$F$12&gt;1.1,"优秀","")</f>
        <v/>
      </c>
      <c r="H5" s="17">
        <f>RANK(F5,$F$3:$F$10)</f>
        <v>4</v>
      </c>
      <c r="M5" s="28" t="s">
        <v>13</v>
      </c>
      <c r="N5" s="29">
        <v>67</v>
      </c>
      <c r="O5" s="30" t="str">
        <f>IF(N5&gt;=90,"优秀",IF(N5&gt;=80,"良",IF(N5&gt;=70,"中",IF(N5&gt;=60,"及格","不及格"))))</f>
        <v>及格</v>
      </c>
    </row>
    <row r="6" spans="1:15">
      <c r="A6" s="14" t="s">
        <v>14</v>
      </c>
      <c r="B6" s="15">
        <v>120004</v>
      </c>
      <c r="C6" s="15">
        <v>66</v>
      </c>
      <c r="D6" s="15">
        <v>77</v>
      </c>
      <c r="E6" s="15">
        <v>66</v>
      </c>
      <c r="F6" s="15">
        <f>SUM(C6:E6)</f>
        <v>209</v>
      </c>
      <c r="G6" s="16" t="str">
        <f>IF(F6/$F$12&gt;1.1,"优秀","")</f>
        <v/>
      </c>
      <c r="H6" s="17">
        <f>RANK(F6,$F$3:$F$10)</f>
        <v>5</v>
      </c>
      <c r="M6" s="28" t="s">
        <v>14</v>
      </c>
      <c r="N6" s="29">
        <v>66</v>
      </c>
      <c r="O6" s="30" t="str">
        <f>IF(N6&gt;=90,"优秀",IF(N6&gt;=80,"良",IF(N6&gt;=70,"中",IF(N6&gt;=60,"及格","不及格"))))</f>
        <v>及格</v>
      </c>
    </row>
    <row r="7" spans="1:15">
      <c r="A7" s="14" t="s">
        <v>15</v>
      </c>
      <c r="B7" s="15">
        <v>120005</v>
      </c>
      <c r="C7" s="15">
        <v>77</v>
      </c>
      <c r="D7" s="15">
        <v>55</v>
      </c>
      <c r="E7" s="15">
        <v>77</v>
      </c>
      <c r="F7" s="15">
        <f>SUM(C7:E7)</f>
        <v>209</v>
      </c>
      <c r="G7" s="16" t="str">
        <f>IF(F7/$F$12&gt;1.1,"优秀","")</f>
        <v/>
      </c>
      <c r="H7" s="17">
        <f>RANK(F7,$F$3:$F$10)</f>
        <v>5</v>
      </c>
      <c r="M7" s="28" t="s">
        <v>15</v>
      </c>
      <c r="N7" s="29">
        <v>77</v>
      </c>
      <c r="O7" s="30" t="str">
        <f>IF(N7&gt;=90,"优秀",IF(N7&gt;=80,"良",IF(N7&gt;=70,"中",IF(N7&gt;=60,"及格","不及格"))))</f>
        <v>中</v>
      </c>
    </row>
    <row r="8" spans="1:15">
      <c r="A8" s="14" t="s">
        <v>16</v>
      </c>
      <c r="B8" s="15">
        <v>120006</v>
      </c>
      <c r="C8" s="15">
        <v>88</v>
      </c>
      <c r="D8" s="15">
        <v>92</v>
      </c>
      <c r="E8" s="15">
        <v>100</v>
      </c>
      <c r="F8" s="15">
        <f>SUM(C8:E8)</f>
        <v>280</v>
      </c>
      <c r="G8" s="16" t="str">
        <f>IF(F8/$F$12&gt;1.1,"优秀","")</f>
        <v>优秀</v>
      </c>
      <c r="H8" s="17">
        <f>RANK(F8,$F$3:$F$10)</f>
        <v>1</v>
      </c>
      <c r="M8" s="28" t="s">
        <v>16</v>
      </c>
      <c r="N8" s="29">
        <v>88</v>
      </c>
      <c r="O8" s="30" t="str">
        <f>IF(N8&gt;=90,"优秀",IF(N8&gt;=80,"良",IF(N8&gt;=70,"中",IF(N8&gt;=60,"及格","不及格"))))</f>
        <v>良</v>
      </c>
    </row>
    <row r="9" spans="1:15">
      <c r="A9" s="14" t="s">
        <v>17</v>
      </c>
      <c r="B9" s="15">
        <v>120007</v>
      </c>
      <c r="C9" s="15">
        <v>43</v>
      </c>
      <c r="D9" s="15">
        <v>56</v>
      </c>
      <c r="E9" s="15">
        <v>67</v>
      </c>
      <c r="F9" s="15">
        <f>SUM(C9:E9)</f>
        <v>166</v>
      </c>
      <c r="G9" s="16" t="str">
        <f>IF(F9/$F$12&gt;1.1,"优秀","")</f>
        <v/>
      </c>
      <c r="H9" s="17">
        <f>RANK(F9,$F$3:$F$10)</f>
        <v>8</v>
      </c>
      <c r="M9" s="28" t="s">
        <v>17</v>
      </c>
      <c r="N9" s="29">
        <v>43</v>
      </c>
      <c r="O9" s="30" t="str">
        <f>IF(N9&gt;=90,"优秀",IF(N9&gt;=80,"良",IF(N9&gt;=70,"中",IF(N9&gt;=60,"及格","不及格"))))</f>
        <v>不及格</v>
      </c>
    </row>
    <row r="10" ht="14.25" spans="1:15">
      <c r="A10" s="14" t="s">
        <v>18</v>
      </c>
      <c r="B10" s="15">
        <v>120011</v>
      </c>
      <c r="C10" s="15">
        <v>57</v>
      </c>
      <c r="D10" s="15">
        <v>77</v>
      </c>
      <c r="E10" s="15">
        <v>65</v>
      </c>
      <c r="F10" s="15">
        <f>SUM(C10:E10)</f>
        <v>199</v>
      </c>
      <c r="G10" s="16"/>
      <c r="H10" s="17">
        <f>RANK(F10,$F$3:$F$10)</f>
        <v>7</v>
      </c>
      <c r="M10" s="31" t="s">
        <v>18</v>
      </c>
      <c r="N10" s="32">
        <v>57</v>
      </c>
      <c r="O10" s="33" t="str">
        <f>IF(N10&gt;=90,"优秀",IF(N10&gt;=80,"良",IF(N10&gt;=70,"中",IF(N10&gt;=60,"及格","不及格"))))</f>
        <v>不及格</v>
      </c>
    </row>
    <row r="11" ht="14.25" spans="1:8">
      <c r="A11" s="14" t="s">
        <v>19</v>
      </c>
      <c r="B11" s="15"/>
      <c r="C11" s="15">
        <f>MAX(C3:C10)</f>
        <v>98</v>
      </c>
      <c r="D11" s="15">
        <f>MAX(D3:D10)</f>
        <v>92</v>
      </c>
      <c r="E11" s="15">
        <f>MAX(E3:E10)</f>
        <v>100</v>
      </c>
      <c r="F11" s="15"/>
      <c r="G11" s="16"/>
      <c r="H11" s="18"/>
    </row>
    <row r="12" ht="14.25" spans="1:8">
      <c r="A12" s="19" t="s">
        <v>20</v>
      </c>
      <c r="B12" s="20"/>
      <c r="C12" s="21">
        <f>AVERAGE(C3:C10)</f>
        <v>73</v>
      </c>
      <c r="D12" s="21">
        <f>AVERAGE(D3:D10)</f>
        <v>75</v>
      </c>
      <c r="E12" s="21">
        <f>AVERAGE(E3:E10)</f>
        <v>79.75</v>
      </c>
      <c r="F12" s="21">
        <f>SUM(C12:E12)</f>
        <v>227.75</v>
      </c>
      <c r="G12" s="22"/>
      <c r="H12" s="23"/>
    </row>
    <row r="13" ht="19.5" spans="5:7">
      <c r="E13" s="24" t="s">
        <v>21</v>
      </c>
      <c r="F13" s="24"/>
      <c r="G13" s="24">
        <f>COUNTIF(G3:G10,"优秀")</f>
        <v>3</v>
      </c>
    </row>
  </sheetData>
  <mergeCells count="2">
    <mergeCell ref="A1:H1"/>
    <mergeCell ref="E13:F13"/>
  </mergeCells>
  <conditionalFormatting sqref="C3:E10">
    <cfRule type="cellIs" dxfId="0" priority="1" stopIfTrue="1" operator="lessThan">
      <formula>60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G11" sqref="G11"/>
    </sheetView>
  </sheetViews>
  <sheetFormatPr defaultColWidth="9" defaultRowHeight="13.5" outlineLevelCol="4"/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11</v>
      </c>
      <c r="B2">
        <v>120001</v>
      </c>
      <c r="C2">
        <v>98</v>
      </c>
      <c r="D2">
        <v>77</v>
      </c>
      <c r="E2">
        <v>88</v>
      </c>
    </row>
    <row r="3" spans="1:5">
      <c r="A3" t="s">
        <v>12</v>
      </c>
      <c r="B3">
        <v>120002</v>
      </c>
      <c r="C3">
        <v>88</v>
      </c>
      <c r="D3">
        <v>90</v>
      </c>
      <c r="E3">
        <v>99</v>
      </c>
    </row>
    <row r="4" spans="1:5">
      <c r="A4" t="s">
        <v>13</v>
      </c>
      <c r="B4">
        <v>120003</v>
      </c>
      <c r="C4">
        <v>67</v>
      </c>
      <c r="D4">
        <v>76</v>
      </c>
      <c r="E4">
        <v>76</v>
      </c>
    </row>
    <row r="5" spans="1:5">
      <c r="A5" t="s">
        <v>14</v>
      </c>
      <c r="B5">
        <v>120004</v>
      </c>
      <c r="C5">
        <v>66</v>
      </c>
      <c r="D5">
        <v>77</v>
      </c>
      <c r="E5">
        <v>66</v>
      </c>
    </row>
    <row r="6" spans="1:5">
      <c r="A6" t="s">
        <v>15</v>
      </c>
      <c r="B6">
        <v>120005</v>
      </c>
      <c r="C6">
        <v>77</v>
      </c>
      <c r="D6">
        <v>55</v>
      </c>
      <c r="E6">
        <v>77</v>
      </c>
    </row>
    <row r="7" spans="1:5">
      <c r="A7" t="s">
        <v>16</v>
      </c>
      <c r="B7">
        <v>120006</v>
      </c>
      <c r="C7">
        <v>88</v>
      </c>
      <c r="D7">
        <v>92</v>
      </c>
      <c r="E7">
        <v>100</v>
      </c>
    </row>
    <row r="8" spans="1:5">
      <c r="A8" t="s">
        <v>17</v>
      </c>
      <c r="B8">
        <v>120007</v>
      </c>
      <c r="C8">
        <v>43</v>
      </c>
      <c r="D8">
        <v>56</v>
      </c>
      <c r="E8">
        <v>67</v>
      </c>
    </row>
    <row r="9" spans="1:5">
      <c r="A9" t="s">
        <v>18</v>
      </c>
      <c r="B9">
        <v>120011</v>
      </c>
      <c r="C9">
        <v>57</v>
      </c>
      <c r="D9">
        <v>77</v>
      </c>
      <c r="E9">
        <v>65</v>
      </c>
    </row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H9"/>
  <sheetViews>
    <sheetView workbookViewId="0">
      <selection activeCell="H1" sqref="H1"/>
    </sheetView>
  </sheetViews>
  <sheetFormatPr defaultColWidth="9" defaultRowHeight="13.5" outlineLevelCol="7"/>
  <sheetData>
    <row r="1" spans="1:8">
      <c r="A1" s="1" t="s">
        <v>1</v>
      </c>
      <c r="B1" s="1" t="s">
        <v>2</v>
      </c>
      <c r="C1" s="1" t="s">
        <v>22</v>
      </c>
      <c r="D1" s="1" t="s">
        <v>23</v>
      </c>
      <c r="E1" s="1" t="s">
        <v>3</v>
      </c>
      <c r="F1" s="1" t="s">
        <v>4</v>
      </c>
      <c r="G1" s="1" t="s">
        <v>5</v>
      </c>
      <c r="H1" s="1" t="s">
        <v>6</v>
      </c>
    </row>
    <row r="2" hidden="1" spans="1:8">
      <c r="A2" s="1" t="s">
        <v>11</v>
      </c>
      <c r="B2" s="1">
        <v>120001</v>
      </c>
      <c r="C2" s="1" t="s">
        <v>24</v>
      </c>
      <c r="D2" s="1" t="s">
        <v>3</v>
      </c>
      <c r="E2" s="1">
        <v>98</v>
      </c>
      <c r="F2" s="1">
        <v>77</v>
      </c>
      <c r="G2" s="1">
        <v>88</v>
      </c>
      <c r="H2" s="1">
        <v>263</v>
      </c>
    </row>
    <row r="3" spans="1:8">
      <c r="A3" s="1" t="s">
        <v>12</v>
      </c>
      <c r="B3" s="1">
        <v>120002</v>
      </c>
      <c r="C3" s="1" t="s">
        <v>25</v>
      </c>
      <c r="D3" s="1" t="s">
        <v>26</v>
      </c>
      <c r="E3" s="1">
        <v>88</v>
      </c>
      <c r="F3" s="1">
        <v>90</v>
      </c>
      <c r="G3" s="1">
        <v>99</v>
      </c>
      <c r="H3" s="1">
        <v>277</v>
      </c>
    </row>
    <row r="4" hidden="1" spans="1:8">
      <c r="A4" s="1" t="s">
        <v>13</v>
      </c>
      <c r="B4" s="1">
        <v>120003</v>
      </c>
      <c r="C4" s="1" t="s">
        <v>24</v>
      </c>
      <c r="D4" s="1" t="s">
        <v>26</v>
      </c>
      <c r="E4" s="1">
        <v>67</v>
      </c>
      <c r="F4" s="1">
        <v>76</v>
      </c>
      <c r="G4" s="1">
        <v>76</v>
      </c>
      <c r="H4" s="1">
        <v>219</v>
      </c>
    </row>
    <row r="5" hidden="1" spans="1:8">
      <c r="A5" s="1" t="s">
        <v>14</v>
      </c>
      <c r="B5" s="1">
        <v>120004</v>
      </c>
      <c r="C5" s="1" t="s">
        <v>25</v>
      </c>
      <c r="D5" s="1" t="s">
        <v>3</v>
      </c>
      <c r="E5" s="1">
        <v>66</v>
      </c>
      <c r="F5" s="1">
        <v>77</v>
      </c>
      <c r="G5" s="1">
        <v>66</v>
      </c>
      <c r="H5" s="1">
        <v>209</v>
      </c>
    </row>
    <row r="6" hidden="1" spans="1:8">
      <c r="A6" s="1" t="s">
        <v>15</v>
      </c>
      <c r="B6" s="1">
        <v>120005</v>
      </c>
      <c r="C6" s="1" t="s">
        <v>24</v>
      </c>
      <c r="D6" s="1" t="s">
        <v>5</v>
      </c>
      <c r="E6" s="1">
        <v>77</v>
      </c>
      <c r="F6" s="1">
        <v>55</v>
      </c>
      <c r="G6" s="1">
        <v>77</v>
      </c>
      <c r="H6" s="1">
        <v>209</v>
      </c>
    </row>
    <row r="7" hidden="1" spans="1:8">
      <c r="A7" s="1" t="s">
        <v>16</v>
      </c>
      <c r="B7" s="1">
        <v>120006</v>
      </c>
      <c r="C7" s="1" t="s">
        <v>24</v>
      </c>
      <c r="D7" s="1" t="s">
        <v>5</v>
      </c>
      <c r="E7" s="1">
        <v>88</v>
      </c>
      <c r="F7" s="1">
        <v>92</v>
      </c>
      <c r="G7" s="1">
        <v>100</v>
      </c>
      <c r="H7" s="1">
        <v>280</v>
      </c>
    </row>
    <row r="8" spans="1:8">
      <c r="A8" s="1" t="s">
        <v>17</v>
      </c>
      <c r="B8" s="1">
        <v>120007</v>
      </c>
      <c r="C8" s="1" t="s">
        <v>25</v>
      </c>
      <c r="D8" s="1" t="s">
        <v>5</v>
      </c>
      <c r="E8" s="1">
        <v>43</v>
      </c>
      <c r="F8" s="1">
        <v>56</v>
      </c>
      <c r="G8" s="1">
        <v>67</v>
      </c>
      <c r="H8" s="1">
        <v>166</v>
      </c>
    </row>
    <row r="9" spans="1:8">
      <c r="A9" s="1" t="s">
        <v>18</v>
      </c>
      <c r="B9" s="1">
        <v>120011</v>
      </c>
      <c r="C9" s="1" t="s">
        <v>25</v>
      </c>
      <c r="D9" s="1" t="s">
        <v>26</v>
      </c>
      <c r="E9" s="1">
        <v>57</v>
      </c>
      <c r="F9" s="1">
        <v>77</v>
      </c>
      <c r="G9" s="1">
        <v>65</v>
      </c>
      <c r="H9" s="1">
        <v>199</v>
      </c>
    </row>
  </sheetData>
  <autoFilter ref="A1:H9">
    <filterColumn colId="2">
      <customFilters>
        <customFilter operator="equal" val="女"/>
      </customFilters>
    </filterColumn>
    <filterColumn colId="7">
      <customFilters>
        <customFilter operator="lessThan" val="200"/>
        <customFilter operator="greaterThan" val="270"/>
      </customFilters>
    </filterColumn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workbookViewId="0">
      <selection activeCell="C20" sqref="C20"/>
    </sheetView>
  </sheetViews>
  <sheetFormatPr defaultColWidth="9" defaultRowHeight="13.5" outlineLevelCol="7"/>
  <sheetData>
    <row r="1" spans="1:8">
      <c r="A1" s="1" t="s">
        <v>1</v>
      </c>
      <c r="B1" s="1" t="s">
        <v>2</v>
      </c>
      <c r="C1" s="1" t="s">
        <v>22</v>
      </c>
      <c r="D1" s="1" t="s">
        <v>23</v>
      </c>
      <c r="E1" s="1" t="s">
        <v>3</v>
      </c>
      <c r="F1" s="1" t="s">
        <v>4</v>
      </c>
      <c r="G1" s="1" t="s">
        <v>5</v>
      </c>
      <c r="H1" s="1" t="s">
        <v>6</v>
      </c>
    </row>
    <row r="2" outlineLevel="3" spans="1:8">
      <c r="A2" s="1" t="s">
        <v>11</v>
      </c>
      <c r="B2" s="1">
        <v>120001</v>
      </c>
      <c r="C2" s="1" t="s">
        <v>24</v>
      </c>
      <c r="D2" s="1" t="s">
        <v>3</v>
      </c>
      <c r="E2" s="1">
        <v>98</v>
      </c>
      <c r="F2" s="1">
        <v>77</v>
      </c>
      <c r="G2" s="1">
        <v>88</v>
      </c>
      <c r="H2" s="1">
        <v>263</v>
      </c>
    </row>
    <row r="3" outlineLevel="3" spans="1:8">
      <c r="A3" s="1" t="s">
        <v>13</v>
      </c>
      <c r="B3" s="1">
        <v>120003</v>
      </c>
      <c r="C3" s="1" t="s">
        <v>24</v>
      </c>
      <c r="D3" s="1" t="s">
        <v>26</v>
      </c>
      <c r="E3" s="1">
        <v>67</v>
      </c>
      <c r="F3" s="1">
        <v>76</v>
      </c>
      <c r="G3" s="1">
        <v>76</v>
      </c>
      <c r="H3" s="1">
        <v>219</v>
      </c>
    </row>
    <row r="4" outlineLevel="3" spans="1:8">
      <c r="A4" s="1" t="s">
        <v>15</v>
      </c>
      <c r="B4" s="1">
        <v>120005</v>
      </c>
      <c r="C4" s="1" t="s">
        <v>24</v>
      </c>
      <c r="D4" s="1" t="s">
        <v>5</v>
      </c>
      <c r="E4" s="1">
        <v>77</v>
      </c>
      <c r="F4" s="1">
        <v>55</v>
      </c>
      <c r="G4" s="1">
        <v>77</v>
      </c>
      <c r="H4" s="1">
        <v>209</v>
      </c>
    </row>
    <row r="5" outlineLevel="3" spans="1:8">
      <c r="A5" s="1" t="s">
        <v>16</v>
      </c>
      <c r="B5" s="1">
        <v>120006</v>
      </c>
      <c r="C5" s="1" t="s">
        <v>24</v>
      </c>
      <c r="D5" s="1" t="s">
        <v>5</v>
      </c>
      <c r="E5" s="1">
        <v>88</v>
      </c>
      <c r="F5" s="1">
        <v>92</v>
      </c>
      <c r="G5" s="1">
        <v>100</v>
      </c>
      <c r="H5" s="1">
        <v>280</v>
      </c>
    </row>
    <row r="6" outlineLevel="2" spans="1:8">
      <c r="A6" s="1"/>
      <c r="B6" s="1"/>
      <c r="C6" s="5" t="s">
        <v>27</v>
      </c>
      <c r="D6" s="1">
        <f>SUBTOTAL(3,D2:D5)</f>
        <v>4</v>
      </c>
      <c r="E6" s="1"/>
      <c r="F6" s="1"/>
      <c r="G6" s="1"/>
      <c r="H6" s="1"/>
    </row>
    <row r="7" outlineLevel="1" spans="1:8">
      <c r="A7" s="1"/>
      <c r="B7" s="1"/>
      <c r="C7" s="5" t="s">
        <v>28</v>
      </c>
      <c r="D7" s="1"/>
      <c r="E7" s="1">
        <f t="shared" ref="E7:G7" si="0">SUBTOTAL(1,E2:E5)</f>
        <v>82.5</v>
      </c>
      <c r="F7" s="1">
        <f>SUBTOTAL(1,F2:F5)</f>
        <v>75</v>
      </c>
      <c r="G7" s="1">
        <f>SUBTOTAL(1,G2:G5)</f>
        <v>85.25</v>
      </c>
      <c r="H7" s="1"/>
    </row>
    <row r="8" outlineLevel="3" spans="1:8">
      <c r="A8" s="1" t="s">
        <v>12</v>
      </c>
      <c r="B8" s="1">
        <v>120002</v>
      </c>
      <c r="C8" s="1" t="s">
        <v>25</v>
      </c>
      <c r="D8" s="1" t="s">
        <v>26</v>
      </c>
      <c r="E8" s="1">
        <v>88</v>
      </c>
      <c r="F8" s="1">
        <v>90</v>
      </c>
      <c r="G8" s="1">
        <v>99</v>
      </c>
      <c r="H8" s="1">
        <v>277</v>
      </c>
    </row>
    <row r="9" outlineLevel="3" spans="1:8">
      <c r="A9" s="1" t="s">
        <v>14</v>
      </c>
      <c r="B9" s="1">
        <v>120004</v>
      </c>
      <c r="C9" s="1" t="s">
        <v>25</v>
      </c>
      <c r="D9" s="1" t="s">
        <v>3</v>
      </c>
      <c r="E9" s="1">
        <v>66</v>
      </c>
      <c r="F9" s="1">
        <v>77</v>
      </c>
      <c r="G9" s="1">
        <v>66</v>
      </c>
      <c r="H9" s="1">
        <v>209</v>
      </c>
    </row>
    <row r="10" outlineLevel="3" spans="1:8">
      <c r="A10" s="1" t="s">
        <v>17</v>
      </c>
      <c r="B10" s="1">
        <v>120007</v>
      </c>
      <c r="C10" s="1" t="s">
        <v>25</v>
      </c>
      <c r="D10" s="1" t="s">
        <v>5</v>
      </c>
      <c r="E10" s="1">
        <v>43</v>
      </c>
      <c r="F10" s="1">
        <v>56</v>
      </c>
      <c r="G10" s="1">
        <v>67</v>
      </c>
      <c r="H10" s="1">
        <v>166</v>
      </c>
    </row>
    <row r="11" outlineLevel="3" spans="1:8">
      <c r="A11" s="1" t="s">
        <v>18</v>
      </c>
      <c r="B11" s="1">
        <v>120011</v>
      </c>
      <c r="C11" s="1" t="s">
        <v>25</v>
      </c>
      <c r="D11" s="1" t="s">
        <v>26</v>
      </c>
      <c r="E11" s="1">
        <v>57</v>
      </c>
      <c r="F11" s="1">
        <v>77</v>
      </c>
      <c r="G11" s="1">
        <v>65</v>
      </c>
      <c r="H11" s="1">
        <v>199</v>
      </c>
    </row>
    <row r="12" outlineLevel="2" spans="1:8">
      <c r="A12" s="6"/>
      <c r="B12" s="6"/>
      <c r="C12" s="7" t="s">
        <v>29</v>
      </c>
      <c r="D12" s="6">
        <f>SUBTOTAL(3,D8:D11)</f>
        <v>4</v>
      </c>
      <c r="E12" s="6"/>
      <c r="F12" s="6"/>
      <c r="G12" s="6"/>
      <c r="H12" s="6"/>
    </row>
    <row r="13" outlineLevel="1" spans="1:8">
      <c r="A13" s="6"/>
      <c r="B13" s="6"/>
      <c r="C13" s="7" t="s">
        <v>30</v>
      </c>
      <c r="D13" s="6"/>
      <c r="E13" s="6">
        <f t="shared" ref="E13:G13" si="1">SUBTOTAL(1,E8:E11)</f>
        <v>63.5</v>
      </c>
      <c r="F13" s="6">
        <f>SUBTOTAL(1,F8:F11)</f>
        <v>75</v>
      </c>
      <c r="G13" s="6">
        <f>SUBTOTAL(1,G8:G11)</f>
        <v>74.25</v>
      </c>
      <c r="H13" s="6"/>
    </row>
    <row r="14" spans="1:8">
      <c r="A14" s="6"/>
      <c r="B14" s="6"/>
      <c r="C14" s="7" t="s">
        <v>31</v>
      </c>
      <c r="D14" s="6">
        <f>SUBTOTAL(3,D2:D11)</f>
        <v>8</v>
      </c>
      <c r="E14" s="6"/>
      <c r="F14" s="6"/>
      <c r="G14" s="6"/>
      <c r="H14" s="6"/>
    </row>
    <row r="15" spans="1:8">
      <c r="A15" s="6"/>
      <c r="B15" s="6"/>
      <c r="C15" s="7" t="s">
        <v>32</v>
      </c>
      <c r="D15" s="6"/>
      <c r="E15" s="6">
        <f t="shared" ref="E15:G15" si="2">SUBTOTAL(1,E2:E11)</f>
        <v>73</v>
      </c>
      <c r="F15" s="6">
        <f>SUBTOTAL(1,F2:F11)</f>
        <v>75</v>
      </c>
      <c r="G15" s="6">
        <f>SUBTOTAL(1,G2:G11)</f>
        <v>79.75</v>
      </c>
      <c r="H15" s="6"/>
    </row>
  </sheetData>
  <sortState caseSensitive="0" columnSort="0" ref="A2:H9">
    <sortCondition descending="0" ref="C2:C9"/>
  </sortState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3"/>
  <sheetViews>
    <sheetView workbookViewId="0">
      <selection activeCell="A42" sqref="A42"/>
    </sheetView>
  </sheetViews>
  <sheetFormatPr defaultColWidth="9" defaultRowHeight="13.5" outlineLevelCol="7"/>
  <cols>
    <col min="1" max="1" width="13.125" customWidth="1"/>
    <col min="2" max="2" width="9.75" customWidth="1"/>
    <col min="3" max="3" width="9.5" customWidth="1"/>
    <col min="4" max="4" width="16.75" customWidth="1"/>
  </cols>
  <sheetData>
    <row r="1" spans="1:8">
      <c r="A1" s="1" t="s">
        <v>1</v>
      </c>
      <c r="B1" s="1" t="s">
        <v>2</v>
      </c>
      <c r="C1" s="1" t="s">
        <v>22</v>
      </c>
      <c r="D1" s="1" t="s">
        <v>23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11</v>
      </c>
      <c r="B2" s="1">
        <v>120001</v>
      </c>
      <c r="C2" s="1" t="s">
        <v>24</v>
      </c>
      <c r="D2" s="1" t="s">
        <v>3</v>
      </c>
      <c r="E2" s="1">
        <v>98</v>
      </c>
      <c r="F2" s="1">
        <v>77</v>
      </c>
      <c r="G2" s="1">
        <v>88</v>
      </c>
      <c r="H2" s="1">
        <v>263</v>
      </c>
    </row>
    <row r="3" spans="1:8">
      <c r="A3" s="1" t="s">
        <v>12</v>
      </c>
      <c r="B3" s="1">
        <v>120002</v>
      </c>
      <c r="C3" s="1" t="s">
        <v>25</v>
      </c>
      <c r="D3" s="1" t="s">
        <v>26</v>
      </c>
      <c r="E3" s="1">
        <v>88</v>
      </c>
      <c r="F3" s="1">
        <v>90</v>
      </c>
      <c r="G3" s="1">
        <v>99</v>
      </c>
      <c r="H3" s="1">
        <v>277</v>
      </c>
    </row>
    <row r="4" spans="1:8">
      <c r="A4" s="1" t="s">
        <v>13</v>
      </c>
      <c r="B4" s="1">
        <v>120003</v>
      </c>
      <c r="C4" s="1" t="s">
        <v>24</v>
      </c>
      <c r="D4" s="1" t="s">
        <v>26</v>
      </c>
      <c r="E4" s="1">
        <v>67</v>
      </c>
      <c r="F4" s="1">
        <v>76</v>
      </c>
      <c r="G4" s="1">
        <v>76</v>
      </c>
      <c r="H4" s="1">
        <v>219</v>
      </c>
    </row>
    <row r="5" spans="1:8">
      <c r="A5" s="1" t="s">
        <v>14</v>
      </c>
      <c r="B5" s="1">
        <v>120004</v>
      </c>
      <c r="C5" s="1" t="s">
        <v>25</v>
      </c>
      <c r="D5" s="1" t="s">
        <v>3</v>
      </c>
      <c r="E5" s="1">
        <v>66</v>
      </c>
      <c r="F5" s="1">
        <v>77</v>
      </c>
      <c r="G5" s="1">
        <v>66</v>
      </c>
      <c r="H5" s="1">
        <v>209</v>
      </c>
    </row>
    <row r="6" spans="1:8">
      <c r="A6" s="1" t="s">
        <v>15</v>
      </c>
      <c r="B6" s="1">
        <v>120005</v>
      </c>
      <c r="C6" s="1" t="s">
        <v>24</v>
      </c>
      <c r="D6" s="1" t="s">
        <v>5</v>
      </c>
      <c r="E6" s="1">
        <v>77</v>
      </c>
      <c r="F6" s="1">
        <v>55</v>
      </c>
      <c r="G6" s="1">
        <v>77</v>
      </c>
      <c r="H6" s="1">
        <v>209</v>
      </c>
    </row>
    <row r="7" spans="1:8">
      <c r="A7" s="1" t="s">
        <v>16</v>
      </c>
      <c r="B7" s="1">
        <v>120006</v>
      </c>
      <c r="C7" s="1" t="s">
        <v>24</v>
      </c>
      <c r="D7" s="1" t="s">
        <v>5</v>
      </c>
      <c r="E7" s="1">
        <v>88</v>
      </c>
      <c r="F7" s="1">
        <v>92</v>
      </c>
      <c r="G7" s="1">
        <v>100</v>
      </c>
      <c r="H7" s="1">
        <v>280</v>
      </c>
    </row>
    <row r="8" spans="1:8">
      <c r="A8" s="1" t="s">
        <v>17</v>
      </c>
      <c r="B8" s="1">
        <v>120007</v>
      </c>
      <c r="C8" s="1" t="s">
        <v>25</v>
      </c>
      <c r="D8" s="1" t="s">
        <v>5</v>
      </c>
      <c r="E8" s="1">
        <v>43</v>
      </c>
      <c r="F8" s="1">
        <v>56</v>
      </c>
      <c r="G8" s="1">
        <v>67</v>
      </c>
      <c r="H8" s="1">
        <v>166</v>
      </c>
    </row>
    <row r="9" spans="1:8">
      <c r="A9" s="1" t="s">
        <v>18</v>
      </c>
      <c r="B9" s="1">
        <v>120011</v>
      </c>
      <c r="C9" s="1" t="s">
        <v>25</v>
      </c>
      <c r="D9" s="1" t="s">
        <v>26</v>
      </c>
      <c r="E9" s="1">
        <v>57</v>
      </c>
      <c r="F9" s="1">
        <v>77</v>
      </c>
      <c r="G9" s="1">
        <v>65</v>
      </c>
      <c r="H9" s="1">
        <v>199</v>
      </c>
    </row>
    <row r="11" spans="2:2">
      <c r="B11" t="s">
        <v>33</v>
      </c>
    </row>
    <row r="12" spans="1:4">
      <c r="A12" s="1" t="s">
        <v>34</v>
      </c>
      <c r="B12" s="1" t="s">
        <v>35</v>
      </c>
      <c r="C12" s="1" t="s">
        <v>36</v>
      </c>
      <c r="D12" s="1" t="s">
        <v>37</v>
      </c>
    </row>
    <row r="13" spans="1:4">
      <c r="A13" s="2" t="s">
        <v>24</v>
      </c>
      <c r="B13" s="3">
        <v>82.5</v>
      </c>
      <c r="C13" s="3">
        <v>92</v>
      </c>
      <c r="D13" s="3">
        <v>126.25</v>
      </c>
    </row>
    <row r="14" spans="1:4">
      <c r="A14" s="2" t="s">
        <v>25</v>
      </c>
      <c r="B14" s="3">
        <v>63.5</v>
      </c>
      <c r="C14" s="3">
        <v>90</v>
      </c>
      <c r="D14" s="3">
        <v>272.916666666667</v>
      </c>
    </row>
    <row r="15" spans="1:4">
      <c r="A15" s="2" t="s">
        <v>38</v>
      </c>
      <c r="B15" s="4">
        <v>73</v>
      </c>
      <c r="C15" s="4">
        <v>92</v>
      </c>
      <c r="D15" s="3">
        <v>205.642857142857</v>
      </c>
    </row>
    <row r="18" spans="1:4">
      <c r="A18" s="1" t="s">
        <v>39</v>
      </c>
      <c r="B18" s="1" t="s">
        <v>40</v>
      </c>
      <c r="C18" s="1"/>
      <c r="D18" s="1"/>
    </row>
    <row r="19" spans="1:4">
      <c r="A19" s="1" t="s">
        <v>34</v>
      </c>
      <c r="B19" s="1" t="s">
        <v>24</v>
      </c>
      <c r="C19" s="1" t="s">
        <v>25</v>
      </c>
      <c r="D19" s="1" t="s">
        <v>38</v>
      </c>
    </row>
    <row r="20" spans="1:4">
      <c r="A20" s="2" t="s">
        <v>5</v>
      </c>
      <c r="B20" s="4">
        <v>2</v>
      </c>
      <c r="C20" s="4">
        <v>1</v>
      </c>
      <c r="D20" s="4">
        <v>3</v>
      </c>
    </row>
    <row r="21" spans="1:4">
      <c r="A21" s="2" t="s">
        <v>3</v>
      </c>
      <c r="B21" s="4">
        <v>1</v>
      </c>
      <c r="C21" s="4">
        <v>1</v>
      </c>
      <c r="D21" s="4">
        <v>2</v>
      </c>
    </row>
    <row r="22" spans="1:4">
      <c r="A22" s="2" t="s">
        <v>26</v>
      </c>
      <c r="B22" s="4">
        <v>1</v>
      </c>
      <c r="C22" s="4">
        <v>2</v>
      </c>
      <c r="D22" s="4">
        <v>3</v>
      </c>
    </row>
    <row r="23" spans="1:4">
      <c r="A23" s="2" t="s">
        <v>38</v>
      </c>
      <c r="B23" s="4">
        <v>4</v>
      </c>
      <c r="C23" s="4">
        <v>4</v>
      </c>
      <c r="D23" s="4">
        <v>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lenovn</dc:creator>
  <cp:lastModifiedBy>微软用户</cp:lastModifiedBy>
  <dcterms:created xsi:type="dcterms:W3CDTF">2014-11-04T07:06:00Z</dcterms:created>
  <dcterms:modified xsi:type="dcterms:W3CDTF">2014-12-28T07:22:41Z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